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Q\2020\TAMES_2020\2020_Publicesanai\"/>
    </mc:Choice>
  </mc:AlternateContent>
  <bookViews>
    <workbookView xWindow="0" yWindow="0" windowWidth="28800" windowHeight="11835"/>
  </bookViews>
  <sheets>
    <sheet name="03.1.1." sheetId="2" r:id="rId1"/>
    <sheet name="03.1.2." sheetId="4" r:id="rId2"/>
    <sheet name="03.1.3." sheetId="5" r:id="rId3"/>
    <sheet name="03.1.4." sheetId="6" r:id="rId4"/>
    <sheet name="03.2.1." sheetId="1" r:id="rId5"/>
    <sheet name="03.3.1." sheetId="3" r:id="rId6"/>
  </sheets>
  <definedNames>
    <definedName name="_xlnm._FilterDatabase" localSheetId="0" hidden="1">'03.1.1.'!$A$18:$M$284</definedName>
    <definedName name="_xlnm._FilterDatabase" localSheetId="1" hidden="1">'03.1.2.'!$A$18:$M$284</definedName>
    <definedName name="_xlnm._FilterDatabase" localSheetId="2" hidden="1">'03.1.3.'!$A$18:$M$284</definedName>
    <definedName name="_xlnm._FilterDatabase" localSheetId="3" hidden="1">'03.1.4.'!$A$18:$M$284</definedName>
    <definedName name="_xlnm._FilterDatabase" localSheetId="4" hidden="1">'03.2.1.'!$A$18:$L$284</definedName>
    <definedName name="_xlnm._FilterDatabase" localSheetId="5" hidden="1">'03.3.1.'!$A$18:$L$284</definedName>
    <definedName name="_xlnm.Print_Titles" localSheetId="0">'03.1.1.'!$18:$18</definedName>
    <definedName name="_xlnm.Print_Titles" localSheetId="1">'03.1.2.'!$18:$18</definedName>
    <definedName name="_xlnm.Print_Titles" localSheetId="2">'03.1.3.'!$18:$18</definedName>
    <definedName name="_xlnm.Print_Titles" localSheetId="3">'03.1.4.'!$18:$18</definedName>
    <definedName name="_xlnm.Print_Titles" localSheetId="4">'03.2.1.'!$18:$18</definedName>
    <definedName name="_xlnm.Print_Titles" localSheetId="5">'03.3.1.'!$18:$18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4" i="6" l="1"/>
  <c r="C284" i="6"/>
  <c r="H283" i="6"/>
  <c r="C283" i="6"/>
  <c r="H282" i="6"/>
  <c r="C282" i="6"/>
  <c r="H281" i="6"/>
  <c r="C281" i="6"/>
  <c r="H280" i="6"/>
  <c r="C280" i="6"/>
  <c r="C279" i="6"/>
  <c r="H278" i="6"/>
  <c r="C278" i="6"/>
  <c r="H277" i="6"/>
  <c r="C277" i="6"/>
  <c r="L276" i="6"/>
  <c r="K276" i="6"/>
  <c r="J276" i="6"/>
  <c r="G276" i="6"/>
  <c r="F276" i="6"/>
  <c r="E276" i="6"/>
  <c r="D276" i="6"/>
  <c r="H271" i="6"/>
  <c r="C271" i="6"/>
  <c r="H270" i="6"/>
  <c r="C270" i="6"/>
  <c r="L269" i="6"/>
  <c r="K269" i="6"/>
  <c r="J269" i="6"/>
  <c r="I269" i="6"/>
  <c r="G269" i="6"/>
  <c r="F269" i="6"/>
  <c r="E269" i="6"/>
  <c r="D269" i="6"/>
  <c r="I267" i="6"/>
  <c r="H268" i="6"/>
  <c r="C268" i="6"/>
  <c r="L267" i="6"/>
  <c r="L266" i="6" s="1"/>
  <c r="L265" i="6" s="1"/>
  <c r="K267" i="6"/>
  <c r="K266" i="6" s="1"/>
  <c r="K265" i="6" s="1"/>
  <c r="J267" i="6"/>
  <c r="J266" i="6" s="1"/>
  <c r="J265" i="6" s="1"/>
  <c r="G267" i="6"/>
  <c r="G266" i="6" s="1"/>
  <c r="G265" i="6" s="1"/>
  <c r="F267" i="6"/>
  <c r="E267" i="6"/>
  <c r="D267" i="6"/>
  <c r="D266" i="6" s="1"/>
  <c r="E266" i="6"/>
  <c r="E265" i="6" s="1"/>
  <c r="C264" i="6"/>
  <c r="L263" i="6"/>
  <c r="K263" i="6"/>
  <c r="J263" i="6"/>
  <c r="J252" i="6" s="1"/>
  <c r="G263" i="6"/>
  <c r="F263" i="6"/>
  <c r="E263" i="6"/>
  <c r="D263" i="6"/>
  <c r="C263" i="6" s="1"/>
  <c r="H262" i="6"/>
  <c r="C262" i="6"/>
  <c r="H261" i="6"/>
  <c r="C261" i="6"/>
  <c r="H260" i="6"/>
  <c r="C260" i="6"/>
  <c r="H259" i="6"/>
  <c r="C259" i="6"/>
  <c r="I257" i="6"/>
  <c r="H258" i="6"/>
  <c r="C258" i="6"/>
  <c r="L257" i="6"/>
  <c r="L253" i="6" s="1"/>
  <c r="L252" i="6" s="1"/>
  <c r="K257" i="6"/>
  <c r="J257" i="6"/>
  <c r="G257" i="6"/>
  <c r="G253" i="6" s="1"/>
  <c r="G252" i="6" s="1"/>
  <c r="F257" i="6"/>
  <c r="E257" i="6"/>
  <c r="D257" i="6"/>
  <c r="H256" i="6"/>
  <c r="C256" i="6"/>
  <c r="H255" i="6"/>
  <c r="C255" i="6"/>
  <c r="C254" i="6"/>
  <c r="K253" i="6"/>
  <c r="J253" i="6"/>
  <c r="F253" i="6"/>
  <c r="F252" i="6" s="1"/>
  <c r="E253" i="6"/>
  <c r="E252" i="6"/>
  <c r="I250" i="6"/>
  <c r="H251" i="6"/>
  <c r="C251" i="6"/>
  <c r="L250" i="6"/>
  <c r="K250" i="6"/>
  <c r="J250" i="6"/>
  <c r="G250" i="6"/>
  <c r="F250" i="6"/>
  <c r="C250" i="6" s="1"/>
  <c r="E250" i="6"/>
  <c r="D250" i="6"/>
  <c r="C249" i="6"/>
  <c r="H248" i="6"/>
  <c r="C248" i="6"/>
  <c r="H247" i="6"/>
  <c r="C247" i="6"/>
  <c r="H246" i="6"/>
  <c r="C246" i="6"/>
  <c r="L245" i="6"/>
  <c r="K245" i="6"/>
  <c r="J245" i="6"/>
  <c r="G245" i="6"/>
  <c r="F245" i="6"/>
  <c r="E245" i="6"/>
  <c r="D245" i="6"/>
  <c r="H244" i="6"/>
  <c r="C244" i="6"/>
  <c r="H243" i="6"/>
  <c r="C243" i="6"/>
  <c r="C242" i="6"/>
  <c r="L241" i="6"/>
  <c r="K241" i="6"/>
  <c r="K240" i="6" s="1"/>
  <c r="J241" i="6"/>
  <c r="J240" i="6" s="1"/>
  <c r="G241" i="6"/>
  <c r="G240" i="6" s="1"/>
  <c r="F241" i="6"/>
  <c r="F240" i="6" s="1"/>
  <c r="E241" i="6"/>
  <c r="D241" i="6"/>
  <c r="C241" i="6" s="1"/>
  <c r="E240" i="6"/>
  <c r="H239" i="6"/>
  <c r="C239" i="6"/>
  <c r="H238" i="6"/>
  <c r="C238" i="6"/>
  <c r="H237" i="6"/>
  <c r="C237" i="6"/>
  <c r="H236" i="6"/>
  <c r="C236" i="6"/>
  <c r="H235" i="6"/>
  <c r="C235" i="6"/>
  <c r="H234" i="6"/>
  <c r="C234" i="6"/>
  <c r="L233" i="6"/>
  <c r="K233" i="6"/>
  <c r="J233" i="6"/>
  <c r="J232" i="6" s="1"/>
  <c r="I233" i="6"/>
  <c r="G233" i="6"/>
  <c r="F233" i="6"/>
  <c r="F232" i="6" s="1"/>
  <c r="E233" i="6"/>
  <c r="D233" i="6"/>
  <c r="L232" i="6"/>
  <c r="K232" i="6"/>
  <c r="G232" i="6"/>
  <c r="D232" i="6"/>
  <c r="H231" i="6"/>
  <c r="C231" i="6"/>
  <c r="H230" i="6"/>
  <c r="C230" i="6"/>
  <c r="H229" i="6"/>
  <c r="C229" i="6"/>
  <c r="H228" i="6"/>
  <c r="C228" i="6"/>
  <c r="L227" i="6"/>
  <c r="K227" i="6"/>
  <c r="J227" i="6"/>
  <c r="I227" i="6"/>
  <c r="H227" i="6" s="1"/>
  <c r="G227" i="6"/>
  <c r="F227" i="6"/>
  <c r="E227" i="6"/>
  <c r="D227" i="6"/>
  <c r="H226" i="6"/>
  <c r="C226" i="6"/>
  <c r="H225" i="6"/>
  <c r="C225" i="6"/>
  <c r="H224" i="6"/>
  <c r="C224" i="6"/>
  <c r="C223" i="6"/>
  <c r="H222" i="6"/>
  <c r="C222" i="6"/>
  <c r="H221" i="6"/>
  <c r="C221" i="6"/>
  <c r="H220" i="6"/>
  <c r="C220" i="6"/>
  <c r="L219" i="6"/>
  <c r="K219" i="6"/>
  <c r="J219" i="6"/>
  <c r="G219" i="6"/>
  <c r="F219" i="6"/>
  <c r="E219" i="6"/>
  <c r="D219" i="6"/>
  <c r="C219" i="6" s="1"/>
  <c r="H218" i="6"/>
  <c r="C218" i="6"/>
  <c r="H217" i="6"/>
  <c r="C217" i="6"/>
  <c r="L216" i="6"/>
  <c r="K216" i="6"/>
  <c r="J216" i="6"/>
  <c r="G216" i="6"/>
  <c r="G212" i="6" s="1"/>
  <c r="F216" i="6"/>
  <c r="E216" i="6"/>
  <c r="D216" i="6"/>
  <c r="H215" i="6"/>
  <c r="C215" i="6"/>
  <c r="L214" i="6"/>
  <c r="K214" i="6"/>
  <c r="J214" i="6"/>
  <c r="J212" i="6" s="1"/>
  <c r="J211" i="6" s="1"/>
  <c r="I214" i="6"/>
  <c r="G214" i="6"/>
  <c r="F214" i="6"/>
  <c r="E214" i="6"/>
  <c r="D214" i="6"/>
  <c r="H213" i="6"/>
  <c r="C213" i="6"/>
  <c r="K212" i="6"/>
  <c r="F212" i="6"/>
  <c r="H210" i="6"/>
  <c r="C210" i="6"/>
  <c r="H209" i="6"/>
  <c r="C209" i="6"/>
  <c r="L208" i="6"/>
  <c r="H208" i="6" s="1"/>
  <c r="K208" i="6"/>
  <c r="J208" i="6"/>
  <c r="I208" i="6"/>
  <c r="G208" i="6"/>
  <c r="F208" i="6"/>
  <c r="E208" i="6"/>
  <c r="D208" i="6"/>
  <c r="C208" i="6" s="1"/>
  <c r="H207" i="6"/>
  <c r="D207" i="6"/>
  <c r="C207" i="6" s="1"/>
  <c r="H206" i="6"/>
  <c r="C206" i="6"/>
  <c r="H205" i="6"/>
  <c r="C205" i="6"/>
  <c r="H204" i="6"/>
  <c r="C204" i="6"/>
  <c r="H203" i="6"/>
  <c r="C203" i="6"/>
  <c r="H202" i="6"/>
  <c r="C202" i="6"/>
  <c r="H201" i="6"/>
  <c r="C201" i="6"/>
  <c r="C200" i="6"/>
  <c r="L199" i="6"/>
  <c r="K199" i="6"/>
  <c r="J199" i="6"/>
  <c r="G199" i="6"/>
  <c r="F199" i="6"/>
  <c r="C199" i="6" s="1"/>
  <c r="E199" i="6"/>
  <c r="D199" i="6"/>
  <c r="H198" i="6"/>
  <c r="C198" i="6"/>
  <c r="H197" i="6"/>
  <c r="C197" i="6"/>
  <c r="H196" i="6"/>
  <c r="C196" i="6"/>
  <c r="H195" i="6"/>
  <c r="C195" i="6"/>
  <c r="H194" i="6"/>
  <c r="C194" i="6"/>
  <c r="H193" i="6"/>
  <c r="C193" i="6"/>
  <c r="H192" i="6"/>
  <c r="C192" i="6"/>
  <c r="H191" i="6"/>
  <c r="C191" i="6"/>
  <c r="H190" i="6"/>
  <c r="C190" i="6"/>
  <c r="C189" i="6"/>
  <c r="L188" i="6"/>
  <c r="K188" i="6"/>
  <c r="J188" i="6"/>
  <c r="G188" i="6"/>
  <c r="F188" i="6"/>
  <c r="E188" i="6"/>
  <c r="E187" i="6" s="1"/>
  <c r="D188" i="6"/>
  <c r="C188" i="6" s="1"/>
  <c r="J187" i="6"/>
  <c r="J182" i="6" s="1"/>
  <c r="F187" i="6"/>
  <c r="F182" i="6" s="1"/>
  <c r="H186" i="6"/>
  <c r="C186" i="6"/>
  <c r="H185" i="6"/>
  <c r="C185" i="6"/>
  <c r="H184" i="6"/>
  <c r="C184" i="6"/>
  <c r="L183" i="6"/>
  <c r="K183" i="6"/>
  <c r="J183" i="6"/>
  <c r="I183" i="6"/>
  <c r="H183" i="6"/>
  <c r="G183" i="6"/>
  <c r="F183" i="6"/>
  <c r="E183" i="6"/>
  <c r="D183" i="6"/>
  <c r="C183" i="6" s="1"/>
  <c r="H180" i="6"/>
  <c r="C180" i="6"/>
  <c r="L179" i="6"/>
  <c r="K179" i="6"/>
  <c r="J179" i="6"/>
  <c r="J178" i="6" s="1"/>
  <c r="G179" i="6"/>
  <c r="F179" i="6"/>
  <c r="F178" i="6" s="1"/>
  <c r="E179" i="6"/>
  <c r="E178" i="6" s="1"/>
  <c r="D179" i="6"/>
  <c r="C179" i="6" s="1"/>
  <c r="L178" i="6"/>
  <c r="K178" i="6"/>
  <c r="G178" i="6"/>
  <c r="G174" i="6" s="1"/>
  <c r="H177" i="6"/>
  <c r="C177" i="6"/>
  <c r="H176" i="6"/>
  <c r="C176" i="6"/>
  <c r="L175" i="6"/>
  <c r="L174" i="6" s="1"/>
  <c r="K175" i="6"/>
  <c r="J175" i="6"/>
  <c r="I175" i="6"/>
  <c r="G175" i="6"/>
  <c r="F175" i="6"/>
  <c r="E175" i="6"/>
  <c r="C175" i="6" s="1"/>
  <c r="D175" i="6"/>
  <c r="K174" i="6"/>
  <c r="H173" i="6"/>
  <c r="C173" i="6"/>
  <c r="H172" i="6"/>
  <c r="C172" i="6"/>
  <c r="L171" i="6"/>
  <c r="K171" i="6"/>
  <c r="J171" i="6"/>
  <c r="G171" i="6"/>
  <c r="F171" i="6"/>
  <c r="C171" i="6" s="1"/>
  <c r="E171" i="6"/>
  <c r="D171" i="6"/>
  <c r="H170" i="6"/>
  <c r="C170" i="6"/>
  <c r="C169" i="6"/>
  <c r="H168" i="6"/>
  <c r="C168" i="6"/>
  <c r="H167" i="6"/>
  <c r="C167" i="6"/>
  <c r="L166" i="6"/>
  <c r="K166" i="6"/>
  <c r="J166" i="6"/>
  <c r="G166" i="6"/>
  <c r="F166" i="6"/>
  <c r="E166" i="6"/>
  <c r="E161" i="6" s="1"/>
  <c r="D166" i="6"/>
  <c r="H165" i="6"/>
  <c r="C165" i="6"/>
  <c r="H164" i="6"/>
  <c r="C164" i="6"/>
  <c r="I162" i="6"/>
  <c r="H163" i="6"/>
  <c r="C163" i="6"/>
  <c r="L162" i="6"/>
  <c r="L161" i="6" s="1"/>
  <c r="K162" i="6"/>
  <c r="J162" i="6"/>
  <c r="J161" i="6" s="1"/>
  <c r="J160" i="6" s="1"/>
  <c r="G162" i="6"/>
  <c r="G161" i="6" s="1"/>
  <c r="G160" i="6" s="1"/>
  <c r="F162" i="6"/>
  <c r="F161" i="6" s="1"/>
  <c r="E162" i="6"/>
  <c r="D162" i="6"/>
  <c r="D161" i="6"/>
  <c r="H159" i="6"/>
  <c r="C159" i="6"/>
  <c r="H158" i="6"/>
  <c r="C158" i="6"/>
  <c r="H157" i="6"/>
  <c r="C157" i="6"/>
  <c r="H156" i="6"/>
  <c r="C156" i="6"/>
  <c r="H155" i="6"/>
  <c r="C155" i="6"/>
  <c r="H154" i="6"/>
  <c r="C154" i="6"/>
  <c r="L153" i="6"/>
  <c r="L152" i="6" s="1"/>
  <c r="K153" i="6"/>
  <c r="K152" i="6" s="1"/>
  <c r="J153" i="6"/>
  <c r="G153" i="6"/>
  <c r="G152" i="6" s="1"/>
  <c r="F153" i="6"/>
  <c r="F152" i="6" s="1"/>
  <c r="E153" i="6"/>
  <c r="D153" i="6"/>
  <c r="J152" i="6"/>
  <c r="E152" i="6"/>
  <c r="H151" i="6"/>
  <c r="C151" i="6"/>
  <c r="H150" i="6"/>
  <c r="C150" i="6"/>
  <c r="H149" i="6"/>
  <c r="C149" i="6"/>
  <c r="H148" i="6"/>
  <c r="C148" i="6"/>
  <c r="L147" i="6"/>
  <c r="K147" i="6"/>
  <c r="J147" i="6"/>
  <c r="G147" i="6"/>
  <c r="F147" i="6"/>
  <c r="E147" i="6"/>
  <c r="D147" i="6"/>
  <c r="C147" i="6" s="1"/>
  <c r="H146" i="6"/>
  <c r="C146" i="6"/>
  <c r="H145" i="6"/>
  <c r="C145" i="6"/>
  <c r="H144" i="6"/>
  <c r="C144" i="6"/>
  <c r="H143" i="6"/>
  <c r="C143" i="6"/>
  <c r="H142" i="6"/>
  <c r="C142" i="6"/>
  <c r="H141" i="6"/>
  <c r="C141" i="6"/>
  <c r="H140" i="6"/>
  <c r="C140" i="6"/>
  <c r="H139" i="6"/>
  <c r="C139" i="6"/>
  <c r="L138" i="6"/>
  <c r="K138" i="6"/>
  <c r="J138" i="6"/>
  <c r="J120" i="6" s="1"/>
  <c r="I138" i="6"/>
  <c r="G138" i="6"/>
  <c r="F138" i="6"/>
  <c r="E138" i="6"/>
  <c r="D138" i="6"/>
  <c r="H137" i="6"/>
  <c r="C137" i="6"/>
  <c r="H136" i="6"/>
  <c r="C136" i="6"/>
  <c r="C135" i="6"/>
  <c r="L134" i="6"/>
  <c r="K134" i="6"/>
  <c r="J134" i="6"/>
  <c r="G134" i="6"/>
  <c r="F134" i="6"/>
  <c r="E134" i="6"/>
  <c r="D134" i="6"/>
  <c r="H133" i="6"/>
  <c r="C133" i="6"/>
  <c r="C132" i="6"/>
  <c r="L131" i="6"/>
  <c r="K131" i="6"/>
  <c r="J131" i="6"/>
  <c r="G131" i="6"/>
  <c r="F131" i="6"/>
  <c r="E131" i="6"/>
  <c r="D131" i="6"/>
  <c r="H130" i="6"/>
  <c r="C130" i="6"/>
  <c r="H129" i="6"/>
  <c r="C129" i="6"/>
  <c r="H128" i="6"/>
  <c r="C128" i="6"/>
  <c r="H127" i="6"/>
  <c r="C127" i="6"/>
  <c r="L126" i="6"/>
  <c r="K126" i="6"/>
  <c r="J126" i="6"/>
  <c r="I126" i="6"/>
  <c r="G126" i="6"/>
  <c r="F126" i="6"/>
  <c r="E126" i="6"/>
  <c r="D126" i="6"/>
  <c r="H125" i="6"/>
  <c r="C125" i="6"/>
  <c r="H124" i="6"/>
  <c r="C124" i="6"/>
  <c r="H123" i="6"/>
  <c r="C123" i="6"/>
  <c r="C122" i="6"/>
  <c r="L121" i="6"/>
  <c r="K121" i="6"/>
  <c r="K120" i="6" s="1"/>
  <c r="J121" i="6"/>
  <c r="G121" i="6"/>
  <c r="F121" i="6"/>
  <c r="E121" i="6"/>
  <c r="D121" i="6"/>
  <c r="C121" i="6" s="1"/>
  <c r="H119" i="6"/>
  <c r="C119" i="6"/>
  <c r="H118" i="6"/>
  <c r="C118" i="6"/>
  <c r="H117" i="6"/>
  <c r="C117" i="6"/>
  <c r="H116" i="6"/>
  <c r="C116" i="6"/>
  <c r="H115" i="6"/>
  <c r="C115" i="6"/>
  <c r="L114" i="6"/>
  <c r="K114" i="6"/>
  <c r="J114" i="6"/>
  <c r="G114" i="6"/>
  <c r="F114" i="6"/>
  <c r="E114" i="6"/>
  <c r="D114" i="6"/>
  <c r="C114" i="6" s="1"/>
  <c r="H113" i="6"/>
  <c r="C113" i="6"/>
  <c r="H112" i="6"/>
  <c r="C112" i="6"/>
  <c r="H111" i="6"/>
  <c r="C111" i="6"/>
  <c r="H110" i="6"/>
  <c r="C110" i="6"/>
  <c r="C109" i="6"/>
  <c r="L108" i="6"/>
  <c r="K108" i="6"/>
  <c r="K83" i="6" s="1"/>
  <c r="J108" i="6"/>
  <c r="G108" i="6"/>
  <c r="F108" i="6"/>
  <c r="E108" i="6"/>
  <c r="D108" i="6"/>
  <c r="H107" i="6"/>
  <c r="C107" i="6"/>
  <c r="H106" i="6"/>
  <c r="C106" i="6"/>
  <c r="H105" i="6"/>
  <c r="C105" i="6"/>
  <c r="H104" i="6"/>
  <c r="C104" i="6"/>
  <c r="H103" i="6"/>
  <c r="C103" i="6"/>
  <c r="H102" i="6"/>
  <c r="C102" i="6"/>
  <c r="C101" i="6"/>
  <c r="H100" i="6"/>
  <c r="D100" i="6"/>
  <c r="L99" i="6"/>
  <c r="K99" i="6"/>
  <c r="J99" i="6"/>
  <c r="G99" i="6"/>
  <c r="F99" i="6"/>
  <c r="E99" i="6"/>
  <c r="H98" i="6"/>
  <c r="C98" i="6"/>
  <c r="H97" i="6"/>
  <c r="C97" i="6"/>
  <c r="H96" i="6"/>
  <c r="C96" i="6"/>
  <c r="H95" i="6"/>
  <c r="C95" i="6"/>
  <c r="H94" i="6"/>
  <c r="C94" i="6"/>
  <c r="H93" i="6"/>
  <c r="C93" i="6"/>
  <c r="H92" i="6"/>
  <c r="C92" i="6"/>
  <c r="L91" i="6"/>
  <c r="K91" i="6"/>
  <c r="J91" i="6"/>
  <c r="G91" i="6"/>
  <c r="F91" i="6"/>
  <c r="E91" i="6"/>
  <c r="D91" i="6"/>
  <c r="H90" i="6"/>
  <c r="C90" i="6"/>
  <c r="H89" i="6"/>
  <c r="C89" i="6"/>
  <c r="H88" i="6"/>
  <c r="C88" i="6"/>
  <c r="H87" i="6"/>
  <c r="C87" i="6"/>
  <c r="H86" i="6"/>
  <c r="C86" i="6"/>
  <c r="L85" i="6"/>
  <c r="K85" i="6"/>
  <c r="J85" i="6"/>
  <c r="G85" i="6"/>
  <c r="F85" i="6"/>
  <c r="F83" i="6" s="1"/>
  <c r="E85" i="6"/>
  <c r="D85" i="6"/>
  <c r="C85" i="6" s="1"/>
  <c r="C84" i="6"/>
  <c r="H82" i="6"/>
  <c r="C82" i="6"/>
  <c r="C81" i="6"/>
  <c r="L80" i="6"/>
  <c r="K80" i="6"/>
  <c r="J80" i="6"/>
  <c r="G80" i="6"/>
  <c r="F80" i="6"/>
  <c r="E80" i="6"/>
  <c r="E76" i="6" s="1"/>
  <c r="D80" i="6"/>
  <c r="H79" i="6"/>
  <c r="C79" i="6"/>
  <c r="C78" i="6"/>
  <c r="L77" i="6"/>
  <c r="K77" i="6"/>
  <c r="J77" i="6"/>
  <c r="G77" i="6"/>
  <c r="F77" i="6"/>
  <c r="E77" i="6"/>
  <c r="D77" i="6"/>
  <c r="J76" i="6"/>
  <c r="F76" i="6"/>
  <c r="H74" i="6"/>
  <c r="C74" i="6"/>
  <c r="H73" i="6"/>
  <c r="C73" i="6"/>
  <c r="H72" i="6"/>
  <c r="C72" i="6"/>
  <c r="H71" i="6"/>
  <c r="C71" i="6"/>
  <c r="C70" i="6"/>
  <c r="L69" i="6"/>
  <c r="L67" i="6" s="1"/>
  <c r="K69" i="6"/>
  <c r="K67" i="6" s="1"/>
  <c r="J69" i="6"/>
  <c r="G69" i="6"/>
  <c r="G67" i="6" s="1"/>
  <c r="F69" i="6"/>
  <c r="F67" i="6" s="1"/>
  <c r="E69" i="6"/>
  <c r="E67" i="6" s="1"/>
  <c r="D69" i="6"/>
  <c r="H68" i="6"/>
  <c r="C68" i="6"/>
  <c r="J67" i="6"/>
  <c r="D67" i="6"/>
  <c r="H66" i="6"/>
  <c r="C66" i="6"/>
  <c r="H65" i="6"/>
  <c r="C65" i="6"/>
  <c r="H64" i="6"/>
  <c r="C64" i="6"/>
  <c r="H63" i="6"/>
  <c r="C63" i="6"/>
  <c r="H62" i="6"/>
  <c r="C62" i="6"/>
  <c r="H61" i="6"/>
  <c r="C61" i="6"/>
  <c r="H60" i="6"/>
  <c r="C60" i="6"/>
  <c r="C59" i="6"/>
  <c r="L58" i="6"/>
  <c r="K58" i="6"/>
  <c r="J58" i="6"/>
  <c r="G58" i="6"/>
  <c r="F58" i="6"/>
  <c r="E58" i="6"/>
  <c r="E54" i="6" s="1"/>
  <c r="D58" i="6"/>
  <c r="H57" i="6"/>
  <c r="C57" i="6"/>
  <c r="H56" i="6"/>
  <c r="C56" i="6"/>
  <c r="L55" i="6"/>
  <c r="K55" i="6"/>
  <c r="J55" i="6"/>
  <c r="J54" i="6" s="1"/>
  <c r="J53" i="6" s="1"/>
  <c r="G55" i="6"/>
  <c r="F55" i="6"/>
  <c r="E55" i="6"/>
  <c r="D55" i="6"/>
  <c r="C55" i="6" s="1"/>
  <c r="H47" i="6"/>
  <c r="C47" i="6"/>
  <c r="H46" i="6"/>
  <c r="C46" i="6"/>
  <c r="L45" i="6"/>
  <c r="H45" i="6"/>
  <c r="G45" i="6"/>
  <c r="H44" i="6"/>
  <c r="C44" i="6"/>
  <c r="K43" i="6"/>
  <c r="J43" i="6"/>
  <c r="I43" i="6"/>
  <c r="H43" i="6" s="1"/>
  <c r="F43" i="6"/>
  <c r="E43" i="6"/>
  <c r="D43" i="6"/>
  <c r="C43" i="6" s="1"/>
  <c r="H42" i="6"/>
  <c r="C42" i="6"/>
  <c r="I41" i="6"/>
  <c r="H41" i="6" s="1"/>
  <c r="D41" i="6"/>
  <c r="C41" i="6" s="1"/>
  <c r="H40" i="6"/>
  <c r="C40" i="6"/>
  <c r="H39" i="6"/>
  <c r="C39" i="6"/>
  <c r="H38" i="6"/>
  <c r="C38" i="6"/>
  <c r="H37" i="6"/>
  <c r="C37" i="6"/>
  <c r="K36" i="6"/>
  <c r="H36" i="6"/>
  <c r="F36" i="6"/>
  <c r="C36" i="6" s="1"/>
  <c r="H35" i="6"/>
  <c r="C35" i="6"/>
  <c r="H34" i="6"/>
  <c r="C34" i="6"/>
  <c r="K33" i="6"/>
  <c r="H33" i="6" s="1"/>
  <c r="F33" i="6"/>
  <c r="C33" i="6" s="1"/>
  <c r="H32" i="6"/>
  <c r="C32" i="6"/>
  <c r="K31" i="6"/>
  <c r="F31" i="6"/>
  <c r="C31" i="6" s="1"/>
  <c r="H30" i="6"/>
  <c r="C30" i="6"/>
  <c r="H29" i="6"/>
  <c r="C29" i="6"/>
  <c r="H28" i="6"/>
  <c r="C28" i="6"/>
  <c r="K27" i="6"/>
  <c r="H27" i="6" s="1"/>
  <c r="F27" i="6"/>
  <c r="C27" i="6" s="1"/>
  <c r="H25" i="6"/>
  <c r="C25" i="6"/>
  <c r="D24" i="6"/>
  <c r="C24" i="6"/>
  <c r="H23" i="6"/>
  <c r="C23" i="6"/>
  <c r="H22" i="6"/>
  <c r="C22" i="6"/>
  <c r="L21" i="6"/>
  <c r="K21" i="6"/>
  <c r="J21" i="6"/>
  <c r="J275" i="6" s="1"/>
  <c r="J274" i="6" s="1"/>
  <c r="I21" i="6"/>
  <c r="G21" i="6"/>
  <c r="G275" i="6" s="1"/>
  <c r="G274" i="6" s="1"/>
  <c r="F21" i="6"/>
  <c r="E21" i="6"/>
  <c r="D21" i="6"/>
  <c r="J20" i="6"/>
  <c r="H284" i="5"/>
  <c r="C284" i="5"/>
  <c r="H283" i="5"/>
  <c r="C283" i="5"/>
  <c r="H282" i="5"/>
  <c r="C282" i="5"/>
  <c r="H281" i="5"/>
  <c r="C281" i="5"/>
  <c r="H280" i="5"/>
  <c r="C280" i="5"/>
  <c r="C279" i="5"/>
  <c r="H278" i="5"/>
  <c r="C278" i="5"/>
  <c r="H277" i="5"/>
  <c r="C277" i="5"/>
  <c r="L276" i="5"/>
  <c r="K276" i="5"/>
  <c r="J276" i="5"/>
  <c r="G276" i="5"/>
  <c r="F276" i="5"/>
  <c r="E276" i="5"/>
  <c r="D276" i="5"/>
  <c r="F275" i="5"/>
  <c r="F274" i="5" s="1"/>
  <c r="H271" i="5"/>
  <c r="C271" i="5"/>
  <c r="H270" i="5"/>
  <c r="C270" i="5"/>
  <c r="L269" i="5"/>
  <c r="K269" i="5"/>
  <c r="J269" i="5"/>
  <c r="I269" i="5"/>
  <c r="G269" i="5"/>
  <c r="F269" i="5"/>
  <c r="E269" i="5"/>
  <c r="D269" i="5"/>
  <c r="H268" i="5"/>
  <c r="C268" i="5"/>
  <c r="L267" i="5"/>
  <c r="K267" i="5"/>
  <c r="J267" i="5"/>
  <c r="J266" i="5" s="1"/>
  <c r="I267" i="5"/>
  <c r="G267" i="5"/>
  <c r="G266" i="5" s="1"/>
  <c r="G265" i="5" s="1"/>
  <c r="F267" i="5"/>
  <c r="F266" i="5" s="1"/>
  <c r="E267" i="5"/>
  <c r="E266" i="5" s="1"/>
  <c r="E265" i="5" s="1"/>
  <c r="D267" i="5"/>
  <c r="L266" i="5"/>
  <c r="L265" i="5" s="1"/>
  <c r="K266" i="5"/>
  <c r="K265" i="5" s="1"/>
  <c r="D266" i="5"/>
  <c r="D265" i="5" s="1"/>
  <c r="J265" i="5"/>
  <c r="F265" i="5"/>
  <c r="C264" i="5"/>
  <c r="L263" i="5"/>
  <c r="K263" i="5"/>
  <c r="K252" i="5" s="1"/>
  <c r="J263" i="5"/>
  <c r="G263" i="5"/>
  <c r="F263" i="5"/>
  <c r="E263" i="5"/>
  <c r="D263" i="5"/>
  <c r="C263" i="5" s="1"/>
  <c r="H262" i="5"/>
  <c r="C262" i="5"/>
  <c r="H261" i="5"/>
  <c r="C261" i="5"/>
  <c r="H260" i="5"/>
  <c r="C260" i="5"/>
  <c r="H259" i="5"/>
  <c r="C259" i="5"/>
  <c r="I257" i="5"/>
  <c r="C258" i="5"/>
  <c r="L257" i="5"/>
  <c r="L253" i="5" s="1"/>
  <c r="L252" i="5" s="1"/>
  <c r="K257" i="5"/>
  <c r="J257" i="5"/>
  <c r="G257" i="5"/>
  <c r="F257" i="5"/>
  <c r="F253" i="5" s="1"/>
  <c r="F252" i="5" s="1"/>
  <c r="E257" i="5"/>
  <c r="D257" i="5"/>
  <c r="D253" i="5" s="1"/>
  <c r="H256" i="5"/>
  <c r="C256" i="5"/>
  <c r="H255" i="5"/>
  <c r="C255" i="5"/>
  <c r="H254" i="5"/>
  <c r="C254" i="5"/>
  <c r="K253" i="5"/>
  <c r="J253" i="5"/>
  <c r="G253" i="5"/>
  <c r="G252" i="5" s="1"/>
  <c r="E253" i="5"/>
  <c r="E252" i="5" s="1"/>
  <c r="H251" i="5"/>
  <c r="C251" i="5"/>
  <c r="L250" i="5"/>
  <c r="K250" i="5"/>
  <c r="J250" i="5"/>
  <c r="I250" i="5"/>
  <c r="H250" i="5" s="1"/>
  <c r="G250" i="5"/>
  <c r="F250" i="5"/>
  <c r="E250" i="5"/>
  <c r="D250" i="5"/>
  <c r="H249" i="5"/>
  <c r="C249" i="5"/>
  <c r="H248" i="5"/>
  <c r="C248" i="5"/>
  <c r="H247" i="5"/>
  <c r="C247" i="5"/>
  <c r="C246" i="5"/>
  <c r="L245" i="5"/>
  <c r="L240" i="5" s="1"/>
  <c r="K245" i="5"/>
  <c r="J245" i="5"/>
  <c r="G245" i="5"/>
  <c r="F245" i="5"/>
  <c r="E245" i="5"/>
  <c r="D245" i="5"/>
  <c r="H244" i="5"/>
  <c r="C244" i="5"/>
  <c r="H243" i="5"/>
  <c r="C243" i="5"/>
  <c r="H242" i="5"/>
  <c r="C242" i="5"/>
  <c r="L241" i="5"/>
  <c r="K241" i="5"/>
  <c r="J241" i="5"/>
  <c r="G241" i="5"/>
  <c r="G240" i="5" s="1"/>
  <c r="F241" i="5"/>
  <c r="E241" i="5"/>
  <c r="D241" i="5"/>
  <c r="C241" i="5"/>
  <c r="E240" i="5"/>
  <c r="H239" i="5"/>
  <c r="C239" i="5"/>
  <c r="H238" i="5"/>
  <c r="C238" i="5"/>
  <c r="H237" i="5"/>
  <c r="C237" i="5"/>
  <c r="H236" i="5"/>
  <c r="C236" i="5"/>
  <c r="H235" i="5"/>
  <c r="C235" i="5"/>
  <c r="H234" i="5"/>
  <c r="C234" i="5"/>
  <c r="L233" i="5"/>
  <c r="L232" i="5" s="1"/>
  <c r="K233" i="5"/>
  <c r="K232" i="5" s="1"/>
  <c r="J233" i="5"/>
  <c r="I233" i="5"/>
  <c r="G233" i="5"/>
  <c r="G232" i="5" s="1"/>
  <c r="F233" i="5"/>
  <c r="E233" i="5"/>
  <c r="E232" i="5" s="1"/>
  <c r="D233" i="5"/>
  <c r="J232" i="5"/>
  <c r="F232" i="5"/>
  <c r="H231" i="5"/>
  <c r="C231" i="5"/>
  <c r="H230" i="5"/>
  <c r="C230" i="5"/>
  <c r="H229" i="5"/>
  <c r="C229" i="5"/>
  <c r="H228" i="5"/>
  <c r="C228" i="5"/>
  <c r="L227" i="5"/>
  <c r="K227" i="5"/>
  <c r="J227" i="5"/>
  <c r="G227" i="5"/>
  <c r="F227" i="5"/>
  <c r="E227" i="5"/>
  <c r="D227" i="5"/>
  <c r="H226" i="5"/>
  <c r="C226" i="5"/>
  <c r="H225" i="5"/>
  <c r="C225" i="5"/>
  <c r="H224" i="5"/>
  <c r="C224" i="5"/>
  <c r="H223" i="5"/>
  <c r="C223" i="5"/>
  <c r="H222" i="5"/>
  <c r="C222" i="5"/>
  <c r="H221" i="5"/>
  <c r="C221" i="5"/>
  <c r="C220" i="5"/>
  <c r="L219" i="5"/>
  <c r="K219" i="5"/>
  <c r="J219" i="5"/>
  <c r="G219" i="5"/>
  <c r="C219" i="5" s="1"/>
  <c r="F219" i="5"/>
  <c r="E219" i="5"/>
  <c r="D219" i="5"/>
  <c r="H218" i="5"/>
  <c r="C218" i="5"/>
  <c r="C217" i="5"/>
  <c r="L216" i="5"/>
  <c r="K216" i="5"/>
  <c r="J216" i="5"/>
  <c r="G216" i="5"/>
  <c r="F216" i="5"/>
  <c r="C216" i="5" s="1"/>
  <c r="E216" i="5"/>
  <c r="D216" i="5"/>
  <c r="H215" i="5"/>
  <c r="C215" i="5"/>
  <c r="L214" i="5"/>
  <c r="K214" i="5"/>
  <c r="J214" i="5"/>
  <c r="J212" i="5" s="1"/>
  <c r="G214" i="5"/>
  <c r="F214" i="5"/>
  <c r="E214" i="5"/>
  <c r="D214" i="5"/>
  <c r="H213" i="5"/>
  <c r="C213" i="5"/>
  <c r="E212" i="5"/>
  <c r="H210" i="5"/>
  <c r="C210" i="5"/>
  <c r="C209" i="5"/>
  <c r="L208" i="5"/>
  <c r="K208" i="5"/>
  <c r="J208" i="5"/>
  <c r="G208" i="5"/>
  <c r="F208" i="5"/>
  <c r="E208" i="5"/>
  <c r="C208" i="5" s="1"/>
  <c r="D208" i="5"/>
  <c r="H207" i="5"/>
  <c r="D207" i="5"/>
  <c r="C207" i="5"/>
  <c r="H206" i="5"/>
  <c r="C206" i="5"/>
  <c r="H205" i="5"/>
  <c r="C205" i="5"/>
  <c r="H204" i="5"/>
  <c r="C204" i="5"/>
  <c r="H203" i="5"/>
  <c r="C203" i="5"/>
  <c r="H202" i="5"/>
  <c r="C202" i="5"/>
  <c r="C201" i="5"/>
  <c r="H200" i="5"/>
  <c r="C200" i="5"/>
  <c r="L199" i="5"/>
  <c r="K199" i="5"/>
  <c r="J199" i="5"/>
  <c r="G199" i="5"/>
  <c r="F199" i="5"/>
  <c r="E199" i="5"/>
  <c r="D199" i="5"/>
  <c r="H198" i="5"/>
  <c r="C198" i="5"/>
  <c r="H197" i="5"/>
  <c r="C197" i="5"/>
  <c r="H196" i="5"/>
  <c r="C196" i="5"/>
  <c r="H195" i="5"/>
  <c r="C195" i="5"/>
  <c r="H194" i="5"/>
  <c r="C194" i="5"/>
  <c r="H193" i="5"/>
  <c r="C193" i="5"/>
  <c r="H192" i="5"/>
  <c r="C192" i="5"/>
  <c r="H191" i="5"/>
  <c r="C191" i="5"/>
  <c r="C190" i="5"/>
  <c r="H189" i="5"/>
  <c r="C189" i="5"/>
  <c r="L188" i="5"/>
  <c r="K188" i="5"/>
  <c r="J188" i="5"/>
  <c r="J187" i="5" s="1"/>
  <c r="G188" i="5"/>
  <c r="F188" i="5"/>
  <c r="E188" i="5"/>
  <c r="D188" i="5"/>
  <c r="L187" i="5"/>
  <c r="L182" i="5" s="1"/>
  <c r="H186" i="5"/>
  <c r="C186" i="5"/>
  <c r="H185" i="5"/>
  <c r="C185" i="5"/>
  <c r="C184" i="5"/>
  <c r="L183" i="5"/>
  <c r="K183" i="5"/>
  <c r="J183" i="5"/>
  <c r="G183" i="5"/>
  <c r="F183" i="5"/>
  <c r="E183" i="5"/>
  <c r="D183" i="5"/>
  <c r="C183" i="5" s="1"/>
  <c r="H180" i="5"/>
  <c r="C180" i="5"/>
  <c r="L179" i="5"/>
  <c r="L178" i="5" s="1"/>
  <c r="K179" i="5"/>
  <c r="K178" i="5" s="1"/>
  <c r="J179" i="5"/>
  <c r="J178" i="5" s="1"/>
  <c r="G179" i="5"/>
  <c r="G178" i="5" s="1"/>
  <c r="F179" i="5"/>
  <c r="E179" i="5"/>
  <c r="D179" i="5"/>
  <c r="F178" i="5"/>
  <c r="E178" i="5"/>
  <c r="C177" i="5"/>
  <c r="H176" i="5"/>
  <c r="C176" i="5"/>
  <c r="L175" i="5"/>
  <c r="L174" i="5" s="1"/>
  <c r="K175" i="5"/>
  <c r="J175" i="5"/>
  <c r="G175" i="5"/>
  <c r="F175" i="5"/>
  <c r="F174" i="5" s="1"/>
  <c r="E175" i="5"/>
  <c r="E174" i="5" s="1"/>
  <c r="D175" i="5"/>
  <c r="H173" i="5"/>
  <c r="C173" i="5"/>
  <c r="H172" i="5"/>
  <c r="C172" i="5"/>
  <c r="L171" i="5"/>
  <c r="K171" i="5"/>
  <c r="J171" i="5"/>
  <c r="G171" i="5"/>
  <c r="F171" i="5"/>
  <c r="E171" i="5"/>
  <c r="D171" i="5"/>
  <c r="H170" i="5"/>
  <c r="C170" i="5"/>
  <c r="H169" i="5"/>
  <c r="C169" i="5"/>
  <c r="C168" i="5"/>
  <c r="H167" i="5"/>
  <c r="C167" i="5"/>
  <c r="L166" i="5"/>
  <c r="K166" i="5"/>
  <c r="J166" i="5"/>
  <c r="G166" i="5"/>
  <c r="G161" i="5" s="1"/>
  <c r="G160" i="5" s="1"/>
  <c r="F166" i="5"/>
  <c r="E166" i="5"/>
  <c r="D166" i="5"/>
  <c r="H165" i="5"/>
  <c r="C165" i="5"/>
  <c r="H164" i="5"/>
  <c r="C164" i="5"/>
  <c r="H163" i="5"/>
  <c r="C163" i="5"/>
  <c r="L162" i="5"/>
  <c r="L161" i="5" s="1"/>
  <c r="K162" i="5"/>
  <c r="K161" i="5" s="1"/>
  <c r="K160" i="5" s="1"/>
  <c r="J162" i="5"/>
  <c r="I162" i="5"/>
  <c r="G162" i="5"/>
  <c r="F162" i="5"/>
  <c r="E162" i="5"/>
  <c r="E161" i="5" s="1"/>
  <c r="E160" i="5" s="1"/>
  <c r="D162" i="5"/>
  <c r="H159" i="5"/>
  <c r="C159" i="5"/>
  <c r="H158" i="5"/>
  <c r="C158" i="5"/>
  <c r="H157" i="5"/>
  <c r="C157" i="5"/>
  <c r="H156" i="5"/>
  <c r="C156" i="5"/>
  <c r="H155" i="5"/>
  <c r="C155" i="5"/>
  <c r="H154" i="5"/>
  <c r="C154" i="5"/>
  <c r="L153" i="5"/>
  <c r="L152" i="5" s="1"/>
  <c r="K153" i="5"/>
  <c r="J153" i="5"/>
  <c r="J152" i="5" s="1"/>
  <c r="I153" i="5"/>
  <c r="G153" i="5"/>
  <c r="G152" i="5" s="1"/>
  <c r="F153" i="5"/>
  <c r="E153" i="5"/>
  <c r="E152" i="5" s="1"/>
  <c r="D153" i="5"/>
  <c r="K152" i="5"/>
  <c r="F152" i="5"/>
  <c r="H151" i="5"/>
  <c r="C151" i="5"/>
  <c r="H150" i="5"/>
  <c r="C150" i="5"/>
  <c r="H149" i="5"/>
  <c r="C149" i="5"/>
  <c r="H148" i="5"/>
  <c r="C148" i="5"/>
  <c r="L147" i="5"/>
  <c r="K147" i="5"/>
  <c r="J147" i="5"/>
  <c r="I147" i="5"/>
  <c r="G147" i="5"/>
  <c r="F147" i="5"/>
  <c r="E147" i="5"/>
  <c r="D147" i="5"/>
  <c r="H146" i="5"/>
  <c r="C146" i="5"/>
  <c r="H145" i="5"/>
  <c r="C145" i="5"/>
  <c r="H144" i="5"/>
  <c r="C144" i="5"/>
  <c r="H143" i="5"/>
  <c r="C143" i="5"/>
  <c r="H142" i="5"/>
  <c r="C142" i="5"/>
  <c r="H141" i="5"/>
  <c r="C141" i="5"/>
  <c r="H140" i="5"/>
  <c r="C140" i="5"/>
  <c r="C139" i="5"/>
  <c r="L138" i="5"/>
  <c r="K138" i="5"/>
  <c r="J138" i="5"/>
  <c r="G138" i="5"/>
  <c r="F138" i="5"/>
  <c r="E138" i="5"/>
  <c r="C138" i="5" s="1"/>
  <c r="D138" i="5"/>
  <c r="H137" i="5"/>
  <c r="C137" i="5"/>
  <c r="C136" i="5"/>
  <c r="H135" i="5"/>
  <c r="C135" i="5"/>
  <c r="L134" i="5"/>
  <c r="K134" i="5"/>
  <c r="J134" i="5"/>
  <c r="G134" i="5"/>
  <c r="F134" i="5"/>
  <c r="E134" i="5"/>
  <c r="D134" i="5"/>
  <c r="C133" i="5"/>
  <c r="H132" i="5"/>
  <c r="C132" i="5"/>
  <c r="L131" i="5"/>
  <c r="K131" i="5"/>
  <c r="J131" i="5"/>
  <c r="G131" i="5"/>
  <c r="F131" i="5"/>
  <c r="E131" i="5"/>
  <c r="D131" i="5"/>
  <c r="D120" i="5" s="1"/>
  <c r="H130" i="5"/>
  <c r="C130" i="5"/>
  <c r="H129" i="5"/>
  <c r="C129" i="5"/>
  <c r="H128" i="5"/>
  <c r="C128" i="5"/>
  <c r="H127" i="5"/>
  <c r="C127" i="5"/>
  <c r="L126" i="5"/>
  <c r="K126" i="5"/>
  <c r="J126" i="5"/>
  <c r="G126" i="5"/>
  <c r="F126" i="5"/>
  <c r="E126" i="5"/>
  <c r="D126" i="5"/>
  <c r="H125" i="5"/>
  <c r="C125" i="5"/>
  <c r="H124" i="5"/>
  <c r="C124" i="5"/>
  <c r="C123" i="5"/>
  <c r="H122" i="5"/>
  <c r="C122" i="5"/>
  <c r="L121" i="5"/>
  <c r="L120" i="5" s="1"/>
  <c r="K121" i="5"/>
  <c r="J121" i="5"/>
  <c r="G121" i="5"/>
  <c r="F121" i="5"/>
  <c r="E121" i="5"/>
  <c r="D121" i="5"/>
  <c r="H119" i="5"/>
  <c r="C119" i="5"/>
  <c r="H118" i="5"/>
  <c r="C118" i="5"/>
  <c r="H117" i="5"/>
  <c r="C117" i="5"/>
  <c r="H116" i="5"/>
  <c r="C116" i="5"/>
  <c r="H115" i="5"/>
  <c r="C115" i="5"/>
  <c r="L114" i="5"/>
  <c r="K114" i="5"/>
  <c r="J114" i="5"/>
  <c r="I114" i="5"/>
  <c r="G114" i="5"/>
  <c r="F114" i="5"/>
  <c r="E114" i="5"/>
  <c r="D114" i="5"/>
  <c r="H113" i="5"/>
  <c r="C113" i="5"/>
  <c r="H112" i="5"/>
  <c r="C112" i="5"/>
  <c r="H111" i="5"/>
  <c r="C111" i="5"/>
  <c r="C110" i="5"/>
  <c r="H109" i="5"/>
  <c r="C109" i="5"/>
  <c r="L108" i="5"/>
  <c r="K108" i="5"/>
  <c r="J108" i="5"/>
  <c r="G108" i="5"/>
  <c r="F108" i="5"/>
  <c r="E108" i="5"/>
  <c r="D108" i="5"/>
  <c r="H107" i="5"/>
  <c r="C107" i="5"/>
  <c r="H106" i="5"/>
  <c r="C106" i="5"/>
  <c r="H105" i="5"/>
  <c r="C105" i="5"/>
  <c r="H104" i="5"/>
  <c r="C104" i="5"/>
  <c r="H103" i="5"/>
  <c r="C103" i="5"/>
  <c r="H102" i="5"/>
  <c r="C102" i="5"/>
  <c r="H101" i="5"/>
  <c r="C101" i="5"/>
  <c r="H100" i="5"/>
  <c r="D100" i="5"/>
  <c r="C100" i="5"/>
  <c r="L99" i="5"/>
  <c r="K99" i="5"/>
  <c r="J99" i="5"/>
  <c r="G99" i="5"/>
  <c r="F99" i="5"/>
  <c r="E99" i="5"/>
  <c r="D99" i="5"/>
  <c r="H98" i="5"/>
  <c r="C98" i="5"/>
  <c r="H97" i="5"/>
  <c r="C97" i="5"/>
  <c r="H96" i="5"/>
  <c r="C96" i="5"/>
  <c r="H95" i="5"/>
  <c r="C95" i="5"/>
  <c r="H94" i="5"/>
  <c r="C94" i="5"/>
  <c r="H93" i="5"/>
  <c r="C93" i="5"/>
  <c r="H92" i="5"/>
  <c r="C92" i="5"/>
  <c r="L91" i="5"/>
  <c r="K91" i="5"/>
  <c r="J91" i="5"/>
  <c r="G91" i="5"/>
  <c r="F91" i="5"/>
  <c r="E91" i="5"/>
  <c r="D91" i="5"/>
  <c r="H90" i="5"/>
  <c r="C90" i="5"/>
  <c r="H89" i="5"/>
  <c r="C89" i="5"/>
  <c r="C88" i="5"/>
  <c r="H87" i="5"/>
  <c r="C87" i="5"/>
  <c r="H86" i="5"/>
  <c r="C86" i="5"/>
  <c r="L85" i="5"/>
  <c r="K85" i="5"/>
  <c r="J85" i="5"/>
  <c r="G85" i="5"/>
  <c r="G83" i="5" s="1"/>
  <c r="F85" i="5"/>
  <c r="E85" i="5"/>
  <c r="D85" i="5"/>
  <c r="H84" i="5"/>
  <c r="C84" i="5"/>
  <c r="C82" i="5"/>
  <c r="H81" i="5"/>
  <c r="C81" i="5"/>
  <c r="L80" i="5"/>
  <c r="L76" i="5" s="1"/>
  <c r="K80" i="5"/>
  <c r="J80" i="5"/>
  <c r="G80" i="5"/>
  <c r="F80" i="5"/>
  <c r="E80" i="5"/>
  <c r="D80" i="5"/>
  <c r="C79" i="5"/>
  <c r="H78" i="5"/>
  <c r="C78" i="5"/>
  <c r="L77" i="5"/>
  <c r="K77" i="5"/>
  <c r="K76" i="5" s="1"/>
  <c r="J77" i="5"/>
  <c r="J76" i="5" s="1"/>
  <c r="G77" i="5"/>
  <c r="F77" i="5"/>
  <c r="E77" i="5"/>
  <c r="E76" i="5" s="1"/>
  <c r="D77" i="5"/>
  <c r="G76" i="5"/>
  <c r="D76" i="5"/>
  <c r="H74" i="5"/>
  <c r="C74" i="5"/>
  <c r="H73" i="5"/>
  <c r="C73" i="5"/>
  <c r="H72" i="5"/>
  <c r="C72" i="5"/>
  <c r="H71" i="5"/>
  <c r="C71" i="5"/>
  <c r="C70" i="5"/>
  <c r="L69" i="5"/>
  <c r="K69" i="5"/>
  <c r="K67" i="5" s="1"/>
  <c r="J69" i="5"/>
  <c r="J67" i="5" s="1"/>
  <c r="G69" i="5"/>
  <c r="G67" i="5" s="1"/>
  <c r="F69" i="5"/>
  <c r="F67" i="5" s="1"/>
  <c r="E69" i="5"/>
  <c r="E67" i="5" s="1"/>
  <c r="D69" i="5"/>
  <c r="C69" i="5" s="1"/>
  <c r="H68" i="5"/>
  <c r="C68" i="5"/>
  <c r="L67" i="5"/>
  <c r="H66" i="5"/>
  <c r="C66" i="5"/>
  <c r="H65" i="5"/>
  <c r="C65" i="5"/>
  <c r="H64" i="5"/>
  <c r="C64" i="5"/>
  <c r="H63" i="5"/>
  <c r="C63" i="5"/>
  <c r="H62" i="5"/>
  <c r="C62" i="5"/>
  <c r="H61" i="5"/>
  <c r="C61" i="5"/>
  <c r="C60" i="5"/>
  <c r="H59" i="5"/>
  <c r="C59" i="5"/>
  <c r="L58" i="5"/>
  <c r="K58" i="5"/>
  <c r="J58" i="5"/>
  <c r="G58" i="5"/>
  <c r="F58" i="5"/>
  <c r="E58" i="5"/>
  <c r="D58" i="5"/>
  <c r="D54" i="5" s="1"/>
  <c r="C57" i="5"/>
  <c r="H56" i="5"/>
  <c r="C56" i="5"/>
  <c r="L55" i="5"/>
  <c r="L54" i="5" s="1"/>
  <c r="L53" i="5" s="1"/>
  <c r="K55" i="5"/>
  <c r="K54" i="5" s="1"/>
  <c r="K53" i="5" s="1"/>
  <c r="J55" i="5"/>
  <c r="G55" i="5"/>
  <c r="F55" i="5"/>
  <c r="F54" i="5" s="1"/>
  <c r="F53" i="5" s="1"/>
  <c r="E55" i="5"/>
  <c r="E54" i="5" s="1"/>
  <c r="E53" i="5" s="1"/>
  <c r="D55" i="5"/>
  <c r="G54" i="5"/>
  <c r="H47" i="5"/>
  <c r="C47" i="5"/>
  <c r="H46" i="5"/>
  <c r="C46" i="5"/>
  <c r="L45" i="5"/>
  <c r="H45" i="5" s="1"/>
  <c r="G45" i="5"/>
  <c r="H44" i="5"/>
  <c r="C44" i="5"/>
  <c r="K43" i="5"/>
  <c r="J43" i="5"/>
  <c r="I43" i="5"/>
  <c r="H43" i="5" s="1"/>
  <c r="F43" i="5"/>
  <c r="E43" i="5"/>
  <c r="D43" i="5"/>
  <c r="C43" i="5" s="1"/>
  <c r="H42" i="5"/>
  <c r="C42" i="5"/>
  <c r="I41" i="5"/>
  <c r="H41" i="5" s="1"/>
  <c r="D41" i="5"/>
  <c r="C41" i="5" s="1"/>
  <c r="H40" i="5"/>
  <c r="C40" i="5"/>
  <c r="H39" i="5"/>
  <c r="C39" i="5"/>
  <c r="H38" i="5"/>
  <c r="C38" i="5"/>
  <c r="H37" i="5"/>
  <c r="C37" i="5"/>
  <c r="K36" i="5"/>
  <c r="H36" i="5" s="1"/>
  <c r="F36" i="5"/>
  <c r="C36" i="5" s="1"/>
  <c r="H35" i="5"/>
  <c r="C35" i="5"/>
  <c r="H34" i="5"/>
  <c r="C34" i="5"/>
  <c r="K33" i="5"/>
  <c r="H33" i="5" s="1"/>
  <c r="F33" i="5"/>
  <c r="C33" i="5" s="1"/>
  <c r="H32" i="5"/>
  <c r="C32" i="5"/>
  <c r="K31" i="5"/>
  <c r="F31" i="5"/>
  <c r="C31" i="5" s="1"/>
  <c r="H30" i="5"/>
  <c r="C30" i="5"/>
  <c r="H29" i="5"/>
  <c r="C29" i="5"/>
  <c r="H28" i="5"/>
  <c r="C28" i="5"/>
  <c r="K27" i="5"/>
  <c r="H27" i="5" s="1"/>
  <c r="F27" i="5"/>
  <c r="H25" i="5"/>
  <c r="C25" i="5"/>
  <c r="D24" i="5"/>
  <c r="C24" i="5" s="1"/>
  <c r="H23" i="5"/>
  <c r="C23" i="5"/>
  <c r="H22" i="5"/>
  <c r="C22" i="5"/>
  <c r="L21" i="5"/>
  <c r="K21" i="5"/>
  <c r="K275" i="5" s="1"/>
  <c r="K274" i="5" s="1"/>
  <c r="J21" i="5"/>
  <c r="J275" i="5" s="1"/>
  <c r="J274" i="5" s="1"/>
  <c r="I21" i="5"/>
  <c r="G21" i="5"/>
  <c r="G275" i="5" s="1"/>
  <c r="G274" i="5" s="1"/>
  <c r="F21" i="5"/>
  <c r="E21" i="5"/>
  <c r="E275" i="5" s="1"/>
  <c r="E274" i="5" s="1"/>
  <c r="D21" i="5"/>
  <c r="J20" i="5"/>
  <c r="C284" i="4"/>
  <c r="C283" i="4"/>
  <c r="C282" i="4"/>
  <c r="H281" i="4"/>
  <c r="C281" i="4"/>
  <c r="C280" i="4"/>
  <c r="C279" i="4"/>
  <c r="C276" i="4" s="1"/>
  <c r="C278" i="4"/>
  <c r="H277" i="4"/>
  <c r="C277" i="4"/>
  <c r="L276" i="4"/>
  <c r="J276" i="4"/>
  <c r="G276" i="4"/>
  <c r="F276" i="4"/>
  <c r="E276" i="4"/>
  <c r="D276" i="4"/>
  <c r="H271" i="4"/>
  <c r="C271" i="4"/>
  <c r="H270" i="4"/>
  <c r="C270" i="4"/>
  <c r="L269" i="4"/>
  <c r="K269" i="4"/>
  <c r="J269" i="4"/>
  <c r="I269" i="4"/>
  <c r="G269" i="4"/>
  <c r="F269" i="4"/>
  <c r="E269" i="4"/>
  <c r="D269" i="4"/>
  <c r="C268" i="4"/>
  <c r="L267" i="4"/>
  <c r="L266" i="4" s="1"/>
  <c r="L265" i="4" s="1"/>
  <c r="K267" i="4"/>
  <c r="K266" i="4" s="1"/>
  <c r="K265" i="4" s="1"/>
  <c r="J267" i="4"/>
  <c r="G267" i="4"/>
  <c r="F267" i="4"/>
  <c r="F266" i="4" s="1"/>
  <c r="F265" i="4" s="1"/>
  <c r="E267" i="4"/>
  <c r="E266" i="4" s="1"/>
  <c r="D267" i="4"/>
  <c r="D266" i="4" s="1"/>
  <c r="D265" i="4" s="1"/>
  <c r="J266" i="4"/>
  <c r="J265" i="4" s="1"/>
  <c r="G266" i="4"/>
  <c r="G265" i="4" s="1"/>
  <c r="K263" i="4"/>
  <c r="H264" i="4"/>
  <c r="C264" i="4"/>
  <c r="L263" i="4"/>
  <c r="J263" i="4"/>
  <c r="I263" i="4"/>
  <c r="G263" i="4"/>
  <c r="F263" i="4"/>
  <c r="E263" i="4"/>
  <c r="D263" i="4"/>
  <c r="H262" i="4"/>
  <c r="C262" i="4"/>
  <c r="H261" i="4"/>
  <c r="C261" i="4"/>
  <c r="H260" i="4"/>
  <c r="C260" i="4"/>
  <c r="H259" i="4"/>
  <c r="C259" i="4"/>
  <c r="C258" i="4"/>
  <c r="L257" i="4"/>
  <c r="K257" i="4"/>
  <c r="J257" i="4"/>
  <c r="J253" i="4" s="1"/>
  <c r="G257" i="4"/>
  <c r="G253" i="4" s="1"/>
  <c r="G252" i="4" s="1"/>
  <c r="F257" i="4"/>
  <c r="F253" i="4" s="1"/>
  <c r="F252" i="4" s="1"/>
  <c r="E257" i="4"/>
  <c r="E253" i="4" s="1"/>
  <c r="E252" i="4" s="1"/>
  <c r="D257" i="4"/>
  <c r="H256" i="4"/>
  <c r="C256" i="4"/>
  <c r="H255" i="4"/>
  <c r="C255" i="4"/>
  <c r="H254" i="4"/>
  <c r="C254" i="4"/>
  <c r="L253" i="4"/>
  <c r="L252" i="4" s="1"/>
  <c r="K250" i="4"/>
  <c r="H251" i="4"/>
  <c r="C251" i="4"/>
  <c r="L250" i="4"/>
  <c r="J250" i="4"/>
  <c r="I250" i="4"/>
  <c r="G250" i="4"/>
  <c r="F250" i="4"/>
  <c r="E250" i="4"/>
  <c r="D250" i="4"/>
  <c r="H249" i="4"/>
  <c r="C249" i="4"/>
  <c r="H248" i="4"/>
  <c r="C248" i="4"/>
  <c r="H247" i="4"/>
  <c r="C247" i="4"/>
  <c r="C246" i="4"/>
  <c r="L245" i="4"/>
  <c r="K245" i="4"/>
  <c r="J245" i="4"/>
  <c r="G245" i="4"/>
  <c r="F245" i="4"/>
  <c r="E245" i="4"/>
  <c r="D245" i="4"/>
  <c r="H244" i="4"/>
  <c r="C244" i="4"/>
  <c r="H243" i="4"/>
  <c r="C243" i="4"/>
  <c r="K241" i="4"/>
  <c r="H242" i="4"/>
  <c r="C242" i="4"/>
  <c r="L241" i="4"/>
  <c r="J241" i="4"/>
  <c r="I241" i="4"/>
  <c r="G241" i="4"/>
  <c r="G240" i="4" s="1"/>
  <c r="F241" i="4"/>
  <c r="F240" i="4" s="1"/>
  <c r="E241" i="4"/>
  <c r="D241" i="4"/>
  <c r="H239" i="4"/>
  <c r="C239" i="4"/>
  <c r="H238" i="4"/>
  <c r="C238" i="4"/>
  <c r="H237" i="4"/>
  <c r="C237" i="4"/>
  <c r="H236" i="4"/>
  <c r="C236" i="4"/>
  <c r="H235" i="4"/>
  <c r="C235" i="4"/>
  <c r="K233" i="4"/>
  <c r="H234" i="4"/>
  <c r="C234" i="4"/>
  <c r="L233" i="4"/>
  <c r="L232" i="4" s="1"/>
  <c r="J233" i="4"/>
  <c r="I233" i="4"/>
  <c r="G233" i="4"/>
  <c r="G232" i="4" s="1"/>
  <c r="F233" i="4"/>
  <c r="E233" i="4"/>
  <c r="E232" i="4" s="1"/>
  <c r="D233" i="4"/>
  <c r="K232" i="4"/>
  <c r="J232" i="4"/>
  <c r="F232" i="4"/>
  <c r="H231" i="4"/>
  <c r="C231" i="4"/>
  <c r="H230" i="4"/>
  <c r="C230" i="4"/>
  <c r="H229" i="4"/>
  <c r="C229" i="4"/>
  <c r="K227" i="4"/>
  <c r="H228" i="4"/>
  <c r="C228" i="4"/>
  <c r="L227" i="4"/>
  <c r="J227" i="4"/>
  <c r="I227" i="4"/>
  <c r="G227" i="4"/>
  <c r="F227" i="4"/>
  <c r="E227" i="4"/>
  <c r="D227" i="4"/>
  <c r="H226" i="4"/>
  <c r="C226" i="4"/>
  <c r="H225" i="4"/>
  <c r="C225" i="4"/>
  <c r="H224" i="4"/>
  <c r="C224" i="4"/>
  <c r="H223" i="4"/>
  <c r="C223" i="4"/>
  <c r="H222" i="4"/>
  <c r="C222" i="4"/>
  <c r="H221" i="4"/>
  <c r="C221" i="4"/>
  <c r="C220" i="4"/>
  <c r="L219" i="4"/>
  <c r="K219" i="4"/>
  <c r="J219" i="4"/>
  <c r="G219" i="4"/>
  <c r="F219" i="4"/>
  <c r="E219" i="4"/>
  <c r="D219" i="4"/>
  <c r="H218" i="4"/>
  <c r="C218" i="4"/>
  <c r="K216" i="4"/>
  <c r="H217" i="4"/>
  <c r="C217" i="4"/>
  <c r="L216" i="4"/>
  <c r="J216" i="4"/>
  <c r="I216" i="4"/>
  <c r="G216" i="4"/>
  <c r="F216" i="4"/>
  <c r="E216" i="4"/>
  <c r="D216" i="4"/>
  <c r="C215" i="4"/>
  <c r="L214" i="4"/>
  <c r="K214" i="4"/>
  <c r="J214" i="4"/>
  <c r="G214" i="4"/>
  <c r="G212" i="4" s="1"/>
  <c r="F214" i="4"/>
  <c r="F212" i="4" s="1"/>
  <c r="E214" i="4"/>
  <c r="D214" i="4"/>
  <c r="H213" i="4"/>
  <c r="C213" i="4"/>
  <c r="L212" i="4"/>
  <c r="H210" i="4"/>
  <c r="C210" i="4"/>
  <c r="K208" i="4"/>
  <c r="H209" i="4"/>
  <c r="C209" i="4"/>
  <c r="L208" i="4"/>
  <c r="J208" i="4"/>
  <c r="I208" i="4"/>
  <c r="G208" i="4"/>
  <c r="F208" i="4"/>
  <c r="F187" i="4" s="1"/>
  <c r="E208" i="4"/>
  <c r="D208" i="4"/>
  <c r="H207" i="4"/>
  <c r="C207" i="4"/>
  <c r="H206" i="4"/>
  <c r="C206" i="4"/>
  <c r="H205" i="4"/>
  <c r="C205" i="4"/>
  <c r="H204" i="4"/>
  <c r="C204" i="4"/>
  <c r="H203" i="4"/>
  <c r="C203" i="4"/>
  <c r="H202" i="4"/>
  <c r="C202" i="4"/>
  <c r="H201" i="4"/>
  <c r="C201" i="4"/>
  <c r="C200" i="4"/>
  <c r="L199" i="4"/>
  <c r="K199" i="4"/>
  <c r="J199" i="4"/>
  <c r="G199" i="4"/>
  <c r="F199" i="4"/>
  <c r="E199" i="4"/>
  <c r="D199" i="4"/>
  <c r="H198" i="4"/>
  <c r="C198" i="4"/>
  <c r="H197" i="4"/>
  <c r="C197" i="4"/>
  <c r="H196" i="4"/>
  <c r="C196" i="4"/>
  <c r="H195" i="4"/>
  <c r="C195" i="4"/>
  <c r="H194" i="4"/>
  <c r="C194" i="4"/>
  <c r="H193" i="4"/>
  <c r="C193" i="4"/>
  <c r="H192" i="4"/>
  <c r="C192" i="4"/>
  <c r="H191" i="4"/>
  <c r="C191" i="4"/>
  <c r="H190" i="4"/>
  <c r="C190" i="4"/>
  <c r="K188" i="4"/>
  <c r="K187" i="4" s="1"/>
  <c r="H189" i="4"/>
  <c r="C189" i="4"/>
  <c r="L188" i="4"/>
  <c r="J188" i="4"/>
  <c r="I188" i="4"/>
  <c r="G188" i="4"/>
  <c r="F188" i="4"/>
  <c r="E188" i="4"/>
  <c r="E187" i="4" s="1"/>
  <c r="D188" i="4"/>
  <c r="H186" i="4"/>
  <c r="C186" i="4"/>
  <c r="H185" i="4"/>
  <c r="C185" i="4"/>
  <c r="K183" i="4"/>
  <c r="H184" i="4"/>
  <c r="C184" i="4"/>
  <c r="L183" i="4"/>
  <c r="J183" i="4"/>
  <c r="I183" i="4"/>
  <c r="G183" i="4"/>
  <c r="F183" i="4"/>
  <c r="E183" i="4"/>
  <c r="D183" i="4"/>
  <c r="C180" i="4"/>
  <c r="L179" i="4"/>
  <c r="K179" i="4"/>
  <c r="K178" i="4" s="1"/>
  <c r="J179" i="4"/>
  <c r="J178" i="4" s="1"/>
  <c r="G179" i="4"/>
  <c r="G178" i="4" s="1"/>
  <c r="F179" i="4"/>
  <c r="F178" i="4" s="1"/>
  <c r="E179" i="4"/>
  <c r="E178" i="4" s="1"/>
  <c r="D179" i="4"/>
  <c r="D178" i="4" s="1"/>
  <c r="L178" i="4"/>
  <c r="H177" i="4"/>
  <c r="C177" i="4"/>
  <c r="C176" i="4"/>
  <c r="L175" i="4"/>
  <c r="K175" i="4"/>
  <c r="J175" i="4"/>
  <c r="G175" i="4"/>
  <c r="F175" i="4"/>
  <c r="E175" i="4"/>
  <c r="D175" i="4"/>
  <c r="H173" i="4"/>
  <c r="C173" i="4"/>
  <c r="C172" i="4"/>
  <c r="L171" i="4"/>
  <c r="K171" i="4"/>
  <c r="J171" i="4"/>
  <c r="G171" i="4"/>
  <c r="F171" i="4"/>
  <c r="E171" i="4"/>
  <c r="D171" i="4"/>
  <c r="H170" i="4"/>
  <c r="C170" i="4"/>
  <c r="H169" i="4"/>
  <c r="C169" i="4"/>
  <c r="H168" i="4"/>
  <c r="C168" i="4"/>
  <c r="K166" i="4"/>
  <c r="C167" i="4"/>
  <c r="L166" i="4"/>
  <c r="J166" i="4"/>
  <c r="I166" i="4"/>
  <c r="G166" i="4"/>
  <c r="F166" i="4"/>
  <c r="E166" i="4"/>
  <c r="D166" i="4"/>
  <c r="H165" i="4"/>
  <c r="C165" i="4"/>
  <c r="H164" i="4"/>
  <c r="C164" i="4"/>
  <c r="I162" i="4"/>
  <c r="C163" i="4"/>
  <c r="L162" i="4"/>
  <c r="L161" i="4" s="1"/>
  <c r="L160" i="4" s="1"/>
  <c r="K162" i="4"/>
  <c r="J162" i="4"/>
  <c r="G162" i="4"/>
  <c r="G161" i="4" s="1"/>
  <c r="F162" i="4"/>
  <c r="F161" i="4" s="1"/>
  <c r="F160" i="4" s="1"/>
  <c r="E162" i="4"/>
  <c r="D162" i="4"/>
  <c r="G160" i="4"/>
  <c r="H159" i="4"/>
  <c r="C159" i="4"/>
  <c r="C158" i="4"/>
  <c r="C157" i="4"/>
  <c r="C156" i="4"/>
  <c r="H155" i="4"/>
  <c r="C155" i="4"/>
  <c r="C154" i="4"/>
  <c r="L153" i="4"/>
  <c r="L152" i="4" s="1"/>
  <c r="J153" i="4"/>
  <c r="J152" i="4" s="1"/>
  <c r="I153" i="4"/>
  <c r="I152" i="4" s="1"/>
  <c r="G153" i="4"/>
  <c r="F153" i="4"/>
  <c r="E153" i="4"/>
  <c r="E152" i="4" s="1"/>
  <c r="D153" i="4"/>
  <c r="G152" i="4"/>
  <c r="F152" i="4"/>
  <c r="C151" i="4"/>
  <c r="C150" i="4"/>
  <c r="C149" i="4"/>
  <c r="H148" i="4"/>
  <c r="C148" i="4"/>
  <c r="L147" i="4"/>
  <c r="J147" i="4"/>
  <c r="I147" i="4"/>
  <c r="G147" i="4"/>
  <c r="F147" i="4"/>
  <c r="E147" i="4"/>
  <c r="D147" i="4"/>
  <c r="H146" i="4"/>
  <c r="C146" i="4"/>
  <c r="H145" i="4"/>
  <c r="C145" i="4"/>
  <c r="H144" i="4"/>
  <c r="C144" i="4"/>
  <c r="H143" i="4"/>
  <c r="C143" i="4"/>
  <c r="H142" i="4"/>
  <c r="C142" i="4"/>
  <c r="H141" i="4"/>
  <c r="C141" i="4"/>
  <c r="H140" i="4"/>
  <c r="C140" i="4"/>
  <c r="I138" i="4"/>
  <c r="H139" i="4"/>
  <c r="C139" i="4"/>
  <c r="L138" i="4"/>
  <c r="K138" i="4"/>
  <c r="J138" i="4"/>
  <c r="G138" i="4"/>
  <c r="F138" i="4"/>
  <c r="E138" i="4"/>
  <c r="D138" i="4"/>
  <c r="C137" i="4"/>
  <c r="C136" i="4"/>
  <c r="K134" i="4"/>
  <c r="C135" i="4"/>
  <c r="L134" i="4"/>
  <c r="J134" i="4"/>
  <c r="I134" i="4"/>
  <c r="G134" i="4"/>
  <c r="F134" i="4"/>
  <c r="E134" i="4"/>
  <c r="D134" i="4"/>
  <c r="H133" i="4"/>
  <c r="C133" i="4"/>
  <c r="I131" i="4"/>
  <c r="C132" i="4"/>
  <c r="L131" i="4"/>
  <c r="K131" i="4"/>
  <c r="J131" i="4"/>
  <c r="G131" i="4"/>
  <c r="F131" i="4"/>
  <c r="E131" i="4"/>
  <c r="D131" i="4"/>
  <c r="H130" i="4"/>
  <c r="C130" i="4"/>
  <c r="C129" i="4"/>
  <c r="C128" i="4"/>
  <c r="K126" i="4"/>
  <c r="C127" i="4"/>
  <c r="L126" i="4"/>
  <c r="L120" i="4" s="1"/>
  <c r="J126" i="4"/>
  <c r="I126" i="4"/>
  <c r="G126" i="4"/>
  <c r="F126" i="4"/>
  <c r="E126" i="4"/>
  <c r="D126" i="4"/>
  <c r="H125" i="4"/>
  <c r="C125" i="4"/>
  <c r="H124" i="4"/>
  <c r="C124" i="4"/>
  <c r="H123" i="4"/>
  <c r="C123" i="4"/>
  <c r="I121" i="4"/>
  <c r="C122" i="4"/>
  <c r="L121" i="4"/>
  <c r="K121" i="4"/>
  <c r="J121" i="4"/>
  <c r="G121" i="4"/>
  <c r="F121" i="4"/>
  <c r="E121" i="4"/>
  <c r="D121" i="4"/>
  <c r="H119" i="4"/>
  <c r="C119" i="4"/>
  <c r="H118" i="4"/>
  <c r="C118" i="4"/>
  <c r="H117" i="4"/>
  <c r="C117" i="4"/>
  <c r="H116" i="4"/>
  <c r="C116" i="4"/>
  <c r="I114" i="4"/>
  <c r="C115" i="4"/>
  <c r="L114" i="4"/>
  <c r="K114" i="4"/>
  <c r="J114" i="4"/>
  <c r="G114" i="4"/>
  <c r="F114" i="4"/>
  <c r="F83" i="4" s="1"/>
  <c r="E114" i="4"/>
  <c r="D114" i="4"/>
  <c r="C113" i="4"/>
  <c r="H112" i="4"/>
  <c r="C112" i="4"/>
  <c r="C111" i="4"/>
  <c r="C110" i="4"/>
  <c r="K108" i="4"/>
  <c r="C109" i="4"/>
  <c r="L108" i="4"/>
  <c r="J108" i="4"/>
  <c r="I108" i="4"/>
  <c r="G108" i="4"/>
  <c r="F108" i="4"/>
  <c r="E108" i="4"/>
  <c r="D108" i="4"/>
  <c r="H107" i="4"/>
  <c r="C107" i="4"/>
  <c r="H106" i="4"/>
  <c r="C106" i="4"/>
  <c r="H105" i="4"/>
  <c r="C105" i="4"/>
  <c r="H104" i="4"/>
  <c r="C104" i="4"/>
  <c r="H103" i="4"/>
  <c r="C103" i="4"/>
  <c r="H102" i="4"/>
  <c r="C102" i="4"/>
  <c r="H101" i="4"/>
  <c r="C101" i="4"/>
  <c r="I99" i="4"/>
  <c r="C100" i="4"/>
  <c r="L99" i="4"/>
  <c r="K99" i="4"/>
  <c r="J99" i="4"/>
  <c r="G99" i="4"/>
  <c r="F99" i="4"/>
  <c r="E99" i="4"/>
  <c r="D99" i="4"/>
  <c r="H98" i="4"/>
  <c r="C98" i="4"/>
  <c r="D97" i="4"/>
  <c r="D91" i="4" s="1"/>
  <c r="H96" i="4"/>
  <c r="C96" i="4"/>
  <c r="H95" i="4"/>
  <c r="C95" i="4"/>
  <c r="H94" i="4"/>
  <c r="C94" i="4"/>
  <c r="H93" i="4"/>
  <c r="C93" i="4"/>
  <c r="K91" i="4"/>
  <c r="H92" i="4"/>
  <c r="C92" i="4"/>
  <c r="L91" i="4"/>
  <c r="J91" i="4"/>
  <c r="I91" i="4"/>
  <c r="G91" i="4"/>
  <c r="F91" i="4"/>
  <c r="E91" i="4"/>
  <c r="C90" i="4"/>
  <c r="H89" i="4"/>
  <c r="C89" i="4"/>
  <c r="C88" i="4"/>
  <c r="C87" i="4"/>
  <c r="K85" i="4"/>
  <c r="C86" i="4"/>
  <c r="L85" i="4"/>
  <c r="J85" i="4"/>
  <c r="G85" i="4"/>
  <c r="F85" i="4"/>
  <c r="E85" i="4"/>
  <c r="E83" i="4" s="1"/>
  <c r="D85" i="4"/>
  <c r="H84" i="4"/>
  <c r="C84" i="4"/>
  <c r="H82" i="4"/>
  <c r="C82" i="4"/>
  <c r="I80" i="4"/>
  <c r="C81" i="4"/>
  <c r="L80" i="4"/>
  <c r="K80" i="4"/>
  <c r="J80" i="4"/>
  <c r="G80" i="4"/>
  <c r="F80" i="4"/>
  <c r="F76" i="4" s="1"/>
  <c r="E80" i="4"/>
  <c r="D80" i="4"/>
  <c r="H79" i="4"/>
  <c r="C79" i="4"/>
  <c r="K77" i="4"/>
  <c r="K76" i="4" s="1"/>
  <c r="H78" i="4"/>
  <c r="C78" i="4"/>
  <c r="L77" i="4"/>
  <c r="L76" i="4" s="1"/>
  <c r="J77" i="4"/>
  <c r="G77" i="4"/>
  <c r="F77" i="4"/>
  <c r="E77" i="4"/>
  <c r="D77" i="4"/>
  <c r="J76" i="4"/>
  <c r="E76" i="4"/>
  <c r="H74" i="4"/>
  <c r="C74" i="4"/>
  <c r="H73" i="4"/>
  <c r="C73" i="4"/>
  <c r="H72" i="4"/>
  <c r="C72" i="4"/>
  <c r="H71" i="4"/>
  <c r="C71" i="4"/>
  <c r="K69" i="4"/>
  <c r="H70" i="4"/>
  <c r="C70" i="4"/>
  <c r="L69" i="4"/>
  <c r="L67" i="4" s="1"/>
  <c r="J69" i="4"/>
  <c r="J67" i="4" s="1"/>
  <c r="I69" i="4"/>
  <c r="G69" i="4"/>
  <c r="F69" i="4"/>
  <c r="F67" i="4" s="1"/>
  <c r="E69" i="4"/>
  <c r="E67" i="4" s="1"/>
  <c r="D69" i="4"/>
  <c r="K67" i="4"/>
  <c r="H68" i="4"/>
  <c r="C68" i="4"/>
  <c r="G67" i="4"/>
  <c r="H66" i="4"/>
  <c r="C66" i="4"/>
  <c r="H65" i="4"/>
  <c r="C65" i="4"/>
  <c r="H64" i="4"/>
  <c r="C64" i="4"/>
  <c r="H63" i="4"/>
  <c r="C63" i="4"/>
  <c r="H62" i="4"/>
  <c r="C62" i="4"/>
  <c r="H61" i="4"/>
  <c r="C61" i="4"/>
  <c r="H60" i="4"/>
  <c r="C60" i="4"/>
  <c r="H59" i="4"/>
  <c r="C59" i="4"/>
  <c r="L58" i="4"/>
  <c r="K58" i="4"/>
  <c r="J58" i="4"/>
  <c r="I58" i="4"/>
  <c r="G58" i="4"/>
  <c r="F58" i="4"/>
  <c r="E58" i="4"/>
  <c r="D58" i="4"/>
  <c r="H57" i="4"/>
  <c r="C57" i="4"/>
  <c r="K55" i="4"/>
  <c r="H56" i="4"/>
  <c r="C56" i="4"/>
  <c r="L55" i="4"/>
  <c r="J55" i="4"/>
  <c r="G55" i="4"/>
  <c r="F55" i="4"/>
  <c r="E55" i="4"/>
  <c r="E54" i="4" s="1"/>
  <c r="D55" i="4"/>
  <c r="J54" i="4"/>
  <c r="J53" i="4" s="1"/>
  <c r="H47" i="4"/>
  <c r="C47" i="4"/>
  <c r="H46" i="4"/>
  <c r="C46" i="4"/>
  <c r="L45" i="4"/>
  <c r="L20" i="4" s="1"/>
  <c r="G45" i="4"/>
  <c r="C45" i="4" s="1"/>
  <c r="H44" i="4"/>
  <c r="C44" i="4"/>
  <c r="K43" i="4"/>
  <c r="J43" i="4"/>
  <c r="I43" i="4"/>
  <c r="F43" i="4"/>
  <c r="E43" i="4"/>
  <c r="D43" i="4"/>
  <c r="H42" i="4"/>
  <c r="C42" i="4"/>
  <c r="I41" i="4"/>
  <c r="H41" i="4" s="1"/>
  <c r="D41" i="4"/>
  <c r="C41" i="4" s="1"/>
  <c r="H40" i="4"/>
  <c r="C40" i="4"/>
  <c r="H39" i="4"/>
  <c r="C39" i="4"/>
  <c r="H38" i="4"/>
  <c r="C38" i="4"/>
  <c r="H37" i="4"/>
  <c r="C37" i="4"/>
  <c r="K36" i="4"/>
  <c r="H36" i="4" s="1"/>
  <c r="F36" i="4"/>
  <c r="C36" i="4" s="1"/>
  <c r="H35" i="4"/>
  <c r="C35" i="4"/>
  <c r="H34" i="4"/>
  <c r="C34" i="4"/>
  <c r="K33" i="4"/>
  <c r="H33" i="4" s="1"/>
  <c r="F33" i="4"/>
  <c r="C33" i="4" s="1"/>
  <c r="H32" i="4"/>
  <c r="C32" i="4"/>
  <c r="K31" i="4"/>
  <c r="H31" i="4" s="1"/>
  <c r="F31" i="4"/>
  <c r="C31" i="4" s="1"/>
  <c r="H30" i="4"/>
  <c r="C30" i="4"/>
  <c r="H29" i="4"/>
  <c r="C29" i="4"/>
  <c r="H28" i="4"/>
  <c r="C28" i="4"/>
  <c r="K27" i="4"/>
  <c r="H27" i="4" s="1"/>
  <c r="F27" i="4"/>
  <c r="C27" i="4" s="1"/>
  <c r="H25" i="4"/>
  <c r="C25" i="4"/>
  <c r="D24" i="4"/>
  <c r="C24" i="4" s="1"/>
  <c r="H23" i="4"/>
  <c r="C23" i="4"/>
  <c r="H22" i="4"/>
  <c r="C22" i="4"/>
  <c r="L21" i="4"/>
  <c r="L275" i="4" s="1"/>
  <c r="K21" i="4"/>
  <c r="K275" i="4" s="1"/>
  <c r="J21" i="4"/>
  <c r="I21" i="4"/>
  <c r="I275" i="4" s="1"/>
  <c r="G21" i="4"/>
  <c r="G275" i="4" s="1"/>
  <c r="G274" i="4" s="1"/>
  <c r="F21" i="4"/>
  <c r="F275" i="4" s="1"/>
  <c r="F274" i="4" s="1"/>
  <c r="E21" i="4"/>
  <c r="D21" i="4"/>
  <c r="D275" i="4" s="1"/>
  <c r="D274" i="4" s="1"/>
  <c r="D20" i="4"/>
  <c r="J181" i="6" l="1"/>
  <c r="E120" i="6"/>
  <c r="H21" i="6"/>
  <c r="H275" i="6" s="1"/>
  <c r="F26" i="6"/>
  <c r="D54" i="6"/>
  <c r="E83" i="6"/>
  <c r="L83" i="6"/>
  <c r="L120" i="6"/>
  <c r="C126" i="6"/>
  <c r="H126" i="6"/>
  <c r="C131" i="6"/>
  <c r="E182" i="6"/>
  <c r="L187" i="6"/>
  <c r="L182" i="6" s="1"/>
  <c r="L181" i="6" s="1"/>
  <c r="C227" i="6"/>
  <c r="C276" i="6"/>
  <c r="F120" i="6"/>
  <c r="F174" i="6"/>
  <c r="L240" i="6"/>
  <c r="H257" i="6"/>
  <c r="H269" i="6"/>
  <c r="J174" i="6"/>
  <c r="G20" i="6"/>
  <c r="F275" i="6"/>
  <c r="F274" i="6" s="1"/>
  <c r="K275" i="6"/>
  <c r="K274" i="6" s="1"/>
  <c r="F75" i="6"/>
  <c r="C80" i="6"/>
  <c r="G83" i="6"/>
  <c r="C108" i="6"/>
  <c r="C134" i="6"/>
  <c r="H138" i="6"/>
  <c r="F160" i="6"/>
  <c r="L160" i="6"/>
  <c r="D178" i="6"/>
  <c r="D174" i="6" s="1"/>
  <c r="D187" i="6"/>
  <c r="D182" i="6" s="1"/>
  <c r="H214" i="6"/>
  <c r="L212" i="6"/>
  <c r="L211" i="6" s="1"/>
  <c r="C269" i="6"/>
  <c r="H21" i="5"/>
  <c r="F83" i="5"/>
  <c r="C126" i="5"/>
  <c r="H147" i="5"/>
  <c r="C153" i="5"/>
  <c r="J161" i="5"/>
  <c r="J160" i="5" s="1"/>
  <c r="K174" i="5"/>
  <c r="C188" i="5"/>
  <c r="C227" i="5"/>
  <c r="C257" i="5"/>
  <c r="I275" i="5"/>
  <c r="I274" i="5" s="1"/>
  <c r="F76" i="5"/>
  <c r="C91" i="5"/>
  <c r="G120" i="5"/>
  <c r="L160" i="5"/>
  <c r="E187" i="5"/>
  <c r="E182" i="5" s="1"/>
  <c r="G187" i="5"/>
  <c r="F212" i="5"/>
  <c r="C245" i="5"/>
  <c r="D252" i="5"/>
  <c r="H257" i="5"/>
  <c r="K120" i="5"/>
  <c r="K75" i="5" s="1"/>
  <c r="K52" i="5" s="1"/>
  <c r="K187" i="5"/>
  <c r="E20" i="5"/>
  <c r="J54" i="5"/>
  <c r="J53" i="5" s="1"/>
  <c r="D67" i="5"/>
  <c r="D53" i="5" s="1"/>
  <c r="K83" i="5"/>
  <c r="C108" i="5"/>
  <c r="J83" i="5"/>
  <c r="H114" i="5"/>
  <c r="F161" i="5"/>
  <c r="F160" i="5" s="1"/>
  <c r="C171" i="5"/>
  <c r="G174" i="5"/>
  <c r="J182" i="5"/>
  <c r="D187" i="5"/>
  <c r="G212" i="5"/>
  <c r="G211" i="5" s="1"/>
  <c r="G54" i="4"/>
  <c r="G53" i="4" s="1"/>
  <c r="J83" i="4"/>
  <c r="E161" i="4"/>
  <c r="E160" i="4" s="1"/>
  <c r="J187" i="4"/>
  <c r="G187" i="4"/>
  <c r="C219" i="4"/>
  <c r="C227" i="4"/>
  <c r="H227" i="4"/>
  <c r="C233" i="4"/>
  <c r="K26" i="4"/>
  <c r="H69" i="4"/>
  <c r="E174" i="4"/>
  <c r="L54" i="4"/>
  <c r="L53" i="4" s="1"/>
  <c r="C131" i="4"/>
  <c r="C175" i="4"/>
  <c r="L174" i="4"/>
  <c r="F182" i="4"/>
  <c r="J240" i="4"/>
  <c r="C178" i="4"/>
  <c r="J182" i="4"/>
  <c r="C69" i="4"/>
  <c r="G76" i="4"/>
  <c r="C80" i="4"/>
  <c r="C99" i="4"/>
  <c r="L83" i="4"/>
  <c r="F120" i="4"/>
  <c r="C214" i="4"/>
  <c r="E212" i="4"/>
  <c r="E211" i="4" s="1"/>
  <c r="E275" i="4"/>
  <c r="E274" i="4" s="1"/>
  <c r="J275" i="4"/>
  <c r="J274" i="4" s="1"/>
  <c r="F54" i="4"/>
  <c r="F53" i="4" s="1"/>
  <c r="G83" i="4"/>
  <c r="C138" i="4"/>
  <c r="C162" i="4"/>
  <c r="J161" i="4"/>
  <c r="J160" i="4" s="1"/>
  <c r="C171" i="4"/>
  <c r="E240" i="4"/>
  <c r="K240" i="4"/>
  <c r="G20" i="4"/>
  <c r="C121" i="4"/>
  <c r="I120" i="4"/>
  <c r="E120" i="4"/>
  <c r="H134" i="4"/>
  <c r="H166" i="4"/>
  <c r="K174" i="4"/>
  <c r="C179" i="4"/>
  <c r="C199" i="4"/>
  <c r="C245" i="4"/>
  <c r="C257" i="4"/>
  <c r="J252" i="4"/>
  <c r="L274" i="4"/>
  <c r="H43" i="4"/>
  <c r="C77" i="4"/>
  <c r="C85" i="4"/>
  <c r="H91" i="4"/>
  <c r="H131" i="4"/>
  <c r="G182" i="4"/>
  <c r="L187" i="4"/>
  <c r="F211" i="4"/>
  <c r="L240" i="4"/>
  <c r="L211" i="4" s="1"/>
  <c r="L181" i="4" s="1"/>
  <c r="C43" i="4"/>
  <c r="C58" i="4"/>
  <c r="H58" i="4"/>
  <c r="D67" i="4"/>
  <c r="E75" i="4"/>
  <c r="L75" i="4"/>
  <c r="H108" i="4"/>
  <c r="C114" i="4"/>
  <c r="D174" i="4"/>
  <c r="J174" i="4"/>
  <c r="C208" i="4"/>
  <c r="H208" i="4"/>
  <c r="D212" i="4"/>
  <c r="G211" i="4"/>
  <c r="D253" i="4"/>
  <c r="C253" i="4" s="1"/>
  <c r="H80" i="4"/>
  <c r="H121" i="4"/>
  <c r="L182" i="4"/>
  <c r="C55" i="4"/>
  <c r="K54" i="4"/>
  <c r="K53" i="4" s="1"/>
  <c r="F75" i="4"/>
  <c r="C91" i="4"/>
  <c r="H99" i="4"/>
  <c r="D120" i="4"/>
  <c r="H126" i="4"/>
  <c r="I161" i="4"/>
  <c r="K161" i="4"/>
  <c r="K160" i="4" s="1"/>
  <c r="C166" i="4"/>
  <c r="J212" i="4"/>
  <c r="J211" i="4" s="1"/>
  <c r="J181" i="4" s="1"/>
  <c r="C67" i="4"/>
  <c r="K182" i="4"/>
  <c r="G181" i="4"/>
  <c r="E53" i="4"/>
  <c r="K83" i="4"/>
  <c r="H220" i="4"/>
  <c r="I219" i="4"/>
  <c r="H219" i="4" s="1"/>
  <c r="H79" i="5"/>
  <c r="I77" i="5"/>
  <c r="E20" i="4"/>
  <c r="C21" i="4"/>
  <c r="I55" i="4"/>
  <c r="I67" i="4"/>
  <c r="H67" i="4" s="1"/>
  <c r="I77" i="4"/>
  <c r="H88" i="4"/>
  <c r="H97" i="4"/>
  <c r="H111" i="4"/>
  <c r="H129" i="4"/>
  <c r="H137" i="4"/>
  <c r="H138" i="4"/>
  <c r="K147" i="4"/>
  <c r="K120" i="4" s="1"/>
  <c r="H151" i="4"/>
  <c r="H154" i="4"/>
  <c r="H158" i="4"/>
  <c r="H163" i="4"/>
  <c r="H167" i="4"/>
  <c r="H172" i="4"/>
  <c r="I171" i="4"/>
  <c r="H171" i="4" s="1"/>
  <c r="F174" i="4"/>
  <c r="H180" i="4"/>
  <c r="I179" i="4"/>
  <c r="H200" i="4"/>
  <c r="I199" i="4"/>
  <c r="H199" i="4" s="1"/>
  <c r="K253" i="4"/>
  <c r="K252" i="4" s="1"/>
  <c r="H258" i="4"/>
  <c r="I257" i="4"/>
  <c r="C266" i="4"/>
  <c r="C269" i="4"/>
  <c r="C27" i="5"/>
  <c r="F26" i="5"/>
  <c r="C45" i="5"/>
  <c r="G20" i="5"/>
  <c r="C54" i="5"/>
  <c r="C76" i="5"/>
  <c r="H88" i="5"/>
  <c r="I85" i="5"/>
  <c r="C153" i="4"/>
  <c r="D152" i="4"/>
  <c r="C152" i="4" s="1"/>
  <c r="H215" i="4"/>
  <c r="I214" i="4"/>
  <c r="H233" i="4"/>
  <c r="I232" i="4"/>
  <c r="H232" i="4" s="1"/>
  <c r="H57" i="5"/>
  <c r="I55" i="5"/>
  <c r="L75" i="5"/>
  <c r="H184" i="5"/>
  <c r="I183" i="5"/>
  <c r="J20" i="4"/>
  <c r="H21" i="4"/>
  <c r="F26" i="4"/>
  <c r="F20" i="4" s="1"/>
  <c r="D54" i="4"/>
  <c r="D76" i="4"/>
  <c r="D83" i="4"/>
  <c r="H87" i="4"/>
  <c r="C108" i="4"/>
  <c r="H110" i="4"/>
  <c r="H115" i="4"/>
  <c r="G120" i="4"/>
  <c r="C120" i="4" s="1"/>
  <c r="C126" i="4"/>
  <c r="H128" i="4"/>
  <c r="C134" i="4"/>
  <c r="H136" i="4"/>
  <c r="H150" i="4"/>
  <c r="K153" i="4"/>
  <c r="H157" i="4"/>
  <c r="H162" i="4"/>
  <c r="G174" i="4"/>
  <c r="C174" i="4" s="1"/>
  <c r="C183" i="4"/>
  <c r="H183" i="4"/>
  <c r="K212" i="4"/>
  <c r="K211" i="4" s="1"/>
  <c r="C216" i="4"/>
  <c r="H216" i="4"/>
  <c r="C241" i="4"/>
  <c r="H241" i="4"/>
  <c r="C250" i="4"/>
  <c r="H250" i="4"/>
  <c r="H268" i="4"/>
  <c r="I267" i="4"/>
  <c r="H123" i="5"/>
  <c r="I121" i="5"/>
  <c r="H60" i="5"/>
  <c r="I58" i="5"/>
  <c r="H58" i="5" s="1"/>
  <c r="H82" i="5"/>
  <c r="I80" i="5"/>
  <c r="H80" i="5" s="1"/>
  <c r="H153" i="5"/>
  <c r="I152" i="5"/>
  <c r="H152" i="5" s="1"/>
  <c r="H279" i="6"/>
  <c r="I276" i="6"/>
  <c r="K20" i="4"/>
  <c r="H26" i="4"/>
  <c r="H45" i="4"/>
  <c r="H81" i="4"/>
  <c r="H86" i="4"/>
  <c r="I85" i="4"/>
  <c r="H90" i="4"/>
  <c r="C97" i="4"/>
  <c r="H100" i="4"/>
  <c r="H109" i="4"/>
  <c r="H113" i="4"/>
  <c r="H114" i="4"/>
  <c r="J120" i="4"/>
  <c r="J75" i="4" s="1"/>
  <c r="H122" i="4"/>
  <c r="H127" i="4"/>
  <c r="H132" i="4"/>
  <c r="H135" i="4"/>
  <c r="C147" i="4"/>
  <c r="H149" i="4"/>
  <c r="H156" i="4"/>
  <c r="D161" i="4"/>
  <c r="H176" i="4"/>
  <c r="I175" i="4"/>
  <c r="E182" i="4"/>
  <c r="C188" i="4"/>
  <c r="H188" i="4"/>
  <c r="H246" i="4"/>
  <c r="I245" i="4"/>
  <c r="H245" i="4" s="1"/>
  <c r="C263" i="4"/>
  <c r="H263" i="4"/>
  <c r="H70" i="5"/>
  <c r="I69" i="5"/>
  <c r="H69" i="5" s="1"/>
  <c r="J75" i="5"/>
  <c r="H177" i="5"/>
  <c r="I175" i="5"/>
  <c r="C179" i="5"/>
  <c r="D178" i="5"/>
  <c r="D187" i="4"/>
  <c r="C187" i="4" s="1"/>
  <c r="D232" i="4"/>
  <c r="C232" i="4" s="1"/>
  <c r="D240" i="4"/>
  <c r="C240" i="4" s="1"/>
  <c r="D252" i="4"/>
  <c r="C267" i="4"/>
  <c r="F272" i="4"/>
  <c r="K276" i="4"/>
  <c r="K274" i="4" s="1"/>
  <c r="H280" i="4"/>
  <c r="H284" i="4"/>
  <c r="H31" i="5"/>
  <c r="K26" i="5"/>
  <c r="G53" i="5"/>
  <c r="C55" i="5"/>
  <c r="C58" i="5"/>
  <c r="G75" i="5"/>
  <c r="C77" i="5"/>
  <c r="C80" i="5"/>
  <c r="L83" i="5"/>
  <c r="C99" i="5"/>
  <c r="I99" i="5"/>
  <c r="H99" i="5" s="1"/>
  <c r="C121" i="5"/>
  <c r="J120" i="5"/>
  <c r="H133" i="5"/>
  <c r="I131" i="5"/>
  <c r="H131" i="5" s="1"/>
  <c r="H136" i="5"/>
  <c r="I134" i="5"/>
  <c r="H134" i="5" s="1"/>
  <c r="H139" i="5"/>
  <c r="I138" i="5"/>
  <c r="H138" i="5" s="1"/>
  <c r="H168" i="5"/>
  <c r="I166" i="5"/>
  <c r="H166" i="5" s="1"/>
  <c r="C175" i="5"/>
  <c r="J174" i="5"/>
  <c r="K182" i="5"/>
  <c r="D182" i="5"/>
  <c r="H201" i="5"/>
  <c r="I199" i="5"/>
  <c r="H199" i="5" s="1"/>
  <c r="H209" i="5"/>
  <c r="I208" i="5"/>
  <c r="H208" i="5" s="1"/>
  <c r="K212" i="5"/>
  <c r="H279" i="5"/>
  <c r="H276" i="5" s="1"/>
  <c r="I276" i="5"/>
  <c r="F54" i="6"/>
  <c r="F53" i="6" s="1"/>
  <c r="C58" i="6"/>
  <c r="C153" i="6"/>
  <c r="D152" i="6"/>
  <c r="C152" i="6" s="1"/>
  <c r="E265" i="4"/>
  <c r="C265" i="4" s="1"/>
  <c r="H279" i="4"/>
  <c r="H283" i="4"/>
  <c r="D275" i="5"/>
  <c r="D274" i="5" s="1"/>
  <c r="C21" i="5"/>
  <c r="D20" i="5"/>
  <c r="L275" i="5"/>
  <c r="L274" i="5" s="1"/>
  <c r="L20" i="5"/>
  <c r="C85" i="5"/>
  <c r="E120" i="5"/>
  <c r="C131" i="5"/>
  <c r="C134" i="5"/>
  <c r="C147" i="5"/>
  <c r="C166" i="5"/>
  <c r="F187" i="5"/>
  <c r="C187" i="5" s="1"/>
  <c r="C199" i="5"/>
  <c r="L212" i="5"/>
  <c r="L211" i="5" s="1"/>
  <c r="L181" i="5" s="1"/>
  <c r="H217" i="5"/>
  <c r="I216" i="5"/>
  <c r="H216" i="5" s="1"/>
  <c r="H220" i="5"/>
  <c r="I219" i="5"/>
  <c r="H219" i="5" s="1"/>
  <c r="C252" i="5"/>
  <c r="C253" i="5"/>
  <c r="I263" i="5"/>
  <c r="H263" i="5" s="1"/>
  <c r="H264" i="5"/>
  <c r="H269" i="4"/>
  <c r="H278" i="4"/>
  <c r="H282" i="4"/>
  <c r="E83" i="5"/>
  <c r="E75" i="5" s="1"/>
  <c r="E52" i="5" s="1"/>
  <c r="H110" i="5"/>
  <c r="I108" i="5"/>
  <c r="H108" i="5" s="1"/>
  <c r="C114" i="5"/>
  <c r="F120" i="5"/>
  <c r="F75" i="5" s="1"/>
  <c r="F52" i="5" s="1"/>
  <c r="C162" i="5"/>
  <c r="H162" i="5"/>
  <c r="I161" i="5"/>
  <c r="G182" i="5"/>
  <c r="G181" i="5" s="1"/>
  <c r="H190" i="5"/>
  <c r="I188" i="5"/>
  <c r="E211" i="5"/>
  <c r="C214" i="5"/>
  <c r="D212" i="5"/>
  <c r="C233" i="5"/>
  <c r="H233" i="5"/>
  <c r="I232" i="5"/>
  <c r="H232" i="5" s="1"/>
  <c r="K240" i="5"/>
  <c r="I245" i="5"/>
  <c r="H245" i="5" s="1"/>
  <c r="H246" i="5"/>
  <c r="C26" i="6"/>
  <c r="F20" i="6"/>
  <c r="D53" i="6"/>
  <c r="H70" i="6"/>
  <c r="I69" i="6"/>
  <c r="I276" i="4"/>
  <c r="I274" i="4" s="1"/>
  <c r="I91" i="5"/>
  <c r="H91" i="5" s="1"/>
  <c r="I126" i="5"/>
  <c r="H126" i="5" s="1"/>
  <c r="D152" i="5"/>
  <c r="C152" i="5" s="1"/>
  <c r="D161" i="5"/>
  <c r="I171" i="5"/>
  <c r="H171" i="5" s="1"/>
  <c r="I179" i="5"/>
  <c r="I214" i="5"/>
  <c r="I227" i="5"/>
  <c r="H227" i="5" s="1"/>
  <c r="D240" i="5"/>
  <c r="I241" i="5"/>
  <c r="C250" i="5"/>
  <c r="I253" i="5"/>
  <c r="C266" i="5"/>
  <c r="C276" i="5"/>
  <c r="H31" i="6"/>
  <c r="K26" i="6"/>
  <c r="C45" i="6"/>
  <c r="E53" i="6"/>
  <c r="D83" i="5"/>
  <c r="D232" i="5"/>
  <c r="C232" i="5" s="1"/>
  <c r="J240" i="5"/>
  <c r="J211" i="5" s="1"/>
  <c r="J181" i="5" s="1"/>
  <c r="J252" i="5"/>
  <c r="H258" i="5"/>
  <c r="C265" i="5"/>
  <c r="C269" i="5"/>
  <c r="H269" i="5"/>
  <c r="D275" i="6"/>
  <c r="D274" i="6" s="1"/>
  <c r="C21" i="6"/>
  <c r="C275" i="6" s="1"/>
  <c r="D20" i="6"/>
  <c r="L275" i="6"/>
  <c r="L274" i="6" s="1"/>
  <c r="L20" i="6"/>
  <c r="I58" i="6"/>
  <c r="H58" i="6" s="1"/>
  <c r="H59" i="6"/>
  <c r="D76" i="6"/>
  <c r="C77" i="6"/>
  <c r="H132" i="6"/>
  <c r="I131" i="6"/>
  <c r="H131" i="6" s="1"/>
  <c r="F240" i="5"/>
  <c r="F211" i="5" s="1"/>
  <c r="C267" i="5"/>
  <c r="H267" i="5"/>
  <c r="I266" i="5"/>
  <c r="E275" i="6"/>
  <c r="E274" i="6" s="1"/>
  <c r="E20" i="6"/>
  <c r="I275" i="6"/>
  <c r="I274" i="6" s="1"/>
  <c r="L54" i="6"/>
  <c r="L53" i="6" s="1"/>
  <c r="C67" i="6"/>
  <c r="C69" i="6"/>
  <c r="H78" i="6"/>
  <c r="I77" i="6"/>
  <c r="H84" i="6"/>
  <c r="I99" i="6"/>
  <c r="H99" i="6" s="1"/>
  <c r="H101" i="6"/>
  <c r="C161" i="6"/>
  <c r="D160" i="6"/>
  <c r="H189" i="6"/>
  <c r="I188" i="6"/>
  <c r="H109" i="6"/>
  <c r="I108" i="6"/>
  <c r="H108" i="6" s="1"/>
  <c r="G120" i="6"/>
  <c r="H135" i="6"/>
  <c r="I134" i="6"/>
  <c r="H134" i="6" s="1"/>
  <c r="E174" i="6"/>
  <c r="C178" i="6"/>
  <c r="F211" i="6"/>
  <c r="F272" i="6" s="1"/>
  <c r="E212" i="6"/>
  <c r="C214" i="6"/>
  <c r="K54" i="6"/>
  <c r="K53" i="6" s="1"/>
  <c r="I55" i="6"/>
  <c r="K76" i="6"/>
  <c r="K75" i="6" s="1"/>
  <c r="H81" i="6"/>
  <c r="I80" i="6"/>
  <c r="H80" i="6" s="1"/>
  <c r="J83" i="6"/>
  <c r="J75" i="6" s="1"/>
  <c r="C91" i="6"/>
  <c r="I91" i="6"/>
  <c r="H91" i="6" s="1"/>
  <c r="I114" i="6"/>
  <c r="H114" i="6" s="1"/>
  <c r="D120" i="6"/>
  <c r="C120" i="6" s="1"/>
  <c r="I147" i="6"/>
  <c r="H147" i="6" s="1"/>
  <c r="H169" i="6"/>
  <c r="I166" i="6"/>
  <c r="H166" i="6" s="1"/>
  <c r="H175" i="6"/>
  <c r="H233" i="6"/>
  <c r="I232" i="6"/>
  <c r="H232" i="6" s="1"/>
  <c r="G54" i="6"/>
  <c r="G53" i="6" s="1"/>
  <c r="E75" i="6"/>
  <c r="G76" i="6"/>
  <c r="L76" i="6"/>
  <c r="I85" i="6"/>
  <c r="H85" i="6" s="1"/>
  <c r="C100" i="6"/>
  <c r="D99" i="6"/>
  <c r="H122" i="6"/>
  <c r="I121" i="6"/>
  <c r="C138" i="6"/>
  <c r="H162" i="6"/>
  <c r="C162" i="6"/>
  <c r="C166" i="6"/>
  <c r="I171" i="6"/>
  <c r="H171" i="6" s="1"/>
  <c r="I179" i="6"/>
  <c r="K187" i="6"/>
  <c r="K182" i="6" s="1"/>
  <c r="H200" i="6"/>
  <c r="I199" i="6"/>
  <c r="H199" i="6" s="1"/>
  <c r="G211" i="6"/>
  <c r="C216" i="6"/>
  <c r="D212" i="6"/>
  <c r="C233" i="6"/>
  <c r="E232" i="6"/>
  <c r="C232" i="6" s="1"/>
  <c r="H242" i="6"/>
  <c r="I241" i="6"/>
  <c r="H249" i="6"/>
  <c r="I245" i="6"/>
  <c r="H245" i="6" s="1"/>
  <c r="K252" i="6"/>
  <c r="C257" i="6"/>
  <c r="D253" i="6"/>
  <c r="D265" i="6"/>
  <c r="I153" i="6"/>
  <c r="H264" i="6"/>
  <c r="I263" i="6"/>
  <c r="H263" i="6" s="1"/>
  <c r="H267" i="6"/>
  <c r="I266" i="6"/>
  <c r="K161" i="6"/>
  <c r="K160" i="6" s="1"/>
  <c r="E160" i="6"/>
  <c r="G187" i="6"/>
  <c r="G182" i="6" s="1"/>
  <c r="K211" i="6"/>
  <c r="H223" i="6"/>
  <c r="I219" i="6"/>
  <c r="H219" i="6" s="1"/>
  <c r="C245" i="6"/>
  <c r="D240" i="6"/>
  <c r="C240" i="6" s="1"/>
  <c r="H250" i="6"/>
  <c r="H254" i="6"/>
  <c r="I253" i="6"/>
  <c r="F266" i="6"/>
  <c r="F265" i="6" s="1"/>
  <c r="C267" i="6"/>
  <c r="H276" i="6"/>
  <c r="I216" i="6"/>
  <c r="H216" i="6" s="1"/>
  <c r="K272" i="6" l="1"/>
  <c r="L75" i="6"/>
  <c r="L272" i="6" s="1"/>
  <c r="C274" i="6"/>
  <c r="H274" i="6"/>
  <c r="G75" i="6"/>
  <c r="G52" i="6" s="1"/>
  <c r="G51" i="6" s="1"/>
  <c r="C174" i="6"/>
  <c r="F52" i="6"/>
  <c r="F272" i="5"/>
  <c r="J52" i="5"/>
  <c r="F182" i="5"/>
  <c r="E51" i="5"/>
  <c r="E273" i="5" s="1"/>
  <c r="C67" i="5"/>
  <c r="L52" i="5"/>
  <c r="C240" i="5"/>
  <c r="J272" i="5"/>
  <c r="E181" i="5"/>
  <c r="D75" i="5"/>
  <c r="C75" i="5" s="1"/>
  <c r="C120" i="5"/>
  <c r="D182" i="4"/>
  <c r="F181" i="4"/>
  <c r="L52" i="4"/>
  <c r="C212" i="4"/>
  <c r="C83" i="4"/>
  <c r="F52" i="4"/>
  <c r="F51" i="4" s="1"/>
  <c r="F50" i="4" s="1"/>
  <c r="E52" i="4"/>
  <c r="L51" i="4"/>
  <c r="L50" i="4" s="1"/>
  <c r="E181" i="4"/>
  <c r="G75" i="4"/>
  <c r="H161" i="4"/>
  <c r="I187" i="4"/>
  <c r="H187" i="4" s="1"/>
  <c r="C275" i="4"/>
  <c r="C274" i="4" s="1"/>
  <c r="L272" i="4"/>
  <c r="H276" i="4"/>
  <c r="H120" i="4"/>
  <c r="J272" i="6"/>
  <c r="J52" i="6"/>
  <c r="J51" i="6" s="1"/>
  <c r="C20" i="4"/>
  <c r="J51" i="5"/>
  <c r="J52" i="4"/>
  <c r="J51" i="4" s="1"/>
  <c r="J272" i="4"/>
  <c r="L51" i="5"/>
  <c r="H253" i="6"/>
  <c r="I252" i="6"/>
  <c r="G181" i="6"/>
  <c r="D252" i="6"/>
  <c r="C253" i="6"/>
  <c r="K52" i="6"/>
  <c r="F181" i="6"/>
  <c r="F51" i="6" s="1"/>
  <c r="C187" i="6"/>
  <c r="C20" i="6"/>
  <c r="E52" i="6"/>
  <c r="G272" i="5"/>
  <c r="H241" i="5"/>
  <c r="I240" i="5"/>
  <c r="H240" i="5" s="1"/>
  <c r="I178" i="5"/>
  <c r="H178" i="5" s="1"/>
  <c r="H179" i="5"/>
  <c r="C54" i="6"/>
  <c r="C275" i="5"/>
  <c r="C274" i="5" s="1"/>
  <c r="K211" i="5"/>
  <c r="K272" i="5" s="1"/>
  <c r="K181" i="5"/>
  <c r="C161" i="4"/>
  <c r="D160" i="4"/>
  <c r="C160" i="4" s="1"/>
  <c r="H267" i="4"/>
  <c r="I266" i="4"/>
  <c r="I240" i="4"/>
  <c r="H240" i="4" s="1"/>
  <c r="I160" i="4"/>
  <c r="H160" i="4" s="1"/>
  <c r="H55" i="5"/>
  <c r="I54" i="5"/>
  <c r="H214" i="4"/>
  <c r="I212" i="4"/>
  <c r="C26" i="5"/>
  <c r="F20" i="5"/>
  <c r="C20" i="5" s="1"/>
  <c r="H179" i="4"/>
  <c r="I178" i="4"/>
  <c r="H178" i="4" s="1"/>
  <c r="I54" i="4"/>
  <c r="H55" i="4"/>
  <c r="H147" i="4"/>
  <c r="C266" i="6"/>
  <c r="H179" i="6"/>
  <c r="I178" i="6"/>
  <c r="D83" i="6"/>
  <c r="C83" i="6" s="1"/>
  <c r="C99" i="6"/>
  <c r="E211" i="6"/>
  <c r="C182" i="6"/>
  <c r="H77" i="6"/>
  <c r="I76" i="6"/>
  <c r="H26" i="6"/>
  <c r="K20" i="6"/>
  <c r="C53" i="6"/>
  <c r="C212" i="5"/>
  <c r="D211" i="5"/>
  <c r="K51" i="5"/>
  <c r="K50" i="5" s="1"/>
  <c r="C182" i="4"/>
  <c r="H85" i="4"/>
  <c r="I83" i="4"/>
  <c r="H83" i="4" s="1"/>
  <c r="D53" i="4"/>
  <c r="C54" i="4"/>
  <c r="H85" i="5"/>
  <c r="I83" i="5"/>
  <c r="H83" i="5" s="1"/>
  <c r="H257" i="4"/>
  <c r="I253" i="4"/>
  <c r="I152" i="6"/>
  <c r="H152" i="6" s="1"/>
  <c r="H153" i="6"/>
  <c r="H241" i="6"/>
  <c r="I240" i="6"/>
  <c r="H240" i="6" s="1"/>
  <c r="C212" i="6"/>
  <c r="D211" i="6"/>
  <c r="I120" i="6"/>
  <c r="H120" i="6" s="1"/>
  <c r="H121" i="6"/>
  <c r="H188" i="6"/>
  <c r="I187" i="6"/>
  <c r="C160" i="6"/>
  <c r="I83" i="6"/>
  <c r="H83" i="6" s="1"/>
  <c r="I265" i="5"/>
  <c r="H265" i="5" s="1"/>
  <c r="H266" i="5"/>
  <c r="H69" i="6"/>
  <c r="I67" i="6"/>
  <c r="H67" i="6" s="1"/>
  <c r="E272" i="5"/>
  <c r="F181" i="5"/>
  <c r="F51" i="5" s="1"/>
  <c r="D211" i="4"/>
  <c r="C211" i="4" s="1"/>
  <c r="C178" i="5"/>
  <c r="D174" i="5"/>
  <c r="C174" i="5" s="1"/>
  <c r="C26" i="4"/>
  <c r="H183" i="5"/>
  <c r="E272" i="4"/>
  <c r="H77" i="5"/>
  <c r="I76" i="5"/>
  <c r="K181" i="4"/>
  <c r="I54" i="6"/>
  <c r="H55" i="6"/>
  <c r="C76" i="6"/>
  <c r="H214" i="5"/>
  <c r="I212" i="5"/>
  <c r="H26" i="5"/>
  <c r="K20" i="5"/>
  <c r="H175" i="5"/>
  <c r="I174" i="5"/>
  <c r="H174" i="5" s="1"/>
  <c r="C53" i="5"/>
  <c r="I161" i="6"/>
  <c r="I265" i="6"/>
  <c r="H265" i="6" s="1"/>
  <c r="H266" i="6"/>
  <c r="I212" i="6"/>
  <c r="C265" i="6"/>
  <c r="K181" i="6"/>
  <c r="C83" i="5"/>
  <c r="H253" i="5"/>
  <c r="I252" i="5"/>
  <c r="D160" i="5"/>
  <c r="C160" i="5" s="1"/>
  <c r="C161" i="5"/>
  <c r="I67" i="5"/>
  <c r="H67" i="5" s="1"/>
  <c r="H188" i="5"/>
  <c r="I187" i="5"/>
  <c r="H187" i="5" s="1"/>
  <c r="H161" i="5"/>
  <c r="I160" i="5"/>
  <c r="H160" i="5" s="1"/>
  <c r="L272" i="5"/>
  <c r="H275" i="5"/>
  <c r="H274" i="5" s="1"/>
  <c r="C182" i="5"/>
  <c r="D181" i="5"/>
  <c r="G52" i="5"/>
  <c r="G51" i="5" s="1"/>
  <c r="C252" i="4"/>
  <c r="H175" i="4"/>
  <c r="I174" i="4"/>
  <c r="H174" i="4" s="1"/>
  <c r="H121" i="5"/>
  <c r="I120" i="5"/>
  <c r="H120" i="5" s="1"/>
  <c r="K152" i="4"/>
  <c r="H152" i="4" s="1"/>
  <c r="H153" i="4"/>
  <c r="D75" i="4"/>
  <c r="C76" i="4"/>
  <c r="H275" i="4"/>
  <c r="H274" i="4" s="1"/>
  <c r="I76" i="4"/>
  <c r="H77" i="4"/>
  <c r="E51" i="4"/>
  <c r="D181" i="6" l="1"/>
  <c r="G272" i="6"/>
  <c r="D75" i="6"/>
  <c r="C75" i="6" s="1"/>
  <c r="K51" i="6"/>
  <c r="K50" i="6" s="1"/>
  <c r="L52" i="6"/>
  <c r="L51" i="6" s="1"/>
  <c r="E50" i="5"/>
  <c r="C181" i="5"/>
  <c r="D52" i="5"/>
  <c r="C52" i="5" s="1"/>
  <c r="I182" i="4"/>
  <c r="C75" i="4"/>
  <c r="F273" i="4"/>
  <c r="L273" i="4"/>
  <c r="G52" i="4"/>
  <c r="G51" i="4" s="1"/>
  <c r="G272" i="4"/>
  <c r="F50" i="5"/>
  <c r="F273" i="5"/>
  <c r="H212" i="6"/>
  <c r="I211" i="6"/>
  <c r="H211" i="6" s="1"/>
  <c r="H212" i="5"/>
  <c r="I211" i="5"/>
  <c r="H211" i="5" s="1"/>
  <c r="H187" i="6"/>
  <c r="I182" i="6"/>
  <c r="H253" i="4"/>
  <c r="I252" i="4"/>
  <c r="D272" i="5"/>
  <c r="C211" i="5"/>
  <c r="C272" i="5" s="1"/>
  <c r="I53" i="5"/>
  <c r="H54" i="5"/>
  <c r="H266" i="4"/>
  <c r="I265" i="4"/>
  <c r="H265" i="4" s="1"/>
  <c r="L50" i="5"/>
  <c r="L273" i="5"/>
  <c r="J273" i="4"/>
  <c r="J50" i="4"/>
  <c r="H76" i="4"/>
  <c r="I75" i="4"/>
  <c r="D272" i="4"/>
  <c r="I75" i="5"/>
  <c r="H75" i="5" s="1"/>
  <c r="H76" i="5"/>
  <c r="I182" i="5"/>
  <c r="C53" i="4"/>
  <c r="D52" i="4"/>
  <c r="D181" i="4"/>
  <c r="C181" i="4" s="1"/>
  <c r="C252" i="6"/>
  <c r="C272" i="6" s="1"/>
  <c r="D272" i="6"/>
  <c r="J50" i="5"/>
  <c r="J273" i="5"/>
  <c r="E273" i="4"/>
  <c r="E50" i="4"/>
  <c r="H252" i="5"/>
  <c r="D51" i="5"/>
  <c r="G50" i="5"/>
  <c r="G273" i="5"/>
  <c r="K273" i="5"/>
  <c r="I53" i="6"/>
  <c r="H54" i="6"/>
  <c r="C211" i="6"/>
  <c r="K273" i="6"/>
  <c r="H178" i="6"/>
  <c r="I174" i="6"/>
  <c r="H174" i="6" s="1"/>
  <c r="H212" i="4"/>
  <c r="I211" i="4"/>
  <c r="H211" i="4" s="1"/>
  <c r="F50" i="6"/>
  <c r="F273" i="6"/>
  <c r="J273" i="6"/>
  <c r="J50" i="6"/>
  <c r="H182" i="4"/>
  <c r="I160" i="6"/>
  <c r="H160" i="6" s="1"/>
  <c r="H161" i="6"/>
  <c r="G50" i="6"/>
  <c r="G273" i="6"/>
  <c r="D52" i="6"/>
  <c r="H76" i="6"/>
  <c r="I75" i="6"/>
  <c r="H75" i="6" s="1"/>
  <c r="E272" i="6"/>
  <c r="E181" i="6"/>
  <c r="C181" i="6" s="1"/>
  <c r="H54" i="4"/>
  <c r="I53" i="4"/>
  <c r="H252" i="6"/>
  <c r="K75" i="4"/>
  <c r="L50" i="6" l="1"/>
  <c r="L273" i="6"/>
  <c r="C272" i="4"/>
  <c r="G50" i="4"/>
  <c r="G273" i="4"/>
  <c r="K272" i="4"/>
  <c r="K52" i="4"/>
  <c r="K51" i="4" s="1"/>
  <c r="I52" i="6"/>
  <c r="H53" i="6"/>
  <c r="D273" i="5"/>
  <c r="C273" i="5" s="1"/>
  <c r="C51" i="5"/>
  <c r="D50" i="5"/>
  <c r="C50" i="5" s="1"/>
  <c r="I272" i="6"/>
  <c r="C52" i="6"/>
  <c r="D51" i="6"/>
  <c r="H182" i="5"/>
  <c r="I181" i="5"/>
  <c r="H181" i="5" s="1"/>
  <c r="H75" i="4"/>
  <c r="H252" i="4"/>
  <c r="I272" i="4"/>
  <c r="I181" i="4"/>
  <c r="H181" i="4" s="1"/>
  <c r="E51" i="6"/>
  <c r="I272" i="5"/>
  <c r="H53" i="5"/>
  <c r="I52" i="5"/>
  <c r="I52" i="4"/>
  <c r="H53" i="4"/>
  <c r="H272" i="5"/>
  <c r="D51" i="4"/>
  <c r="C52" i="4"/>
  <c r="I181" i="6"/>
  <c r="H181" i="6" s="1"/>
  <c r="H182" i="6"/>
  <c r="H272" i="6" s="1"/>
  <c r="H272" i="4" l="1"/>
  <c r="H52" i="4"/>
  <c r="I51" i="4"/>
  <c r="E273" i="6"/>
  <c r="E50" i="6"/>
  <c r="K50" i="4"/>
  <c r="K273" i="4"/>
  <c r="I51" i="6"/>
  <c r="H52" i="6"/>
  <c r="D273" i="6"/>
  <c r="C51" i="6"/>
  <c r="D50" i="6"/>
  <c r="D273" i="4"/>
  <c r="C273" i="4" s="1"/>
  <c r="C51" i="4"/>
  <c r="D50" i="4"/>
  <c r="C50" i="4" s="1"/>
  <c r="I51" i="5"/>
  <c r="H52" i="5"/>
  <c r="C273" i="6" l="1"/>
  <c r="H51" i="5"/>
  <c r="I50" i="5"/>
  <c r="H50" i="5" s="1"/>
  <c r="I24" i="5"/>
  <c r="C50" i="6"/>
  <c r="H51" i="6"/>
  <c r="I50" i="6"/>
  <c r="H50" i="6" s="1"/>
  <c r="I24" i="6"/>
  <c r="I273" i="6" s="1"/>
  <c r="H273" i="6" s="1"/>
  <c r="I50" i="4"/>
  <c r="H50" i="4" s="1"/>
  <c r="I24" i="4"/>
  <c r="H51" i="4"/>
  <c r="H24" i="4" l="1"/>
  <c r="I20" i="4"/>
  <c r="H20" i="4" s="1"/>
  <c r="H24" i="5"/>
  <c r="I20" i="5"/>
  <c r="H20" i="5" s="1"/>
  <c r="I273" i="4"/>
  <c r="H273" i="4" s="1"/>
  <c r="H24" i="6"/>
  <c r="I20" i="6"/>
  <c r="H20" i="6" s="1"/>
  <c r="I273" i="5"/>
  <c r="H273" i="5" s="1"/>
  <c r="H284" i="3" l="1"/>
  <c r="C284" i="3"/>
  <c r="H283" i="3"/>
  <c r="C283" i="3"/>
  <c r="H282" i="3"/>
  <c r="C282" i="3"/>
  <c r="H281" i="3"/>
  <c r="C281" i="3"/>
  <c r="H280" i="3"/>
  <c r="C280" i="3"/>
  <c r="H279" i="3"/>
  <c r="C279" i="3"/>
  <c r="H278" i="3"/>
  <c r="C278" i="3"/>
  <c r="H277" i="3"/>
  <c r="C277" i="3"/>
  <c r="C276" i="3" s="1"/>
  <c r="L276" i="3"/>
  <c r="K276" i="3"/>
  <c r="J276" i="3"/>
  <c r="I276" i="3"/>
  <c r="H276" i="3"/>
  <c r="G276" i="3"/>
  <c r="F276" i="3"/>
  <c r="E276" i="3"/>
  <c r="D276" i="3"/>
  <c r="H271" i="3"/>
  <c r="C271" i="3"/>
  <c r="H270" i="3"/>
  <c r="C270" i="3"/>
  <c r="L269" i="3"/>
  <c r="K269" i="3"/>
  <c r="J269" i="3"/>
  <c r="I269" i="3"/>
  <c r="G269" i="3"/>
  <c r="F269" i="3"/>
  <c r="E269" i="3"/>
  <c r="C269" i="3" s="1"/>
  <c r="D269" i="3"/>
  <c r="H268" i="3"/>
  <c r="C268" i="3"/>
  <c r="L267" i="3"/>
  <c r="K267" i="3"/>
  <c r="K266" i="3" s="1"/>
  <c r="J267" i="3"/>
  <c r="J266" i="3" s="1"/>
  <c r="J265" i="3" s="1"/>
  <c r="I267" i="3"/>
  <c r="I266" i="3" s="1"/>
  <c r="G267" i="3"/>
  <c r="G266" i="3" s="1"/>
  <c r="F267" i="3"/>
  <c r="F266" i="3" s="1"/>
  <c r="F265" i="3" s="1"/>
  <c r="E267" i="3"/>
  <c r="D267" i="3"/>
  <c r="C267" i="3" s="1"/>
  <c r="L266" i="3"/>
  <c r="L265" i="3" s="1"/>
  <c r="E266" i="3"/>
  <c r="K265" i="3"/>
  <c r="G265" i="3"/>
  <c r="H264" i="3"/>
  <c r="C264" i="3"/>
  <c r="L263" i="3"/>
  <c r="K263" i="3"/>
  <c r="J263" i="3"/>
  <c r="I263" i="3"/>
  <c r="G263" i="3"/>
  <c r="F263" i="3"/>
  <c r="E263" i="3"/>
  <c r="C263" i="3" s="1"/>
  <c r="D263" i="3"/>
  <c r="H262" i="3"/>
  <c r="C262" i="3"/>
  <c r="H261" i="3"/>
  <c r="C261" i="3"/>
  <c r="H260" i="3"/>
  <c r="C260" i="3"/>
  <c r="H259" i="3"/>
  <c r="C259" i="3"/>
  <c r="H258" i="3"/>
  <c r="C258" i="3"/>
  <c r="L257" i="3"/>
  <c r="K257" i="3"/>
  <c r="K253" i="3" s="1"/>
  <c r="K252" i="3" s="1"/>
  <c r="J257" i="3"/>
  <c r="I257" i="3"/>
  <c r="I253" i="3" s="1"/>
  <c r="I252" i="3" s="1"/>
  <c r="G257" i="3"/>
  <c r="G253" i="3" s="1"/>
  <c r="F257" i="3"/>
  <c r="E257" i="3"/>
  <c r="D257" i="3"/>
  <c r="C257" i="3" s="1"/>
  <c r="H256" i="3"/>
  <c r="C256" i="3"/>
  <c r="H255" i="3"/>
  <c r="C255" i="3"/>
  <c r="H254" i="3"/>
  <c r="C254" i="3"/>
  <c r="L253" i="3"/>
  <c r="L252" i="3" s="1"/>
  <c r="J253" i="3"/>
  <c r="F253" i="3"/>
  <c r="F252" i="3" s="1"/>
  <c r="E253" i="3"/>
  <c r="E252" i="3" s="1"/>
  <c r="J252" i="3"/>
  <c r="H251" i="3"/>
  <c r="C251" i="3"/>
  <c r="L250" i="3"/>
  <c r="K250" i="3"/>
  <c r="J250" i="3"/>
  <c r="I250" i="3"/>
  <c r="G250" i="3"/>
  <c r="F250" i="3"/>
  <c r="E250" i="3"/>
  <c r="D250" i="3"/>
  <c r="H249" i="3"/>
  <c r="C249" i="3"/>
  <c r="H248" i="3"/>
  <c r="C248" i="3"/>
  <c r="H247" i="3"/>
  <c r="C247" i="3"/>
  <c r="H246" i="3"/>
  <c r="C246" i="3"/>
  <c r="L245" i="3"/>
  <c r="K245" i="3"/>
  <c r="J245" i="3"/>
  <c r="I245" i="3"/>
  <c r="I240" i="3" s="1"/>
  <c r="G245" i="3"/>
  <c r="F245" i="3"/>
  <c r="F240" i="3" s="1"/>
  <c r="E245" i="3"/>
  <c r="D245" i="3"/>
  <c r="C245" i="3" s="1"/>
  <c r="H244" i="3"/>
  <c r="C244" i="3"/>
  <c r="H243" i="3"/>
  <c r="C243" i="3"/>
  <c r="H242" i="3"/>
  <c r="C242" i="3"/>
  <c r="L241" i="3"/>
  <c r="L240" i="3" s="1"/>
  <c r="K241" i="3"/>
  <c r="J241" i="3"/>
  <c r="I241" i="3"/>
  <c r="G241" i="3"/>
  <c r="F241" i="3"/>
  <c r="E241" i="3"/>
  <c r="C241" i="3" s="1"/>
  <c r="D241" i="3"/>
  <c r="J240" i="3"/>
  <c r="D240" i="3"/>
  <c r="H239" i="3"/>
  <c r="C239" i="3"/>
  <c r="H238" i="3"/>
  <c r="C238" i="3"/>
  <c r="H237" i="3"/>
  <c r="C237" i="3"/>
  <c r="H236" i="3"/>
  <c r="C236" i="3"/>
  <c r="H235" i="3"/>
  <c r="C235" i="3"/>
  <c r="H234" i="3"/>
  <c r="C234" i="3"/>
  <c r="L233" i="3"/>
  <c r="K233" i="3"/>
  <c r="K232" i="3" s="1"/>
  <c r="J233" i="3"/>
  <c r="I233" i="3"/>
  <c r="H233" i="3" s="1"/>
  <c r="G233" i="3"/>
  <c r="G232" i="3" s="1"/>
  <c r="F233" i="3"/>
  <c r="F232" i="3" s="1"/>
  <c r="E233" i="3"/>
  <c r="D233" i="3"/>
  <c r="C233" i="3" s="1"/>
  <c r="L232" i="3"/>
  <c r="J232" i="3"/>
  <c r="I232" i="3"/>
  <c r="H232" i="3" s="1"/>
  <c r="E232" i="3"/>
  <c r="H231" i="3"/>
  <c r="C231" i="3"/>
  <c r="H230" i="3"/>
  <c r="C230" i="3"/>
  <c r="H229" i="3"/>
  <c r="C229" i="3"/>
  <c r="H228" i="3"/>
  <c r="C228" i="3"/>
  <c r="L227" i="3"/>
  <c r="K227" i="3"/>
  <c r="J227" i="3"/>
  <c r="I227" i="3"/>
  <c r="G227" i="3"/>
  <c r="F227" i="3"/>
  <c r="E227" i="3"/>
  <c r="D227" i="3"/>
  <c r="C227" i="3"/>
  <c r="H226" i="3"/>
  <c r="C226" i="3"/>
  <c r="H225" i="3"/>
  <c r="C225" i="3"/>
  <c r="H224" i="3"/>
  <c r="C224" i="3"/>
  <c r="H223" i="3"/>
  <c r="C223" i="3"/>
  <c r="H222" i="3"/>
  <c r="C222" i="3"/>
  <c r="H221" i="3"/>
  <c r="C221" i="3"/>
  <c r="H220" i="3"/>
  <c r="C220" i="3"/>
  <c r="L219" i="3"/>
  <c r="K219" i="3"/>
  <c r="K212" i="3" s="1"/>
  <c r="J219" i="3"/>
  <c r="I219" i="3"/>
  <c r="G219" i="3"/>
  <c r="F219" i="3"/>
  <c r="C219" i="3" s="1"/>
  <c r="E219" i="3"/>
  <c r="D219" i="3"/>
  <c r="H218" i="3"/>
  <c r="C218" i="3"/>
  <c r="H217" i="3"/>
  <c r="C217" i="3"/>
  <c r="L216" i="3"/>
  <c r="K216" i="3"/>
  <c r="J216" i="3"/>
  <c r="I216" i="3"/>
  <c r="G216" i="3"/>
  <c r="F216" i="3"/>
  <c r="E216" i="3"/>
  <c r="D216" i="3"/>
  <c r="H215" i="3"/>
  <c r="C215" i="3"/>
  <c r="L214" i="3"/>
  <c r="K214" i="3"/>
  <c r="J214" i="3"/>
  <c r="J212" i="3" s="1"/>
  <c r="J211" i="3" s="1"/>
  <c r="I214" i="3"/>
  <c r="G214" i="3"/>
  <c r="F214" i="3"/>
  <c r="F212" i="3" s="1"/>
  <c r="F211" i="3" s="1"/>
  <c r="E214" i="3"/>
  <c r="C214" i="3" s="1"/>
  <c r="D214" i="3"/>
  <c r="H213" i="3"/>
  <c r="C213" i="3"/>
  <c r="L212" i="3"/>
  <c r="L211" i="3" s="1"/>
  <c r="D212" i="3"/>
  <c r="H210" i="3"/>
  <c r="C210" i="3"/>
  <c r="H209" i="3"/>
  <c r="C209" i="3"/>
  <c r="L208" i="3"/>
  <c r="K208" i="3"/>
  <c r="J208" i="3"/>
  <c r="I208" i="3"/>
  <c r="G208" i="3"/>
  <c r="F208" i="3"/>
  <c r="E208" i="3"/>
  <c r="D208" i="3"/>
  <c r="H207" i="3"/>
  <c r="C207" i="3"/>
  <c r="H206" i="3"/>
  <c r="C206" i="3"/>
  <c r="H205" i="3"/>
  <c r="C205" i="3"/>
  <c r="H204" i="3"/>
  <c r="C204" i="3"/>
  <c r="H203" i="3"/>
  <c r="C203" i="3"/>
  <c r="H202" i="3"/>
  <c r="C202" i="3"/>
  <c r="H201" i="3"/>
  <c r="C201" i="3"/>
  <c r="H200" i="3"/>
  <c r="C200" i="3"/>
  <c r="L199" i="3"/>
  <c r="K199" i="3"/>
  <c r="J199" i="3"/>
  <c r="J187" i="3" s="1"/>
  <c r="J182" i="3" s="1"/>
  <c r="I199" i="3"/>
  <c r="G199" i="3"/>
  <c r="F199" i="3"/>
  <c r="E199" i="3"/>
  <c r="C199" i="3" s="1"/>
  <c r="D199" i="3"/>
  <c r="H198" i="3"/>
  <c r="C198" i="3"/>
  <c r="H197" i="3"/>
  <c r="C197" i="3"/>
  <c r="H196" i="3"/>
  <c r="C196" i="3"/>
  <c r="H195" i="3"/>
  <c r="C195" i="3"/>
  <c r="H194" i="3"/>
  <c r="C194" i="3"/>
  <c r="H193" i="3"/>
  <c r="C193" i="3"/>
  <c r="H192" i="3"/>
  <c r="C192" i="3"/>
  <c r="H191" i="3"/>
  <c r="C191" i="3"/>
  <c r="H190" i="3"/>
  <c r="C190" i="3"/>
  <c r="H189" i="3"/>
  <c r="C189" i="3"/>
  <c r="L188" i="3"/>
  <c r="K188" i="3"/>
  <c r="K187" i="3" s="1"/>
  <c r="J188" i="3"/>
  <c r="I188" i="3"/>
  <c r="G188" i="3"/>
  <c r="G187" i="3" s="1"/>
  <c r="F188" i="3"/>
  <c r="F187" i="3" s="1"/>
  <c r="E188" i="3"/>
  <c r="D188" i="3"/>
  <c r="L187" i="3"/>
  <c r="D187" i="3"/>
  <c r="D182" i="3" s="1"/>
  <c r="H186" i="3"/>
  <c r="C186" i="3"/>
  <c r="H185" i="3"/>
  <c r="C185" i="3"/>
  <c r="H184" i="3"/>
  <c r="C184" i="3"/>
  <c r="L183" i="3"/>
  <c r="K183" i="3"/>
  <c r="J183" i="3"/>
  <c r="I183" i="3"/>
  <c r="G183" i="3"/>
  <c r="F183" i="3"/>
  <c r="F182" i="3" s="1"/>
  <c r="E183" i="3"/>
  <c r="D183" i="3"/>
  <c r="L182" i="3"/>
  <c r="H180" i="3"/>
  <c r="C180" i="3"/>
  <c r="L179" i="3"/>
  <c r="K179" i="3"/>
  <c r="J179" i="3"/>
  <c r="I179" i="3"/>
  <c r="G179" i="3"/>
  <c r="G178" i="3" s="1"/>
  <c r="F179" i="3"/>
  <c r="F178" i="3" s="1"/>
  <c r="F174" i="3" s="1"/>
  <c r="E179" i="3"/>
  <c r="C179" i="3" s="1"/>
  <c r="D179" i="3"/>
  <c r="L178" i="3"/>
  <c r="J178" i="3"/>
  <c r="J174" i="3" s="1"/>
  <c r="I178" i="3"/>
  <c r="D178" i="3"/>
  <c r="H177" i="3"/>
  <c r="C177" i="3"/>
  <c r="H176" i="3"/>
  <c r="C176" i="3"/>
  <c r="L175" i="3"/>
  <c r="K175" i="3"/>
  <c r="J175" i="3"/>
  <c r="I175" i="3"/>
  <c r="G175" i="3"/>
  <c r="F175" i="3"/>
  <c r="E175" i="3"/>
  <c r="D175" i="3"/>
  <c r="C175" i="3" s="1"/>
  <c r="L174" i="3"/>
  <c r="H173" i="3"/>
  <c r="C173" i="3"/>
  <c r="H172" i="3"/>
  <c r="C172" i="3"/>
  <c r="L171" i="3"/>
  <c r="K171" i="3"/>
  <c r="H171" i="3" s="1"/>
  <c r="J171" i="3"/>
  <c r="I171" i="3"/>
  <c r="G171" i="3"/>
  <c r="F171" i="3"/>
  <c r="F160" i="3" s="1"/>
  <c r="E171" i="3"/>
  <c r="D171" i="3"/>
  <c r="H170" i="3"/>
  <c r="C170" i="3"/>
  <c r="H169" i="3"/>
  <c r="C169" i="3"/>
  <c r="H168" i="3"/>
  <c r="C168" i="3"/>
  <c r="H167" i="3"/>
  <c r="C167" i="3"/>
  <c r="L166" i="3"/>
  <c r="L161" i="3" s="1"/>
  <c r="L160" i="3" s="1"/>
  <c r="K166" i="3"/>
  <c r="J166" i="3"/>
  <c r="I166" i="3"/>
  <c r="G166" i="3"/>
  <c r="G161" i="3" s="1"/>
  <c r="G160" i="3" s="1"/>
  <c r="F166" i="3"/>
  <c r="E166" i="3"/>
  <c r="D166" i="3"/>
  <c r="H165" i="3"/>
  <c r="C165" i="3"/>
  <c r="H164" i="3"/>
  <c r="C164" i="3"/>
  <c r="H163" i="3"/>
  <c r="C163" i="3"/>
  <c r="L162" i="3"/>
  <c r="K162" i="3"/>
  <c r="J162" i="3"/>
  <c r="I162" i="3"/>
  <c r="G162" i="3"/>
  <c r="F162" i="3"/>
  <c r="E162" i="3"/>
  <c r="D162" i="3"/>
  <c r="K161" i="3"/>
  <c r="J161" i="3"/>
  <c r="J160" i="3" s="1"/>
  <c r="F161" i="3"/>
  <c r="D161" i="3"/>
  <c r="D160" i="3"/>
  <c r="H159" i="3"/>
  <c r="C159" i="3"/>
  <c r="H158" i="3"/>
  <c r="C158" i="3"/>
  <c r="H157" i="3"/>
  <c r="C157" i="3"/>
  <c r="H156" i="3"/>
  <c r="C156" i="3"/>
  <c r="H155" i="3"/>
  <c r="C155" i="3"/>
  <c r="H154" i="3"/>
  <c r="C154" i="3"/>
  <c r="L153" i="3"/>
  <c r="L152" i="3" s="1"/>
  <c r="K153" i="3"/>
  <c r="J153" i="3"/>
  <c r="I153" i="3"/>
  <c r="G153" i="3"/>
  <c r="G152" i="3" s="1"/>
  <c r="F153" i="3"/>
  <c r="E153" i="3"/>
  <c r="D153" i="3"/>
  <c r="D152" i="3" s="1"/>
  <c r="J152" i="3"/>
  <c r="I152" i="3"/>
  <c r="F152" i="3"/>
  <c r="E152" i="3"/>
  <c r="H151" i="3"/>
  <c r="C151" i="3"/>
  <c r="H150" i="3"/>
  <c r="C150" i="3"/>
  <c r="H149" i="3"/>
  <c r="C149" i="3"/>
  <c r="H148" i="3"/>
  <c r="C148" i="3"/>
  <c r="L147" i="3"/>
  <c r="K147" i="3"/>
  <c r="J147" i="3"/>
  <c r="I147" i="3"/>
  <c r="G147" i="3"/>
  <c r="F147" i="3"/>
  <c r="E147" i="3"/>
  <c r="D147" i="3"/>
  <c r="C147" i="3" s="1"/>
  <c r="H146" i="3"/>
  <c r="C146" i="3"/>
  <c r="H145" i="3"/>
  <c r="C145" i="3"/>
  <c r="H144" i="3"/>
  <c r="C144" i="3"/>
  <c r="H143" i="3"/>
  <c r="C143" i="3"/>
  <c r="H142" i="3"/>
  <c r="C142" i="3"/>
  <c r="H141" i="3"/>
  <c r="C141" i="3"/>
  <c r="H140" i="3"/>
  <c r="C140" i="3"/>
  <c r="H139" i="3"/>
  <c r="C139" i="3"/>
  <c r="L138" i="3"/>
  <c r="K138" i="3"/>
  <c r="J138" i="3"/>
  <c r="J120" i="3" s="1"/>
  <c r="I138" i="3"/>
  <c r="G138" i="3"/>
  <c r="F138" i="3"/>
  <c r="E138" i="3"/>
  <c r="C138" i="3" s="1"/>
  <c r="D138" i="3"/>
  <c r="H137" i="3"/>
  <c r="C137" i="3"/>
  <c r="H136" i="3"/>
  <c r="C136" i="3"/>
  <c r="H135" i="3"/>
  <c r="C135" i="3"/>
  <c r="L134" i="3"/>
  <c r="K134" i="3"/>
  <c r="J134" i="3"/>
  <c r="I134" i="3"/>
  <c r="G134" i="3"/>
  <c r="F134" i="3"/>
  <c r="E134" i="3"/>
  <c r="D134" i="3"/>
  <c r="H133" i="3"/>
  <c r="C133" i="3"/>
  <c r="H132" i="3"/>
  <c r="C132" i="3"/>
  <c r="L131" i="3"/>
  <c r="K131" i="3"/>
  <c r="J131" i="3"/>
  <c r="I131" i="3"/>
  <c r="G131" i="3"/>
  <c r="F131" i="3"/>
  <c r="E131" i="3"/>
  <c r="D131" i="3"/>
  <c r="C131" i="3"/>
  <c r="H130" i="3"/>
  <c r="C130" i="3"/>
  <c r="H129" i="3"/>
  <c r="C129" i="3"/>
  <c r="H128" i="3"/>
  <c r="C128" i="3"/>
  <c r="H127" i="3"/>
  <c r="C127" i="3"/>
  <c r="L126" i="3"/>
  <c r="K126" i="3"/>
  <c r="J126" i="3"/>
  <c r="I126" i="3"/>
  <c r="H126" i="3" s="1"/>
  <c r="G126" i="3"/>
  <c r="F126" i="3"/>
  <c r="E126" i="3"/>
  <c r="D126" i="3"/>
  <c r="H125" i="3"/>
  <c r="C125" i="3"/>
  <c r="H124" i="3"/>
  <c r="C124" i="3"/>
  <c r="H123" i="3"/>
  <c r="C123" i="3"/>
  <c r="H122" i="3"/>
  <c r="C122" i="3"/>
  <c r="L121" i="3"/>
  <c r="K121" i="3"/>
  <c r="K120" i="3" s="1"/>
  <c r="J121" i="3"/>
  <c r="I121" i="3"/>
  <c r="I120" i="3" s="1"/>
  <c r="G121" i="3"/>
  <c r="F121" i="3"/>
  <c r="E121" i="3"/>
  <c r="D121" i="3"/>
  <c r="D120" i="3" s="1"/>
  <c r="F120" i="3"/>
  <c r="H119" i="3"/>
  <c r="C119" i="3"/>
  <c r="H118" i="3"/>
  <c r="C118" i="3"/>
  <c r="H117" i="3"/>
  <c r="C117" i="3"/>
  <c r="H116" i="3"/>
  <c r="C116" i="3"/>
  <c r="H115" i="3"/>
  <c r="C115" i="3"/>
  <c r="L114" i="3"/>
  <c r="K114" i="3"/>
  <c r="J114" i="3"/>
  <c r="I114" i="3"/>
  <c r="G114" i="3"/>
  <c r="F114" i="3"/>
  <c r="E114" i="3"/>
  <c r="D114" i="3"/>
  <c r="H113" i="3"/>
  <c r="C113" i="3"/>
  <c r="H112" i="3"/>
  <c r="C112" i="3"/>
  <c r="H111" i="3"/>
  <c r="C111" i="3"/>
  <c r="H110" i="3"/>
  <c r="C110" i="3"/>
  <c r="H109" i="3"/>
  <c r="C109" i="3"/>
  <c r="L108" i="3"/>
  <c r="K108" i="3"/>
  <c r="J108" i="3"/>
  <c r="I108" i="3"/>
  <c r="G108" i="3"/>
  <c r="F108" i="3"/>
  <c r="E108" i="3"/>
  <c r="D108" i="3"/>
  <c r="H107" i="3"/>
  <c r="C107" i="3"/>
  <c r="H106" i="3"/>
  <c r="C106" i="3"/>
  <c r="H105" i="3"/>
  <c r="C105" i="3"/>
  <c r="H104" i="3"/>
  <c r="C104" i="3"/>
  <c r="H103" i="3"/>
  <c r="C103" i="3"/>
  <c r="H102" i="3"/>
  <c r="C102" i="3"/>
  <c r="H101" i="3"/>
  <c r="C101" i="3"/>
  <c r="H100" i="3"/>
  <c r="C100" i="3"/>
  <c r="L99" i="3"/>
  <c r="K99" i="3"/>
  <c r="J99" i="3"/>
  <c r="I99" i="3"/>
  <c r="G99" i="3"/>
  <c r="F99" i="3"/>
  <c r="E99" i="3"/>
  <c r="D99" i="3"/>
  <c r="C99" i="3" s="1"/>
  <c r="H98" i="3"/>
  <c r="C98" i="3"/>
  <c r="H97" i="3"/>
  <c r="C97" i="3"/>
  <c r="H96" i="3"/>
  <c r="C96" i="3"/>
  <c r="H95" i="3"/>
  <c r="C95" i="3"/>
  <c r="H94" i="3"/>
  <c r="C94" i="3"/>
  <c r="H93" i="3"/>
  <c r="C93" i="3"/>
  <c r="H92" i="3"/>
  <c r="C92" i="3"/>
  <c r="L91" i="3"/>
  <c r="L83" i="3" s="1"/>
  <c r="K91" i="3"/>
  <c r="J91" i="3"/>
  <c r="I91" i="3"/>
  <c r="G91" i="3"/>
  <c r="F91" i="3"/>
  <c r="E91" i="3"/>
  <c r="D91" i="3"/>
  <c r="C91" i="3"/>
  <c r="H90" i="3"/>
  <c r="C90" i="3"/>
  <c r="H89" i="3"/>
  <c r="C89" i="3"/>
  <c r="H88" i="3"/>
  <c r="C88" i="3"/>
  <c r="H87" i="3"/>
  <c r="C87" i="3"/>
  <c r="H86" i="3"/>
  <c r="C86" i="3"/>
  <c r="L85" i="3"/>
  <c r="K85" i="3"/>
  <c r="H85" i="3" s="1"/>
  <c r="J85" i="3"/>
  <c r="I85" i="3"/>
  <c r="G85" i="3"/>
  <c r="F85" i="3"/>
  <c r="F83" i="3" s="1"/>
  <c r="E85" i="3"/>
  <c r="D85" i="3"/>
  <c r="C85" i="3" s="1"/>
  <c r="H84" i="3"/>
  <c r="C84" i="3"/>
  <c r="J83" i="3"/>
  <c r="G83" i="3"/>
  <c r="H82" i="3"/>
  <c r="C82" i="3"/>
  <c r="H81" i="3"/>
  <c r="C81" i="3"/>
  <c r="L80" i="3"/>
  <c r="K80" i="3"/>
  <c r="J80" i="3"/>
  <c r="I80" i="3"/>
  <c r="G80" i="3"/>
  <c r="F80" i="3"/>
  <c r="E80" i="3"/>
  <c r="D80" i="3"/>
  <c r="H79" i="3"/>
  <c r="C79" i="3"/>
  <c r="H78" i="3"/>
  <c r="C78" i="3"/>
  <c r="L77" i="3"/>
  <c r="L76" i="3" s="1"/>
  <c r="K77" i="3"/>
  <c r="J77" i="3"/>
  <c r="I77" i="3"/>
  <c r="G77" i="3"/>
  <c r="G76" i="3" s="1"/>
  <c r="F77" i="3"/>
  <c r="F76" i="3" s="1"/>
  <c r="F75" i="3" s="1"/>
  <c r="E77" i="3"/>
  <c r="D77" i="3"/>
  <c r="D76" i="3" s="1"/>
  <c r="J76" i="3"/>
  <c r="E76" i="3"/>
  <c r="H74" i="3"/>
  <c r="C74" i="3"/>
  <c r="H73" i="3"/>
  <c r="C73" i="3"/>
  <c r="H72" i="3"/>
  <c r="C72" i="3"/>
  <c r="H71" i="3"/>
  <c r="C71" i="3"/>
  <c r="H70" i="3"/>
  <c r="C70" i="3"/>
  <c r="L69" i="3"/>
  <c r="K69" i="3"/>
  <c r="J69" i="3"/>
  <c r="J67" i="3" s="1"/>
  <c r="I69" i="3"/>
  <c r="I67" i="3" s="1"/>
  <c r="G69" i="3"/>
  <c r="F69" i="3"/>
  <c r="E69" i="3"/>
  <c r="E67" i="3" s="1"/>
  <c r="D69" i="3"/>
  <c r="C69" i="3" s="1"/>
  <c r="H68" i="3"/>
  <c r="C68" i="3"/>
  <c r="L67" i="3"/>
  <c r="G67" i="3"/>
  <c r="F67" i="3"/>
  <c r="H66" i="3"/>
  <c r="C66" i="3"/>
  <c r="H65" i="3"/>
  <c r="C65" i="3"/>
  <c r="H64" i="3"/>
  <c r="C64" i="3"/>
  <c r="H63" i="3"/>
  <c r="C63" i="3"/>
  <c r="H62" i="3"/>
  <c r="C62" i="3"/>
  <c r="H61" i="3"/>
  <c r="C61" i="3"/>
  <c r="H60" i="3"/>
  <c r="C60" i="3"/>
  <c r="H59" i="3"/>
  <c r="C59" i="3"/>
  <c r="L58" i="3"/>
  <c r="K58" i="3"/>
  <c r="J58" i="3"/>
  <c r="I58" i="3"/>
  <c r="G58" i="3"/>
  <c r="F58" i="3"/>
  <c r="E58" i="3"/>
  <c r="D58" i="3"/>
  <c r="H57" i="3"/>
  <c r="C57" i="3"/>
  <c r="H56" i="3"/>
  <c r="C56" i="3"/>
  <c r="L55" i="3"/>
  <c r="L54" i="3" s="1"/>
  <c r="L53" i="3" s="1"/>
  <c r="K55" i="3"/>
  <c r="J55" i="3"/>
  <c r="J54" i="3" s="1"/>
  <c r="I55" i="3"/>
  <c r="G55" i="3"/>
  <c r="G54" i="3" s="1"/>
  <c r="F55" i="3"/>
  <c r="E55" i="3"/>
  <c r="D55" i="3"/>
  <c r="D54" i="3" s="1"/>
  <c r="C55" i="3"/>
  <c r="I54" i="3"/>
  <c r="F54" i="3"/>
  <c r="G53" i="3"/>
  <c r="H47" i="3"/>
  <c r="C47" i="3"/>
  <c r="H46" i="3"/>
  <c r="C46" i="3"/>
  <c r="L45" i="3"/>
  <c r="H45" i="3" s="1"/>
  <c r="G45" i="3"/>
  <c r="C45" i="3"/>
  <c r="H44" i="3"/>
  <c r="C44" i="3"/>
  <c r="K43" i="3"/>
  <c r="J43" i="3"/>
  <c r="I43" i="3"/>
  <c r="H43" i="3" s="1"/>
  <c r="F43" i="3"/>
  <c r="E43" i="3"/>
  <c r="D43" i="3"/>
  <c r="C43" i="3" s="1"/>
  <c r="H42" i="3"/>
  <c r="C42" i="3"/>
  <c r="I41" i="3"/>
  <c r="H41" i="3" s="1"/>
  <c r="D41" i="3"/>
  <c r="C41" i="3"/>
  <c r="H40" i="3"/>
  <c r="C40" i="3"/>
  <c r="H39" i="3"/>
  <c r="C39" i="3"/>
  <c r="H38" i="3"/>
  <c r="C38" i="3"/>
  <c r="H37" i="3"/>
  <c r="C37" i="3"/>
  <c r="K36" i="3"/>
  <c r="H36" i="3" s="1"/>
  <c r="F36" i="3"/>
  <c r="C36" i="3"/>
  <c r="H35" i="3"/>
  <c r="C35" i="3"/>
  <c r="H34" i="3"/>
  <c r="C34" i="3"/>
  <c r="K33" i="3"/>
  <c r="H33" i="3" s="1"/>
  <c r="F33" i="3"/>
  <c r="C33" i="3" s="1"/>
  <c r="H32" i="3"/>
  <c r="C32" i="3"/>
  <c r="K31" i="3"/>
  <c r="H31" i="3" s="1"/>
  <c r="F31" i="3"/>
  <c r="C31" i="3" s="1"/>
  <c r="H30" i="3"/>
  <c r="C30" i="3"/>
  <c r="H29" i="3"/>
  <c r="C29" i="3"/>
  <c r="H28" i="3"/>
  <c r="C28" i="3"/>
  <c r="K27" i="3"/>
  <c r="H27" i="3" s="1"/>
  <c r="F27" i="3"/>
  <c r="C27" i="3"/>
  <c r="H25" i="3"/>
  <c r="C25" i="3"/>
  <c r="H23" i="3"/>
  <c r="C23" i="3"/>
  <c r="H22" i="3"/>
  <c r="C22" i="3"/>
  <c r="L21" i="3"/>
  <c r="L275" i="3" s="1"/>
  <c r="L274" i="3" s="1"/>
  <c r="K21" i="3"/>
  <c r="J21" i="3"/>
  <c r="I21" i="3"/>
  <c r="I275" i="3" s="1"/>
  <c r="G21" i="3"/>
  <c r="F21" i="3"/>
  <c r="F275" i="3" s="1"/>
  <c r="F274" i="3" s="1"/>
  <c r="E21" i="3"/>
  <c r="D21" i="3"/>
  <c r="D275" i="3" s="1"/>
  <c r="D274" i="3" s="1"/>
  <c r="C21" i="3"/>
  <c r="E20" i="3"/>
  <c r="H284" i="2"/>
  <c r="C284" i="2"/>
  <c r="H283" i="2"/>
  <c r="C283" i="2"/>
  <c r="H282" i="2"/>
  <c r="C282" i="2"/>
  <c r="H281" i="2"/>
  <c r="C281" i="2"/>
  <c r="H280" i="2"/>
  <c r="C280" i="2"/>
  <c r="H279" i="2"/>
  <c r="C279" i="2"/>
  <c r="H278" i="2"/>
  <c r="C278" i="2"/>
  <c r="C276" i="2" s="1"/>
  <c r="C277" i="2"/>
  <c r="L276" i="2"/>
  <c r="K276" i="2"/>
  <c r="J276" i="2"/>
  <c r="G276" i="2"/>
  <c r="F276" i="2"/>
  <c r="E276" i="2"/>
  <c r="D276" i="2"/>
  <c r="H271" i="2"/>
  <c r="C271" i="2"/>
  <c r="C270" i="2"/>
  <c r="L269" i="2"/>
  <c r="K269" i="2"/>
  <c r="J269" i="2"/>
  <c r="G269" i="2"/>
  <c r="F269" i="2"/>
  <c r="E269" i="2"/>
  <c r="D269" i="2"/>
  <c r="H268" i="2"/>
  <c r="C268" i="2"/>
  <c r="L267" i="2"/>
  <c r="L266" i="2" s="1"/>
  <c r="L265" i="2" s="1"/>
  <c r="K267" i="2"/>
  <c r="K266" i="2" s="1"/>
  <c r="K265" i="2" s="1"/>
  <c r="J267" i="2"/>
  <c r="J266" i="2" s="1"/>
  <c r="J265" i="2" s="1"/>
  <c r="G267" i="2"/>
  <c r="G266" i="2" s="1"/>
  <c r="G265" i="2" s="1"/>
  <c r="F267" i="2"/>
  <c r="E267" i="2"/>
  <c r="D267" i="2"/>
  <c r="F266" i="2"/>
  <c r="F265" i="2" s="1"/>
  <c r="E266" i="2"/>
  <c r="E265" i="2" s="1"/>
  <c r="H264" i="2"/>
  <c r="C264" i="2"/>
  <c r="L263" i="2"/>
  <c r="K263" i="2"/>
  <c r="J263" i="2"/>
  <c r="I263" i="2"/>
  <c r="G263" i="2"/>
  <c r="F263" i="2"/>
  <c r="E263" i="2"/>
  <c r="D263" i="2"/>
  <c r="H262" i="2"/>
  <c r="C262" i="2"/>
  <c r="H261" i="2"/>
  <c r="C261" i="2"/>
  <c r="H260" i="2"/>
  <c r="C260" i="2"/>
  <c r="H259" i="2"/>
  <c r="C259" i="2"/>
  <c r="I257" i="2"/>
  <c r="H257" i="2" s="1"/>
  <c r="H258" i="2"/>
  <c r="C258" i="2"/>
  <c r="L257" i="2"/>
  <c r="K257" i="2"/>
  <c r="K253" i="2" s="1"/>
  <c r="K252" i="2" s="1"/>
  <c r="J257" i="2"/>
  <c r="J253" i="2" s="1"/>
  <c r="J252" i="2" s="1"/>
  <c r="G257" i="2"/>
  <c r="G253" i="2" s="1"/>
  <c r="F257" i="2"/>
  <c r="E257" i="2"/>
  <c r="E253" i="2" s="1"/>
  <c r="D257" i="2"/>
  <c r="D253" i="2" s="1"/>
  <c r="D252" i="2" s="1"/>
  <c r="H256" i="2"/>
  <c r="C256" i="2"/>
  <c r="H255" i="2"/>
  <c r="C255" i="2"/>
  <c r="H254" i="2"/>
  <c r="C254" i="2"/>
  <c r="L253" i="2"/>
  <c r="L252" i="2" s="1"/>
  <c r="H251" i="2"/>
  <c r="C251" i="2"/>
  <c r="L250" i="2"/>
  <c r="K250" i="2"/>
  <c r="J250" i="2"/>
  <c r="I250" i="2"/>
  <c r="G250" i="2"/>
  <c r="F250" i="2"/>
  <c r="E250" i="2"/>
  <c r="D250" i="2"/>
  <c r="H249" i="2"/>
  <c r="C249" i="2"/>
  <c r="H248" i="2"/>
  <c r="C248" i="2"/>
  <c r="C247" i="2"/>
  <c r="H246" i="2"/>
  <c r="C246" i="2"/>
  <c r="L245" i="2"/>
  <c r="K245" i="2"/>
  <c r="J245" i="2"/>
  <c r="G245" i="2"/>
  <c r="F245" i="2"/>
  <c r="E245" i="2"/>
  <c r="D245" i="2"/>
  <c r="H244" i="2"/>
  <c r="C244" i="2"/>
  <c r="H243" i="2"/>
  <c r="C243" i="2"/>
  <c r="H242" i="2"/>
  <c r="C242" i="2"/>
  <c r="L241" i="2"/>
  <c r="K241" i="2"/>
  <c r="J241" i="2"/>
  <c r="I241" i="2"/>
  <c r="G241" i="2"/>
  <c r="F241" i="2"/>
  <c r="E241" i="2"/>
  <c r="D241" i="2"/>
  <c r="H239" i="2"/>
  <c r="C239" i="2"/>
  <c r="H238" i="2"/>
  <c r="C238" i="2"/>
  <c r="H237" i="2"/>
  <c r="C237" i="2"/>
  <c r="H236" i="2"/>
  <c r="C236" i="2"/>
  <c r="H235" i="2"/>
  <c r="C235" i="2"/>
  <c r="C234" i="2"/>
  <c r="L233" i="2"/>
  <c r="L232" i="2" s="1"/>
  <c r="K233" i="2"/>
  <c r="K232" i="2" s="1"/>
  <c r="J233" i="2"/>
  <c r="J232" i="2" s="1"/>
  <c r="G233" i="2"/>
  <c r="G232" i="2" s="1"/>
  <c r="F233" i="2"/>
  <c r="F232" i="2" s="1"/>
  <c r="E233" i="2"/>
  <c r="E232" i="2" s="1"/>
  <c r="D233" i="2"/>
  <c r="C233" i="2" s="1"/>
  <c r="H231" i="2"/>
  <c r="C231" i="2"/>
  <c r="H230" i="2"/>
  <c r="C230" i="2"/>
  <c r="H229" i="2"/>
  <c r="C229" i="2"/>
  <c r="C228" i="2"/>
  <c r="L227" i="2"/>
  <c r="K227" i="2"/>
  <c r="J227" i="2"/>
  <c r="G227" i="2"/>
  <c r="F227" i="2"/>
  <c r="E227" i="2"/>
  <c r="D227" i="2"/>
  <c r="H226" i="2"/>
  <c r="C226" i="2"/>
  <c r="H225" i="2"/>
  <c r="C225" i="2"/>
  <c r="H224" i="2"/>
  <c r="C224" i="2"/>
  <c r="H223" i="2"/>
  <c r="C223" i="2"/>
  <c r="H222" i="2"/>
  <c r="C222" i="2"/>
  <c r="H221" i="2"/>
  <c r="C221" i="2"/>
  <c r="H220" i="2"/>
  <c r="C220" i="2"/>
  <c r="L219" i="2"/>
  <c r="K219" i="2"/>
  <c r="J219" i="2"/>
  <c r="G219" i="2"/>
  <c r="F219" i="2"/>
  <c r="E219" i="2"/>
  <c r="D219" i="2"/>
  <c r="H218" i="2"/>
  <c r="C218" i="2"/>
  <c r="H217" i="2"/>
  <c r="C217" i="2"/>
  <c r="L216" i="2"/>
  <c r="K216" i="2"/>
  <c r="J216" i="2"/>
  <c r="G216" i="2"/>
  <c r="F216" i="2"/>
  <c r="E216" i="2"/>
  <c r="D216" i="2"/>
  <c r="C215" i="2"/>
  <c r="L214" i="2"/>
  <c r="K214" i="2"/>
  <c r="J214" i="2"/>
  <c r="G214" i="2"/>
  <c r="G212" i="2" s="1"/>
  <c r="F214" i="2"/>
  <c r="E214" i="2"/>
  <c r="E212" i="2" s="1"/>
  <c r="D214" i="2"/>
  <c r="H213" i="2"/>
  <c r="C213" i="2"/>
  <c r="H210" i="2"/>
  <c r="C210" i="2"/>
  <c r="I208" i="2"/>
  <c r="H209" i="2"/>
  <c r="C209" i="2"/>
  <c r="L208" i="2"/>
  <c r="K208" i="2"/>
  <c r="J208" i="2"/>
  <c r="G208" i="2"/>
  <c r="F208" i="2"/>
  <c r="E208" i="2"/>
  <c r="D208" i="2"/>
  <c r="H207" i="2"/>
  <c r="C207" i="2"/>
  <c r="H206" i="2"/>
  <c r="C206" i="2"/>
  <c r="H205" i="2"/>
  <c r="C205" i="2"/>
  <c r="H204" i="2"/>
  <c r="C204" i="2"/>
  <c r="C203" i="2"/>
  <c r="H202" i="2"/>
  <c r="C202" i="2"/>
  <c r="H201" i="2"/>
  <c r="C201" i="2"/>
  <c r="H200" i="2"/>
  <c r="C200" i="2"/>
  <c r="L199" i="2"/>
  <c r="K199" i="2"/>
  <c r="J199" i="2"/>
  <c r="G199" i="2"/>
  <c r="G187" i="2" s="1"/>
  <c r="F199" i="2"/>
  <c r="E199" i="2"/>
  <c r="D199" i="2"/>
  <c r="H198" i="2"/>
  <c r="C198" i="2"/>
  <c r="H197" i="2"/>
  <c r="C197" i="2"/>
  <c r="H196" i="2"/>
  <c r="C196" i="2"/>
  <c r="H195" i="2"/>
  <c r="C195" i="2"/>
  <c r="H194" i="2"/>
  <c r="C194" i="2"/>
  <c r="H193" i="2"/>
  <c r="C193" i="2"/>
  <c r="C192" i="2"/>
  <c r="H191" i="2"/>
  <c r="C191" i="2"/>
  <c r="H190" i="2"/>
  <c r="C190" i="2"/>
  <c r="H189" i="2"/>
  <c r="C189" i="2"/>
  <c r="L188" i="2"/>
  <c r="K188" i="2"/>
  <c r="K187" i="2" s="1"/>
  <c r="J188" i="2"/>
  <c r="J187" i="2" s="1"/>
  <c r="G188" i="2"/>
  <c r="F188" i="2"/>
  <c r="E188" i="2"/>
  <c r="E187" i="2" s="1"/>
  <c r="E182" i="2" s="1"/>
  <c r="D188" i="2"/>
  <c r="F187" i="2"/>
  <c r="H186" i="2"/>
  <c r="C186" i="2"/>
  <c r="H185" i="2"/>
  <c r="C185" i="2"/>
  <c r="H184" i="2"/>
  <c r="C184" i="2"/>
  <c r="L183" i="2"/>
  <c r="K183" i="2"/>
  <c r="J183" i="2"/>
  <c r="G183" i="2"/>
  <c r="F183" i="2"/>
  <c r="E183" i="2"/>
  <c r="D183" i="2"/>
  <c r="H180" i="2"/>
  <c r="C180" i="2"/>
  <c r="L179" i="2"/>
  <c r="L178" i="2" s="1"/>
  <c r="L174" i="2" s="1"/>
  <c r="K179" i="2"/>
  <c r="K178" i="2" s="1"/>
  <c r="J179" i="2"/>
  <c r="J178" i="2" s="1"/>
  <c r="G179" i="2"/>
  <c r="G178" i="2" s="1"/>
  <c r="F179" i="2"/>
  <c r="E179" i="2"/>
  <c r="D179" i="2"/>
  <c r="F178" i="2"/>
  <c r="E178" i="2"/>
  <c r="C177" i="2"/>
  <c r="H176" i="2"/>
  <c r="C176" i="2"/>
  <c r="L175" i="2"/>
  <c r="K175" i="2"/>
  <c r="J175" i="2"/>
  <c r="G175" i="2"/>
  <c r="F175" i="2"/>
  <c r="E175" i="2"/>
  <c r="D175" i="2"/>
  <c r="H173" i="2"/>
  <c r="C173" i="2"/>
  <c r="H172" i="2"/>
  <c r="C172" i="2"/>
  <c r="L171" i="2"/>
  <c r="K171" i="2"/>
  <c r="J171" i="2"/>
  <c r="G171" i="2"/>
  <c r="F171" i="2"/>
  <c r="E171" i="2"/>
  <c r="D171" i="2"/>
  <c r="H170" i="2"/>
  <c r="C170" i="2"/>
  <c r="H169" i="2"/>
  <c r="C169" i="2"/>
  <c r="C168" i="2"/>
  <c r="H167" i="2"/>
  <c r="C167" i="2"/>
  <c r="L166" i="2"/>
  <c r="K166" i="2"/>
  <c r="J166" i="2"/>
  <c r="J161" i="2" s="1"/>
  <c r="G166" i="2"/>
  <c r="F166" i="2"/>
  <c r="E166" i="2"/>
  <c r="D166" i="2"/>
  <c r="H165" i="2"/>
  <c r="C165" i="2"/>
  <c r="H164" i="2"/>
  <c r="C164" i="2"/>
  <c r="H163" i="2"/>
  <c r="C163" i="2"/>
  <c r="L162" i="2"/>
  <c r="K162" i="2"/>
  <c r="K161" i="2" s="1"/>
  <c r="K160" i="2" s="1"/>
  <c r="J162" i="2"/>
  <c r="G162" i="2"/>
  <c r="F162" i="2"/>
  <c r="E162" i="2"/>
  <c r="D162" i="2"/>
  <c r="G161" i="2"/>
  <c r="G160" i="2" s="1"/>
  <c r="H159" i="2"/>
  <c r="C159" i="2"/>
  <c r="H158" i="2"/>
  <c r="C158" i="2"/>
  <c r="H157" i="2"/>
  <c r="C157" i="2"/>
  <c r="H156" i="2"/>
  <c r="C156" i="2"/>
  <c r="H155" i="2"/>
  <c r="C155" i="2"/>
  <c r="H154" i="2"/>
  <c r="C154" i="2"/>
  <c r="L153" i="2"/>
  <c r="L152" i="2" s="1"/>
  <c r="K153" i="2"/>
  <c r="K152" i="2" s="1"/>
  <c r="J153" i="2"/>
  <c r="J152" i="2" s="1"/>
  <c r="G153" i="2"/>
  <c r="G152" i="2" s="1"/>
  <c r="F153" i="2"/>
  <c r="E153" i="2"/>
  <c r="E152" i="2" s="1"/>
  <c r="D153" i="2"/>
  <c r="F152" i="2"/>
  <c r="H151" i="2"/>
  <c r="C151" i="2"/>
  <c r="H150" i="2"/>
  <c r="C150" i="2"/>
  <c r="H149" i="2"/>
  <c r="C149" i="2"/>
  <c r="H148" i="2"/>
  <c r="C148" i="2"/>
  <c r="L147" i="2"/>
  <c r="K147" i="2"/>
  <c r="J147" i="2"/>
  <c r="I147" i="2"/>
  <c r="G147" i="2"/>
  <c r="F147" i="2"/>
  <c r="E147" i="2"/>
  <c r="D147" i="2"/>
  <c r="H146" i="2"/>
  <c r="C146" i="2"/>
  <c r="H145" i="2"/>
  <c r="C145" i="2"/>
  <c r="H144" i="2"/>
  <c r="C144" i="2"/>
  <c r="H143" i="2"/>
  <c r="C143" i="2"/>
  <c r="H142" i="2"/>
  <c r="C142" i="2"/>
  <c r="H141" i="2"/>
  <c r="C141" i="2"/>
  <c r="H140" i="2"/>
  <c r="C140" i="2"/>
  <c r="C139" i="2"/>
  <c r="L138" i="2"/>
  <c r="K138" i="2"/>
  <c r="J138" i="2"/>
  <c r="G138" i="2"/>
  <c r="F138" i="2"/>
  <c r="E138" i="2"/>
  <c r="D138" i="2"/>
  <c r="H137" i="2"/>
  <c r="C137" i="2"/>
  <c r="C136" i="2"/>
  <c r="H135" i="2"/>
  <c r="C135" i="2"/>
  <c r="L134" i="2"/>
  <c r="K134" i="2"/>
  <c r="J134" i="2"/>
  <c r="G134" i="2"/>
  <c r="F134" i="2"/>
  <c r="E134" i="2"/>
  <c r="D134" i="2"/>
  <c r="C133" i="2"/>
  <c r="H132" i="2"/>
  <c r="C132" i="2"/>
  <c r="L131" i="2"/>
  <c r="K131" i="2"/>
  <c r="J131" i="2"/>
  <c r="G131" i="2"/>
  <c r="F131" i="2"/>
  <c r="E131" i="2"/>
  <c r="D131" i="2"/>
  <c r="H130" i="2"/>
  <c r="C130" i="2"/>
  <c r="H129" i="2"/>
  <c r="C129" i="2"/>
  <c r="H128" i="2"/>
  <c r="C128" i="2"/>
  <c r="H127" i="2"/>
  <c r="C127" i="2"/>
  <c r="L126" i="2"/>
  <c r="K126" i="2"/>
  <c r="J126" i="2"/>
  <c r="G126" i="2"/>
  <c r="F126" i="2"/>
  <c r="E126" i="2"/>
  <c r="D126" i="2"/>
  <c r="H125" i="2"/>
  <c r="C125" i="2"/>
  <c r="H124" i="2"/>
  <c r="C124" i="2"/>
  <c r="C123" i="2"/>
  <c r="H122" i="2"/>
  <c r="C122" i="2"/>
  <c r="L121" i="2"/>
  <c r="K121" i="2"/>
  <c r="J121" i="2"/>
  <c r="G121" i="2"/>
  <c r="F121" i="2"/>
  <c r="E121" i="2"/>
  <c r="D121" i="2"/>
  <c r="H119" i="2"/>
  <c r="C119" i="2"/>
  <c r="H118" i="2"/>
  <c r="C118" i="2"/>
  <c r="H117" i="2"/>
  <c r="C117" i="2"/>
  <c r="H116" i="2"/>
  <c r="C116" i="2"/>
  <c r="H115" i="2"/>
  <c r="C115" i="2"/>
  <c r="L114" i="2"/>
  <c r="K114" i="2"/>
  <c r="J114" i="2"/>
  <c r="I114" i="2"/>
  <c r="G114" i="2"/>
  <c r="F114" i="2"/>
  <c r="E114" i="2"/>
  <c r="D114" i="2"/>
  <c r="H113" i="2"/>
  <c r="C113" i="2"/>
  <c r="H112" i="2"/>
  <c r="C112" i="2"/>
  <c r="H111" i="2"/>
  <c r="C111" i="2"/>
  <c r="C110" i="2"/>
  <c r="H109" i="2"/>
  <c r="C109" i="2"/>
  <c r="L108" i="2"/>
  <c r="K108" i="2"/>
  <c r="J108" i="2"/>
  <c r="G108" i="2"/>
  <c r="F108" i="2"/>
  <c r="E108" i="2"/>
  <c r="D108" i="2"/>
  <c r="H107" i="2"/>
  <c r="C107" i="2"/>
  <c r="H106" i="2"/>
  <c r="C106" i="2"/>
  <c r="H105" i="2"/>
  <c r="C105" i="2"/>
  <c r="H104" i="2"/>
  <c r="C104" i="2"/>
  <c r="H103" i="2"/>
  <c r="C103" i="2"/>
  <c r="H102" i="2"/>
  <c r="C102" i="2"/>
  <c r="H101" i="2"/>
  <c r="C101" i="2"/>
  <c r="H100" i="2"/>
  <c r="C100" i="2"/>
  <c r="L99" i="2"/>
  <c r="K99" i="2"/>
  <c r="J99" i="2"/>
  <c r="G99" i="2"/>
  <c r="F99" i="2"/>
  <c r="E99" i="2"/>
  <c r="D99" i="2"/>
  <c r="H98" i="2"/>
  <c r="C98" i="2"/>
  <c r="H97" i="2"/>
  <c r="C97" i="2"/>
  <c r="H96" i="2"/>
  <c r="C96" i="2"/>
  <c r="H95" i="2"/>
  <c r="C95" i="2"/>
  <c r="H94" i="2"/>
  <c r="C94" i="2"/>
  <c r="H93" i="2"/>
  <c r="C93" i="2"/>
  <c r="C92" i="2"/>
  <c r="L91" i="2"/>
  <c r="K91" i="2"/>
  <c r="J91" i="2"/>
  <c r="G91" i="2"/>
  <c r="F91" i="2"/>
  <c r="E91" i="2"/>
  <c r="D91" i="2"/>
  <c r="H90" i="2"/>
  <c r="C90" i="2"/>
  <c r="H89" i="2"/>
  <c r="C89" i="2"/>
  <c r="H88" i="2"/>
  <c r="C88" i="2"/>
  <c r="H87" i="2"/>
  <c r="C87" i="2"/>
  <c r="H86" i="2"/>
  <c r="C86" i="2"/>
  <c r="L85" i="2"/>
  <c r="K85" i="2"/>
  <c r="J85" i="2"/>
  <c r="G85" i="2"/>
  <c r="F85" i="2"/>
  <c r="E85" i="2"/>
  <c r="D85" i="2"/>
  <c r="H84" i="2"/>
  <c r="C84" i="2"/>
  <c r="H82" i="2"/>
  <c r="C82" i="2"/>
  <c r="H81" i="2"/>
  <c r="C81" i="2"/>
  <c r="L80" i="2"/>
  <c r="K80" i="2"/>
  <c r="J80" i="2"/>
  <c r="I80" i="2"/>
  <c r="G80" i="2"/>
  <c r="F80" i="2"/>
  <c r="E80" i="2"/>
  <c r="D80" i="2"/>
  <c r="H79" i="2"/>
  <c r="C79" i="2"/>
  <c r="H78" i="2"/>
  <c r="C78" i="2"/>
  <c r="L77" i="2"/>
  <c r="K77" i="2"/>
  <c r="J77" i="2"/>
  <c r="I77" i="2"/>
  <c r="G77" i="2"/>
  <c r="F77" i="2"/>
  <c r="F76" i="2" s="1"/>
  <c r="E77" i="2"/>
  <c r="D77" i="2"/>
  <c r="D76" i="2" s="1"/>
  <c r="L76" i="2"/>
  <c r="K76" i="2"/>
  <c r="J76" i="2"/>
  <c r="G76" i="2"/>
  <c r="H74" i="2"/>
  <c r="C74" i="2"/>
  <c r="H73" i="2"/>
  <c r="C73" i="2"/>
  <c r="H72" i="2"/>
  <c r="C72" i="2"/>
  <c r="H71" i="2"/>
  <c r="C71" i="2"/>
  <c r="H70" i="2"/>
  <c r="C70" i="2"/>
  <c r="L69" i="2"/>
  <c r="K69" i="2"/>
  <c r="J69" i="2"/>
  <c r="J67" i="2" s="1"/>
  <c r="G69" i="2"/>
  <c r="F69" i="2"/>
  <c r="E69" i="2"/>
  <c r="E67" i="2" s="1"/>
  <c r="D69" i="2"/>
  <c r="D67" i="2" s="1"/>
  <c r="C68" i="2"/>
  <c r="L67" i="2"/>
  <c r="K67" i="2"/>
  <c r="G67" i="2"/>
  <c r="H66" i="2"/>
  <c r="C66" i="2"/>
  <c r="H65" i="2"/>
  <c r="C65" i="2"/>
  <c r="H64" i="2"/>
  <c r="C64" i="2"/>
  <c r="H63" i="2"/>
  <c r="C63" i="2"/>
  <c r="H62" i="2"/>
  <c r="C62" i="2"/>
  <c r="H61" i="2"/>
  <c r="C61" i="2"/>
  <c r="H60" i="2"/>
  <c r="C60" i="2"/>
  <c r="H59" i="2"/>
  <c r="C59" i="2"/>
  <c r="L58" i="2"/>
  <c r="K58" i="2"/>
  <c r="J58" i="2"/>
  <c r="I58" i="2"/>
  <c r="G58" i="2"/>
  <c r="F58" i="2"/>
  <c r="E58" i="2"/>
  <c r="D58" i="2"/>
  <c r="H57" i="2"/>
  <c r="C57" i="2"/>
  <c r="H56" i="2"/>
  <c r="C56" i="2"/>
  <c r="L55" i="2"/>
  <c r="K55" i="2"/>
  <c r="J55" i="2"/>
  <c r="J54" i="2" s="1"/>
  <c r="I55" i="2"/>
  <c r="G55" i="2"/>
  <c r="F55" i="2"/>
  <c r="F54" i="2" s="1"/>
  <c r="E55" i="2"/>
  <c r="D55" i="2"/>
  <c r="L54" i="2"/>
  <c r="K54" i="2"/>
  <c r="K53" i="2" s="1"/>
  <c r="G54" i="2"/>
  <c r="D54" i="2"/>
  <c r="H47" i="2"/>
  <c r="C47" i="2"/>
  <c r="H46" i="2"/>
  <c r="C46" i="2"/>
  <c r="L45" i="2"/>
  <c r="H45" i="2"/>
  <c r="G45" i="2"/>
  <c r="C45" i="2" s="1"/>
  <c r="H44" i="2"/>
  <c r="C44" i="2"/>
  <c r="K43" i="2"/>
  <c r="J43" i="2"/>
  <c r="I43" i="2"/>
  <c r="F43" i="2"/>
  <c r="E43" i="2"/>
  <c r="D43" i="2"/>
  <c r="H42" i="2"/>
  <c r="C42" i="2"/>
  <c r="I41" i="2"/>
  <c r="H41" i="2" s="1"/>
  <c r="D41" i="2"/>
  <c r="C41" i="2" s="1"/>
  <c r="H40" i="2"/>
  <c r="C40" i="2"/>
  <c r="H39" i="2"/>
  <c r="C39" i="2"/>
  <c r="H38" i="2"/>
  <c r="C38" i="2"/>
  <c r="H37" i="2"/>
  <c r="C37" i="2"/>
  <c r="K36" i="2"/>
  <c r="H36" i="2" s="1"/>
  <c r="F36" i="2"/>
  <c r="C36" i="2" s="1"/>
  <c r="H35" i="2"/>
  <c r="C35" i="2"/>
  <c r="H34" i="2"/>
  <c r="C34" i="2"/>
  <c r="K33" i="2"/>
  <c r="H33" i="2" s="1"/>
  <c r="F33" i="2"/>
  <c r="C33" i="2" s="1"/>
  <c r="H32" i="2"/>
  <c r="C32" i="2"/>
  <c r="K31" i="2"/>
  <c r="H31" i="2"/>
  <c r="F31" i="2"/>
  <c r="C31" i="2" s="1"/>
  <c r="H30" i="2"/>
  <c r="C30" i="2"/>
  <c r="H29" i="2"/>
  <c r="C29" i="2"/>
  <c r="H28" i="2"/>
  <c r="C28" i="2"/>
  <c r="K27" i="2"/>
  <c r="H27" i="2" s="1"/>
  <c r="F27" i="2"/>
  <c r="C27" i="2" s="1"/>
  <c r="H25" i="2"/>
  <c r="C25" i="2"/>
  <c r="C24" i="2"/>
  <c r="H23" i="2"/>
  <c r="C23" i="2"/>
  <c r="H22" i="2"/>
  <c r="C22" i="2"/>
  <c r="L21" i="2"/>
  <c r="K21" i="2"/>
  <c r="K275" i="2" s="1"/>
  <c r="J21" i="2"/>
  <c r="I21" i="2"/>
  <c r="G21" i="2"/>
  <c r="G275" i="2" s="1"/>
  <c r="G274" i="2" s="1"/>
  <c r="F21" i="2"/>
  <c r="E21" i="2"/>
  <c r="E275" i="2" s="1"/>
  <c r="E274" i="2" s="1"/>
  <c r="D21" i="2"/>
  <c r="L20" i="2"/>
  <c r="J53" i="3" l="1"/>
  <c r="K211" i="3"/>
  <c r="C275" i="3"/>
  <c r="J75" i="3"/>
  <c r="F53" i="3"/>
  <c r="F52" i="3" s="1"/>
  <c r="H58" i="3"/>
  <c r="C77" i="3"/>
  <c r="C126" i="3"/>
  <c r="H134" i="3"/>
  <c r="C152" i="3"/>
  <c r="H166" i="3"/>
  <c r="C171" i="3"/>
  <c r="E178" i="3"/>
  <c r="E174" i="3" s="1"/>
  <c r="C183" i="3"/>
  <c r="G182" i="3"/>
  <c r="H199" i="3"/>
  <c r="E212" i="3"/>
  <c r="C212" i="3" s="1"/>
  <c r="G212" i="3"/>
  <c r="H227" i="3"/>
  <c r="D232" i="3"/>
  <c r="C232" i="3" s="1"/>
  <c r="E240" i="3"/>
  <c r="K240" i="3"/>
  <c r="J181" i="3"/>
  <c r="C153" i="3"/>
  <c r="E275" i="3"/>
  <c r="E274" i="3" s="1"/>
  <c r="J275" i="3"/>
  <c r="J274" i="3" s="1"/>
  <c r="D67" i="3"/>
  <c r="C67" i="3" s="1"/>
  <c r="H69" i="3"/>
  <c r="H80" i="3"/>
  <c r="D83" i="3"/>
  <c r="H99" i="3"/>
  <c r="H114" i="3"/>
  <c r="C134" i="3"/>
  <c r="H147" i="3"/>
  <c r="C166" i="3"/>
  <c r="D174" i="3"/>
  <c r="C216" i="3"/>
  <c r="H250" i="3"/>
  <c r="D253" i="3"/>
  <c r="D252" i="3" s="1"/>
  <c r="L181" i="3"/>
  <c r="F181" i="3"/>
  <c r="L20" i="3"/>
  <c r="K26" i="3"/>
  <c r="H26" i="3" s="1"/>
  <c r="C80" i="3"/>
  <c r="H91" i="3"/>
  <c r="C114" i="3"/>
  <c r="C121" i="3"/>
  <c r="G120" i="3"/>
  <c r="L120" i="3"/>
  <c r="L75" i="3" s="1"/>
  <c r="H131" i="3"/>
  <c r="H138" i="3"/>
  <c r="H208" i="3"/>
  <c r="H214" i="3"/>
  <c r="C250" i="3"/>
  <c r="H263" i="3"/>
  <c r="D266" i="3"/>
  <c r="D265" i="3" s="1"/>
  <c r="G182" i="2"/>
  <c r="L53" i="2"/>
  <c r="K240" i="2"/>
  <c r="J160" i="2"/>
  <c r="D240" i="2"/>
  <c r="L240" i="2"/>
  <c r="L83" i="2"/>
  <c r="C138" i="2"/>
  <c r="L161" i="2"/>
  <c r="L160" i="2" s="1"/>
  <c r="J174" i="2"/>
  <c r="L275" i="2"/>
  <c r="L274" i="2" s="1"/>
  <c r="F26" i="2"/>
  <c r="C26" i="2" s="1"/>
  <c r="C147" i="2"/>
  <c r="H147" i="2"/>
  <c r="G174" i="2"/>
  <c r="L212" i="2"/>
  <c r="D232" i="2"/>
  <c r="C232" i="2" s="1"/>
  <c r="F120" i="2"/>
  <c r="C126" i="2"/>
  <c r="C131" i="2"/>
  <c r="C214" i="2"/>
  <c r="D212" i="2"/>
  <c r="G240" i="2"/>
  <c r="H250" i="2"/>
  <c r="G252" i="2"/>
  <c r="C269" i="2"/>
  <c r="C91" i="2"/>
  <c r="C99" i="2"/>
  <c r="E83" i="2"/>
  <c r="K174" i="2"/>
  <c r="C227" i="2"/>
  <c r="C245" i="2"/>
  <c r="C250" i="2"/>
  <c r="K182" i="2"/>
  <c r="D275" i="2"/>
  <c r="D274" i="2" s="1"/>
  <c r="G53" i="2"/>
  <c r="C58" i="2"/>
  <c r="C80" i="2"/>
  <c r="H80" i="2"/>
  <c r="K83" i="2"/>
  <c r="J83" i="2"/>
  <c r="C114" i="2"/>
  <c r="H114" i="2"/>
  <c r="K120" i="2"/>
  <c r="E161" i="2"/>
  <c r="E160" i="2" s="1"/>
  <c r="C166" i="2"/>
  <c r="C183" i="2"/>
  <c r="D20" i="2"/>
  <c r="K274" i="2"/>
  <c r="K26" i="2"/>
  <c r="H26" i="2" s="1"/>
  <c r="G83" i="2"/>
  <c r="G75" i="2" s="1"/>
  <c r="F83" i="2"/>
  <c r="F75" i="2" s="1"/>
  <c r="D120" i="2"/>
  <c r="G120" i="2"/>
  <c r="F161" i="2"/>
  <c r="F160" i="2" s="1"/>
  <c r="C171" i="2"/>
  <c r="C175" i="2"/>
  <c r="C179" i="2"/>
  <c r="C199" i="2"/>
  <c r="C208" i="2"/>
  <c r="J212" i="2"/>
  <c r="J211" i="2" s="1"/>
  <c r="J240" i="2"/>
  <c r="C263" i="2"/>
  <c r="H263" i="2"/>
  <c r="H208" i="2"/>
  <c r="H43" i="2"/>
  <c r="D53" i="2"/>
  <c r="H58" i="2"/>
  <c r="J120" i="2"/>
  <c r="L120" i="2"/>
  <c r="C134" i="2"/>
  <c r="F174" i="2"/>
  <c r="J182" i="2"/>
  <c r="J181" i="2" s="1"/>
  <c r="K212" i="2"/>
  <c r="K211" i="2" s="1"/>
  <c r="C219" i="2"/>
  <c r="F240" i="2"/>
  <c r="I253" i="2"/>
  <c r="H253" i="2" s="1"/>
  <c r="J275" i="2"/>
  <c r="J274" i="2" s="1"/>
  <c r="H21" i="2"/>
  <c r="J20" i="2"/>
  <c r="C43" i="2"/>
  <c r="E20" i="2"/>
  <c r="H92" i="2"/>
  <c r="I91" i="2"/>
  <c r="H91" i="2" s="1"/>
  <c r="F275" i="2"/>
  <c r="F274" i="2" s="1"/>
  <c r="C21" i="2"/>
  <c r="C275" i="2" s="1"/>
  <c r="C274" i="2" s="1"/>
  <c r="I69" i="2"/>
  <c r="H69" i="2" s="1"/>
  <c r="C108" i="2"/>
  <c r="C121" i="2"/>
  <c r="C162" i="2"/>
  <c r="I162" i="2"/>
  <c r="H55" i="2"/>
  <c r="I54" i="2"/>
  <c r="F67" i="2"/>
  <c r="C67" i="2" s="1"/>
  <c r="C69" i="2"/>
  <c r="H77" i="2"/>
  <c r="I76" i="2"/>
  <c r="L75" i="2"/>
  <c r="H133" i="2"/>
  <c r="I131" i="2"/>
  <c r="H131" i="2" s="1"/>
  <c r="H136" i="2"/>
  <c r="I134" i="2"/>
  <c r="H134" i="2" s="1"/>
  <c r="H139" i="2"/>
  <c r="I138" i="2"/>
  <c r="H138" i="2" s="1"/>
  <c r="C153" i="2"/>
  <c r="I153" i="2"/>
  <c r="H177" i="2"/>
  <c r="I175" i="2"/>
  <c r="C55" i="2"/>
  <c r="E54" i="2"/>
  <c r="J53" i="2"/>
  <c r="H68" i="2"/>
  <c r="C77" i="2"/>
  <c r="E76" i="2"/>
  <c r="C85" i="2"/>
  <c r="D83" i="2"/>
  <c r="H110" i="2"/>
  <c r="I108" i="2"/>
  <c r="H108" i="2" s="1"/>
  <c r="H123" i="2"/>
  <c r="I121" i="2"/>
  <c r="H168" i="2"/>
  <c r="I166" i="2"/>
  <c r="H166" i="2" s="1"/>
  <c r="H270" i="2"/>
  <c r="I269" i="2"/>
  <c r="C274" i="3"/>
  <c r="I85" i="2"/>
  <c r="I99" i="2"/>
  <c r="H99" i="2" s="1"/>
  <c r="E120" i="2"/>
  <c r="I126" i="2"/>
  <c r="H126" i="2" s="1"/>
  <c r="D152" i="2"/>
  <c r="C152" i="2" s="1"/>
  <c r="D161" i="2"/>
  <c r="I171" i="2"/>
  <c r="H171" i="2" s="1"/>
  <c r="E174" i="2"/>
  <c r="I179" i="2"/>
  <c r="F182" i="2"/>
  <c r="H192" i="2"/>
  <c r="I188" i="2"/>
  <c r="I216" i="2"/>
  <c r="H216" i="2" s="1"/>
  <c r="I219" i="2"/>
  <c r="H219" i="2" s="1"/>
  <c r="E252" i="2"/>
  <c r="C267" i="2"/>
  <c r="D266" i="2"/>
  <c r="K275" i="3"/>
  <c r="K274" i="3" s="1"/>
  <c r="G75" i="3"/>
  <c r="G252" i="3"/>
  <c r="C252" i="3" s="1"/>
  <c r="C253" i="3"/>
  <c r="C188" i="2"/>
  <c r="D187" i="2"/>
  <c r="D178" i="2"/>
  <c r="G211" i="2"/>
  <c r="F212" i="2"/>
  <c r="C216" i="2"/>
  <c r="H228" i="2"/>
  <c r="I227" i="2"/>
  <c r="H227" i="2" s="1"/>
  <c r="H247" i="2"/>
  <c r="I245" i="2"/>
  <c r="H245" i="2" s="1"/>
  <c r="H277" i="2"/>
  <c r="H276" i="2" s="1"/>
  <c r="I276" i="2"/>
  <c r="G20" i="3"/>
  <c r="G275" i="3"/>
  <c r="G274" i="3" s="1"/>
  <c r="I53" i="3"/>
  <c r="C58" i="3"/>
  <c r="E54" i="3"/>
  <c r="E53" i="3" s="1"/>
  <c r="E75" i="3"/>
  <c r="C241" i="2"/>
  <c r="E240" i="2"/>
  <c r="C257" i="2"/>
  <c r="F253" i="2"/>
  <c r="F252" i="2" s="1"/>
  <c r="H162" i="3"/>
  <c r="I161" i="3"/>
  <c r="G20" i="2"/>
  <c r="I183" i="2"/>
  <c r="L187" i="2"/>
  <c r="L182" i="2" s="1"/>
  <c r="H203" i="2"/>
  <c r="I199" i="2"/>
  <c r="H199" i="2" s="1"/>
  <c r="L211" i="2"/>
  <c r="H215" i="2"/>
  <c r="I214" i="2"/>
  <c r="H234" i="2"/>
  <c r="I233" i="2"/>
  <c r="H241" i="2"/>
  <c r="I240" i="2"/>
  <c r="H240" i="2" s="1"/>
  <c r="I274" i="3"/>
  <c r="H175" i="3"/>
  <c r="H216" i="3"/>
  <c r="I212" i="3"/>
  <c r="I267" i="2"/>
  <c r="J20" i="3"/>
  <c r="H21" i="3"/>
  <c r="F26" i="3"/>
  <c r="F20" i="3" s="1"/>
  <c r="J52" i="3"/>
  <c r="J51" i="3" s="1"/>
  <c r="K54" i="3"/>
  <c r="H54" i="3" s="1"/>
  <c r="H55" i="3"/>
  <c r="C76" i="3"/>
  <c r="D75" i="3"/>
  <c r="H108" i="3"/>
  <c r="I83" i="3"/>
  <c r="H83" i="3" s="1"/>
  <c r="E120" i="3"/>
  <c r="K152" i="3"/>
  <c r="H152" i="3" s="1"/>
  <c r="H153" i="3"/>
  <c r="C162" i="3"/>
  <c r="E161" i="3"/>
  <c r="G174" i="3"/>
  <c r="G52" i="3" s="1"/>
  <c r="H219" i="3"/>
  <c r="G240" i="3"/>
  <c r="G211" i="3" s="1"/>
  <c r="G181" i="3" s="1"/>
  <c r="H245" i="3"/>
  <c r="H257" i="3"/>
  <c r="H269" i="3"/>
  <c r="K67" i="3"/>
  <c r="H67" i="3" s="1"/>
  <c r="I76" i="3"/>
  <c r="K83" i="3"/>
  <c r="C108" i="3"/>
  <c r="E83" i="3"/>
  <c r="C83" i="3" s="1"/>
  <c r="C120" i="3"/>
  <c r="H121" i="3"/>
  <c r="K160" i="3"/>
  <c r="I174" i="3"/>
  <c r="H188" i="3"/>
  <c r="I187" i="3"/>
  <c r="H240" i="3"/>
  <c r="H241" i="3"/>
  <c r="H252" i="3"/>
  <c r="H253" i="3"/>
  <c r="C266" i="3"/>
  <c r="E265" i="3"/>
  <c r="C265" i="3" s="1"/>
  <c r="H267" i="3"/>
  <c r="J272" i="3"/>
  <c r="F51" i="3"/>
  <c r="F50" i="3" s="1"/>
  <c r="C54" i="3"/>
  <c r="D53" i="3"/>
  <c r="K76" i="3"/>
  <c r="H77" i="3"/>
  <c r="H120" i="3"/>
  <c r="K178" i="3"/>
  <c r="K174" i="3" s="1"/>
  <c r="H179" i="3"/>
  <c r="K182" i="3"/>
  <c r="K181" i="3" s="1"/>
  <c r="H183" i="3"/>
  <c r="C188" i="3"/>
  <c r="E187" i="3"/>
  <c r="C208" i="3"/>
  <c r="H266" i="3"/>
  <c r="I265" i="3"/>
  <c r="H265" i="3" s="1"/>
  <c r="L272" i="3" l="1"/>
  <c r="L52" i="3"/>
  <c r="L51" i="3" s="1"/>
  <c r="C174" i="3"/>
  <c r="D211" i="3"/>
  <c r="D181" i="3" s="1"/>
  <c r="E211" i="3"/>
  <c r="C178" i="3"/>
  <c r="F272" i="3"/>
  <c r="K20" i="3"/>
  <c r="L52" i="2"/>
  <c r="F20" i="2"/>
  <c r="C20" i="2" s="1"/>
  <c r="D211" i="2"/>
  <c r="C240" i="2"/>
  <c r="F211" i="2"/>
  <c r="K75" i="2"/>
  <c r="K52" i="2" s="1"/>
  <c r="E211" i="2"/>
  <c r="E181" i="2" s="1"/>
  <c r="C120" i="2"/>
  <c r="G52" i="2"/>
  <c r="L181" i="2"/>
  <c r="L51" i="2" s="1"/>
  <c r="I252" i="2"/>
  <c r="H252" i="2" s="1"/>
  <c r="J75" i="2"/>
  <c r="J52" i="2" s="1"/>
  <c r="J51" i="2" s="1"/>
  <c r="L272" i="2"/>
  <c r="K20" i="2"/>
  <c r="C252" i="2"/>
  <c r="K181" i="2"/>
  <c r="K51" i="2" s="1"/>
  <c r="G51" i="3"/>
  <c r="H275" i="3"/>
  <c r="H274" i="3" s="1"/>
  <c r="I178" i="2"/>
  <c r="H178" i="2" s="1"/>
  <c r="H179" i="2"/>
  <c r="H85" i="2"/>
  <c r="I83" i="2"/>
  <c r="H83" i="2" s="1"/>
  <c r="G272" i="3"/>
  <c r="H175" i="2"/>
  <c r="C187" i="3"/>
  <c r="E182" i="3"/>
  <c r="H187" i="3"/>
  <c r="I182" i="3"/>
  <c r="H174" i="3"/>
  <c r="H178" i="3"/>
  <c r="K53" i="3"/>
  <c r="K52" i="3" s="1"/>
  <c r="K51" i="3" s="1"/>
  <c r="H233" i="2"/>
  <c r="I232" i="2"/>
  <c r="H232" i="2" s="1"/>
  <c r="H183" i="2"/>
  <c r="C211" i="2"/>
  <c r="G272" i="2"/>
  <c r="G181" i="2"/>
  <c r="G51" i="2" s="1"/>
  <c r="C187" i="2"/>
  <c r="D182" i="2"/>
  <c r="C253" i="2"/>
  <c r="I187" i="2"/>
  <c r="H187" i="2" s="1"/>
  <c r="H188" i="2"/>
  <c r="H269" i="2"/>
  <c r="H275" i="2" s="1"/>
  <c r="H274" i="2" s="1"/>
  <c r="I275" i="2"/>
  <c r="I274" i="2" s="1"/>
  <c r="E53" i="2"/>
  <c r="C54" i="2"/>
  <c r="F53" i="2"/>
  <c r="F52" i="2" s="1"/>
  <c r="H76" i="3"/>
  <c r="I75" i="3"/>
  <c r="H212" i="3"/>
  <c r="I211" i="3"/>
  <c r="K75" i="3"/>
  <c r="C75" i="3"/>
  <c r="J273" i="3"/>
  <c r="J50" i="3"/>
  <c r="C240" i="3"/>
  <c r="H161" i="3"/>
  <c r="I160" i="3"/>
  <c r="H160" i="3" s="1"/>
  <c r="C212" i="2"/>
  <c r="C178" i="2"/>
  <c r="D174" i="2"/>
  <c r="C174" i="2" s="1"/>
  <c r="C266" i="2"/>
  <c r="D265" i="2"/>
  <c r="C265" i="2" s="1"/>
  <c r="H121" i="2"/>
  <c r="I120" i="2"/>
  <c r="H120" i="2" s="1"/>
  <c r="D75" i="2"/>
  <c r="C83" i="2"/>
  <c r="I67" i="2"/>
  <c r="H67" i="2" s="1"/>
  <c r="H153" i="2"/>
  <c r="I152" i="2"/>
  <c r="H152" i="2" s="1"/>
  <c r="C76" i="2"/>
  <c r="E75" i="2"/>
  <c r="E272" i="2" s="1"/>
  <c r="D52" i="3"/>
  <c r="C53" i="3"/>
  <c r="C161" i="3"/>
  <c r="E160" i="3"/>
  <c r="C160" i="3" s="1"/>
  <c r="F273" i="3"/>
  <c r="C26" i="3"/>
  <c r="I266" i="2"/>
  <c r="H267" i="2"/>
  <c r="H214" i="2"/>
  <c r="I212" i="2"/>
  <c r="F181" i="2"/>
  <c r="D160" i="2"/>
  <c r="C160" i="2" s="1"/>
  <c r="C161" i="2"/>
  <c r="H76" i="2"/>
  <c r="H54" i="2"/>
  <c r="H162" i="2"/>
  <c r="I161" i="2"/>
  <c r="D272" i="3" l="1"/>
  <c r="K272" i="3"/>
  <c r="I52" i="3"/>
  <c r="C211" i="3"/>
  <c r="L50" i="3"/>
  <c r="L273" i="3"/>
  <c r="I75" i="2"/>
  <c r="H75" i="2" s="1"/>
  <c r="I174" i="2"/>
  <c r="H174" i="2" s="1"/>
  <c r="K272" i="2"/>
  <c r="J272" i="2"/>
  <c r="L50" i="2"/>
  <c r="L273" i="2"/>
  <c r="K50" i="2"/>
  <c r="K273" i="2"/>
  <c r="J273" i="2"/>
  <c r="J50" i="2"/>
  <c r="I182" i="2"/>
  <c r="H182" i="2" s="1"/>
  <c r="H52" i="3"/>
  <c r="H75" i="3"/>
  <c r="E181" i="3"/>
  <c r="C181" i="3" s="1"/>
  <c r="C182" i="3"/>
  <c r="C272" i="3" s="1"/>
  <c r="E272" i="3"/>
  <c r="I53" i="2"/>
  <c r="H53" i="3"/>
  <c r="H266" i="2"/>
  <c r="I265" i="2"/>
  <c r="H265" i="2" s="1"/>
  <c r="E52" i="2"/>
  <c r="E51" i="2" s="1"/>
  <c r="C53" i="2"/>
  <c r="C182" i="2"/>
  <c r="D181" i="2"/>
  <c r="C181" i="2" s="1"/>
  <c r="D272" i="2"/>
  <c r="E52" i="3"/>
  <c r="E51" i="3" s="1"/>
  <c r="D51" i="3"/>
  <c r="I211" i="2"/>
  <c r="H212" i="2"/>
  <c r="C75" i="2"/>
  <c r="D52" i="2"/>
  <c r="H211" i="3"/>
  <c r="I272" i="3"/>
  <c r="H182" i="3"/>
  <c r="I181" i="3"/>
  <c r="H181" i="3" s="1"/>
  <c r="H161" i="2"/>
  <c r="I160" i="2"/>
  <c r="H160" i="2" s="1"/>
  <c r="F51" i="2"/>
  <c r="G50" i="2"/>
  <c r="G273" i="2"/>
  <c r="K50" i="3"/>
  <c r="K273" i="3"/>
  <c r="F272" i="2"/>
  <c r="G50" i="3"/>
  <c r="G273" i="3"/>
  <c r="H272" i="3" l="1"/>
  <c r="C272" i="2"/>
  <c r="H211" i="2"/>
  <c r="I272" i="2"/>
  <c r="E273" i="2"/>
  <c r="E50" i="2"/>
  <c r="H53" i="2"/>
  <c r="I52" i="2"/>
  <c r="I181" i="2"/>
  <c r="H181" i="2" s="1"/>
  <c r="D51" i="2"/>
  <c r="C52" i="2"/>
  <c r="D50" i="3"/>
  <c r="C51" i="3"/>
  <c r="D24" i="3"/>
  <c r="I51" i="3"/>
  <c r="F50" i="2"/>
  <c r="F273" i="2"/>
  <c r="C52" i="3"/>
  <c r="E273" i="3"/>
  <c r="E50" i="3"/>
  <c r="C50" i="3" l="1"/>
  <c r="H51" i="3"/>
  <c r="I24" i="3"/>
  <c r="I273" i="3" s="1"/>
  <c r="H273" i="3" s="1"/>
  <c r="I50" i="3"/>
  <c r="H50" i="3" s="1"/>
  <c r="D20" i="3"/>
  <c r="C20" i="3" s="1"/>
  <c r="C24" i="3"/>
  <c r="H272" i="2"/>
  <c r="D273" i="2"/>
  <c r="C273" i="2" s="1"/>
  <c r="C51" i="2"/>
  <c r="D50" i="2"/>
  <c r="C50" i="2" s="1"/>
  <c r="D273" i="3"/>
  <c r="C273" i="3" s="1"/>
  <c r="H52" i="2"/>
  <c r="I51" i="2"/>
  <c r="H24" i="3" l="1"/>
  <c r="I20" i="3"/>
  <c r="H20" i="3" s="1"/>
  <c r="H51" i="2"/>
  <c r="I50" i="2"/>
  <c r="H50" i="2" s="1"/>
  <c r="I24" i="2"/>
  <c r="I273" i="2" s="1"/>
  <c r="H273" i="2" s="1"/>
  <c r="I20" i="2" l="1"/>
  <c r="H20" i="2" s="1"/>
  <c r="H24" i="2"/>
  <c r="H284" i="1" l="1"/>
  <c r="C284" i="1"/>
  <c r="H283" i="1"/>
  <c r="C283" i="1"/>
  <c r="H282" i="1"/>
  <c r="C282" i="1"/>
  <c r="H281" i="1"/>
  <c r="C281" i="1"/>
  <c r="H280" i="1"/>
  <c r="C280" i="1"/>
  <c r="H279" i="1"/>
  <c r="C279" i="1"/>
  <c r="H278" i="1"/>
  <c r="C278" i="1"/>
  <c r="H277" i="1"/>
  <c r="C277" i="1"/>
  <c r="C276" i="1" s="1"/>
  <c r="L276" i="1"/>
  <c r="K276" i="1"/>
  <c r="J276" i="1"/>
  <c r="I276" i="1"/>
  <c r="G276" i="1"/>
  <c r="F276" i="1"/>
  <c r="E276" i="1"/>
  <c r="D276" i="1"/>
  <c r="H271" i="1"/>
  <c r="C271" i="1"/>
  <c r="H270" i="1"/>
  <c r="C270" i="1"/>
  <c r="L269" i="1"/>
  <c r="K269" i="1"/>
  <c r="J269" i="1"/>
  <c r="I269" i="1"/>
  <c r="G269" i="1"/>
  <c r="F269" i="1"/>
  <c r="E269" i="1"/>
  <c r="D269" i="1"/>
  <c r="H268" i="1"/>
  <c r="C268" i="1"/>
  <c r="L267" i="1"/>
  <c r="L266" i="1" s="1"/>
  <c r="L265" i="1" s="1"/>
  <c r="K267" i="1"/>
  <c r="J267" i="1"/>
  <c r="I267" i="1"/>
  <c r="G267" i="1"/>
  <c r="G266" i="1" s="1"/>
  <c r="G265" i="1" s="1"/>
  <c r="F267" i="1"/>
  <c r="F266" i="1" s="1"/>
  <c r="F265" i="1" s="1"/>
  <c r="E267" i="1"/>
  <c r="E266" i="1" s="1"/>
  <c r="E265" i="1" s="1"/>
  <c r="D267" i="1"/>
  <c r="D266" i="1" s="1"/>
  <c r="K266" i="1"/>
  <c r="K265" i="1" s="1"/>
  <c r="J266" i="1"/>
  <c r="J265" i="1" s="1"/>
  <c r="H264" i="1"/>
  <c r="C264" i="1"/>
  <c r="L263" i="1"/>
  <c r="K263" i="1"/>
  <c r="J263" i="1"/>
  <c r="I263" i="1"/>
  <c r="G263" i="1"/>
  <c r="F263" i="1"/>
  <c r="E263" i="1"/>
  <c r="D263" i="1"/>
  <c r="H262" i="1"/>
  <c r="C262" i="1"/>
  <c r="H261" i="1"/>
  <c r="C261" i="1"/>
  <c r="H260" i="1"/>
  <c r="C260" i="1"/>
  <c r="H259" i="1"/>
  <c r="C259" i="1"/>
  <c r="H258" i="1"/>
  <c r="C258" i="1"/>
  <c r="L257" i="1"/>
  <c r="L253" i="1" s="1"/>
  <c r="L252" i="1" s="1"/>
  <c r="K257" i="1"/>
  <c r="K253" i="1" s="1"/>
  <c r="K252" i="1" s="1"/>
  <c r="J257" i="1"/>
  <c r="I257" i="1"/>
  <c r="G257" i="1"/>
  <c r="G253" i="1" s="1"/>
  <c r="G252" i="1" s="1"/>
  <c r="F257" i="1"/>
  <c r="F253" i="1" s="1"/>
  <c r="F252" i="1" s="1"/>
  <c r="E257" i="1"/>
  <c r="D257" i="1"/>
  <c r="H256" i="1"/>
  <c r="C256" i="1"/>
  <c r="H255" i="1"/>
  <c r="C255" i="1"/>
  <c r="H254" i="1"/>
  <c r="C254" i="1"/>
  <c r="J253" i="1"/>
  <c r="J252" i="1" s="1"/>
  <c r="I253" i="1"/>
  <c r="E253" i="1"/>
  <c r="E252" i="1" s="1"/>
  <c r="D253" i="1"/>
  <c r="D252" i="1" s="1"/>
  <c r="H251" i="1"/>
  <c r="C251" i="1"/>
  <c r="L250" i="1"/>
  <c r="K250" i="1"/>
  <c r="J250" i="1"/>
  <c r="I250" i="1"/>
  <c r="G250" i="1"/>
  <c r="F250" i="1"/>
  <c r="E250" i="1"/>
  <c r="D250" i="1"/>
  <c r="C250" i="1"/>
  <c r="H249" i="1"/>
  <c r="C249" i="1"/>
  <c r="H248" i="1"/>
  <c r="C248" i="1"/>
  <c r="H247" i="1"/>
  <c r="C247" i="1"/>
  <c r="H246" i="1"/>
  <c r="C246" i="1"/>
  <c r="L245" i="1"/>
  <c r="K245" i="1"/>
  <c r="J245" i="1"/>
  <c r="I245" i="1"/>
  <c r="H245" i="1" s="1"/>
  <c r="G245" i="1"/>
  <c r="F245" i="1"/>
  <c r="E245" i="1"/>
  <c r="D245" i="1"/>
  <c r="C245" i="1" s="1"/>
  <c r="H244" i="1"/>
  <c r="C244" i="1"/>
  <c r="H243" i="1"/>
  <c r="C243" i="1"/>
  <c r="H242" i="1"/>
  <c r="C242" i="1"/>
  <c r="L241" i="1"/>
  <c r="K241" i="1"/>
  <c r="K240" i="1" s="1"/>
  <c r="J241" i="1"/>
  <c r="I241" i="1"/>
  <c r="G241" i="1"/>
  <c r="F241" i="1"/>
  <c r="F240" i="1" s="1"/>
  <c r="E241" i="1"/>
  <c r="E240" i="1" s="1"/>
  <c r="D241" i="1"/>
  <c r="J240" i="1"/>
  <c r="G240" i="1"/>
  <c r="H239" i="1"/>
  <c r="C239" i="1"/>
  <c r="H238" i="1"/>
  <c r="C238" i="1"/>
  <c r="H237" i="1"/>
  <c r="C237" i="1"/>
  <c r="H236" i="1"/>
  <c r="C236" i="1"/>
  <c r="H235" i="1"/>
  <c r="C235" i="1"/>
  <c r="H234" i="1"/>
  <c r="C234" i="1"/>
  <c r="L233" i="1"/>
  <c r="L232" i="1" s="1"/>
  <c r="K233" i="1"/>
  <c r="K232" i="1" s="1"/>
  <c r="J233" i="1"/>
  <c r="I233" i="1"/>
  <c r="G233" i="1"/>
  <c r="F233" i="1"/>
  <c r="F232" i="1" s="1"/>
  <c r="E233" i="1"/>
  <c r="E232" i="1" s="1"/>
  <c r="D233" i="1"/>
  <c r="D232" i="1" s="1"/>
  <c r="J232" i="1"/>
  <c r="G232" i="1"/>
  <c r="H231" i="1"/>
  <c r="C231" i="1"/>
  <c r="H230" i="1"/>
  <c r="C230" i="1"/>
  <c r="H229" i="1"/>
  <c r="C229" i="1"/>
  <c r="H228" i="1"/>
  <c r="C228" i="1"/>
  <c r="L227" i="1"/>
  <c r="K227" i="1"/>
  <c r="J227" i="1"/>
  <c r="I227" i="1"/>
  <c r="G227" i="1"/>
  <c r="F227" i="1"/>
  <c r="E227" i="1"/>
  <c r="D227" i="1"/>
  <c r="H226" i="1"/>
  <c r="C226" i="1"/>
  <c r="H225" i="1"/>
  <c r="C225" i="1"/>
  <c r="H224" i="1"/>
  <c r="C224" i="1"/>
  <c r="H223" i="1"/>
  <c r="C223" i="1"/>
  <c r="H222" i="1"/>
  <c r="C222" i="1"/>
  <c r="H221" i="1"/>
  <c r="C221" i="1"/>
  <c r="H220" i="1"/>
  <c r="C220" i="1"/>
  <c r="L219" i="1"/>
  <c r="K219" i="1"/>
  <c r="J219" i="1"/>
  <c r="I219" i="1"/>
  <c r="H219" i="1" s="1"/>
  <c r="G219" i="1"/>
  <c r="F219" i="1"/>
  <c r="E219" i="1"/>
  <c r="D219" i="1"/>
  <c r="D212" i="1" s="1"/>
  <c r="H218" i="1"/>
  <c r="C218" i="1"/>
  <c r="H217" i="1"/>
  <c r="C217" i="1"/>
  <c r="L216" i="1"/>
  <c r="K216" i="1"/>
  <c r="J216" i="1"/>
  <c r="I216" i="1"/>
  <c r="G216" i="1"/>
  <c r="F216" i="1"/>
  <c r="E216" i="1"/>
  <c r="D216" i="1"/>
  <c r="C216" i="1" s="1"/>
  <c r="H215" i="1"/>
  <c r="C215" i="1"/>
  <c r="L214" i="1"/>
  <c r="K214" i="1"/>
  <c r="K212" i="1" s="1"/>
  <c r="K211" i="1" s="1"/>
  <c r="J214" i="1"/>
  <c r="I214" i="1"/>
  <c r="G214" i="1"/>
  <c r="G212" i="1" s="1"/>
  <c r="G211" i="1" s="1"/>
  <c r="F214" i="1"/>
  <c r="F212" i="1" s="1"/>
  <c r="F211" i="1" s="1"/>
  <c r="E214" i="1"/>
  <c r="D214" i="1"/>
  <c r="C214" i="1"/>
  <c r="H213" i="1"/>
  <c r="C213" i="1"/>
  <c r="J212" i="1"/>
  <c r="J211" i="1" s="1"/>
  <c r="H210" i="1"/>
  <c r="C210" i="1"/>
  <c r="H209" i="1"/>
  <c r="C209" i="1"/>
  <c r="L208" i="1"/>
  <c r="K208" i="1"/>
  <c r="J208" i="1"/>
  <c r="I208" i="1"/>
  <c r="G208" i="1"/>
  <c r="F208" i="1"/>
  <c r="E208" i="1"/>
  <c r="D208" i="1"/>
  <c r="C208" i="1" s="1"/>
  <c r="H207" i="1"/>
  <c r="C207" i="1"/>
  <c r="H206" i="1"/>
  <c r="C206" i="1"/>
  <c r="H205" i="1"/>
  <c r="C205" i="1"/>
  <c r="I204" i="1"/>
  <c r="H204" i="1"/>
  <c r="C204" i="1"/>
  <c r="H203" i="1"/>
  <c r="C203" i="1"/>
  <c r="H202" i="1"/>
  <c r="C202" i="1"/>
  <c r="H201" i="1"/>
  <c r="C201" i="1"/>
  <c r="H200" i="1"/>
  <c r="C200" i="1"/>
  <c r="L199" i="1"/>
  <c r="K199" i="1"/>
  <c r="J199" i="1"/>
  <c r="I199" i="1"/>
  <c r="H199" i="1" s="1"/>
  <c r="G199" i="1"/>
  <c r="F199" i="1"/>
  <c r="E199" i="1"/>
  <c r="D199" i="1"/>
  <c r="H198" i="1"/>
  <c r="C198" i="1"/>
  <c r="H197" i="1"/>
  <c r="C197" i="1"/>
  <c r="H196" i="1"/>
  <c r="C196" i="1"/>
  <c r="H195" i="1"/>
  <c r="C195" i="1"/>
  <c r="H194" i="1"/>
  <c r="C194" i="1"/>
  <c r="H193" i="1"/>
  <c r="C193" i="1"/>
  <c r="H192" i="1"/>
  <c r="C192" i="1"/>
  <c r="H191" i="1"/>
  <c r="C191" i="1"/>
  <c r="H190" i="1"/>
  <c r="C190" i="1"/>
  <c r="H189" i="1"/>
  <c r="C189" i="1"/>
  <c r="L188" i="1"/>
  <c r="L187" i="1" s="1"/>
  <c r="K188" i="1"/>
  <c r="J188" i="1"/>
  <c r="I188" i="1"/>
  <c r="H188" i="1" s="1"/>
  <c r="G188" i="1"/>
  <c r="G187" i="1" s="1"/>
  <c r="F188" i="1"/>
  <c r="E188" i="1"/>
  <c r="E187" i="1" s="1"/>
  <c r="D188" i="1"/>
  <c r="J187" i="1"/>
  <c r="F187" i="1"/>
  <c r="H186" i="1"/>
  <c r="C186" i="1"/>
  <c r="H185" i="1"/>
  <c r="C185" i="1"/>
  <c r="H184" i="1"/>
  <c r="C184" i="1"/>
  <c r="L183" i="1"/>
  <c r="K183" i="1"/>
  <c r="J183" i="1"/>
  <c r="J182" i="1" s="1"/>
  <c r="I183" i="1"/>
  <c r="G183" i="1"/>
  <c r="F183" i="1"/>
  <c r="E183" i="1"/>
  <c r="D183" i="1"/>
  <c r="H180" i="1"/>
  <c r="C180" i="1"/>
  <c r="L179" i="1"/>
  <c r="K179" i="1"/>
  <c r="J179" i="1"/>
  <c r="J178" i="1" s="1"/>
  <c r="I179" i="1"/>
  <c r="I178" i="1" s="1"/>
  <c r="G179" i="1"/>
  <c r="F179" i="1"/>
  <c r="F178" i="1" s="1"/>
  <c r="E179" i="1"/>
  <c r="C179" i="1" s="1"/>
  <c r="D179" i="1"/>
  <c r="L178" i="1"/>
  <c r="K178" i="1"/>
  <c r="G178" i="1"/>
  <c r="D178" i="1"/>
  <c r="H177" i="1"/>
  <c r="C177" i="1"/>
  <c r="H176" i="1"/>
  <c r="C176" i="1"/>
  <c r="L175" i="1"/>
  <c r="K175" i="1"/>
  <c r="J175" i="1"/>
  <c r="J174" i="1" s="1"/>
  <c r="I175" i="1"/>
  <c r="I174" i="1" s="1"/>
  <c r="G175" i="1"/>
  <c r="F175" i="1"/>
  <c r="F174" i="1" s="1"/>
  <c r="E175" i="1"/>
  <c r="C175" i="1" s="1"/>
  <c r="D175" i="1"/>
  <c r="L174" i="1"/>
  <c r="K174" i="1"/>
  <c r="G174" i="1"/>
  <c r="D174" i="1"/>
  <c r="H173" i="1"/>
  <c r="C173" i="1"/>
  <c r="H172" i="1"/>
  <c r="C172" i="1"/>
  <c r="L171" i="1"/>
  <c r="K171" i="1"/>
  <c r="J171" i="1"/>
  <c r="I171" i="1"/>
  <c r="G171" i="1"/>
  <c r="F171" i="1"/>
  <c r="E171" i="1"/>
  <c r="C171" i="1" s="1"/>
  <c r="D171" i="1"/>
  <c r="H170" i="1"/>
  <c r="C170" i="1"/>
  <c r="H169" i="1"/>
  <c r="C169" i="1"/>
  <c r="H168" i="1"/>
  <c r="C168" i="1"/>
  <c r="H167" i="1"/>
  <c r="C167" i="1"/>
  <c r="L166" i="1"/>
  <c r="K166" i="1"/>
  <c r="J166" i="1"/>
  <c r="J161" i="1" s="1"/>
  <c r="J160" i="1" s="1"/>
  <c r="I166" i="1"/>
  <c r="H166" i="1" s="1"/>
  <c r="G166" i="1"/>
  <c r="F166" i="1"/>
  <c r="E166" i="1"/>
  <c r="D166" i="1"/>
  <c r="H165" i="1"/>
  <c r="C165" i="1"/>
  <c r="H164" i="1"/>
  <c r="C164" i="1"/>
  <c r="H163" i="1"/>
  <c r="C163" i="1"/>
  <c r="L162" i="1"/>
  <c r="L161" i="1" s="1"/>
  <c r="L160" i="1" s="1"/>
  <c r="K162" i="1"/>
  <c r="K161" i="1" s="1"/>
  <c r="K160" i="1" s="1"/>
  <c r="J162" i="1"/>
  <c r="I162" i="1"/>
  <c r="H162" i="1" s="1"/>
  <c r="G162" i="1"/>
  <c r="G161" i="1" s="1"/>
  <c r="G160" i="1" s="1"/>
  <c r="F162" i="1"/>
  <c r="E162" i="1"/>
  <c r="E161" i="1" s="1"/>
  <c r="E160" i="1" s="1"/>
  <c r="D162" i="1"/>
  <c r="F161" i="1"/>
  <c r="F160" i="1" s="1"/>
  <c r="H159" i="1"/>
  <c r="C159" i="1"/>
  <c r="I158" i="1"/>
  <c r="I153" i="1" s="1"/>
  <c r="C158" i="1"/>
  <c r="H157" i="1"/>
  <c r="C157" i="1"/>
  <c r="H156" i="1"/>
  <c r="C156" i="1"/>
  <c r="I155" i="1"/>
  <c r="H155" i="1"/>
  <c r="C155" i="1"/>
  <c r="H154" i="1"/>
  <c r="C154" i="1"/>
  <c r="L153" i="1"/>
  <c r="L152" i="1" s="1"/>
  <c r="K153" i="1"/>
  <c r="K152" i="1" s="1"/>
  <c r="J153" i="1"/>
  <c r="G153" i="1"/>
  <c r="G152" i="1" s="1"/>
  <c r="F153" i="1"/>
  <c r="E153" i="1"/>
  <c r="D153" i="1"/>
  <c r="J152" i="1"/>
  <c r="F152" i="1"/>
  <c r="E152" i="1"/>
  <c r="H151" i="1"/>
  <c r="C151" i="1"/>
  <c r="H150" i="1"/>
  <c r="C150" i="1"/>
  <c r="H149" i="1"/>
  <c r="C149" i="1"/>
  <c r="H148" i="1"/>
  <c r="C148" i="1"/>
  <c r="L147" i="1"/>
  <c r="K147" i="1"/>
  <c r="J147" i="1"/>
  <c r="I147" i="1"/>
  <c r="H147" i="1" s="1"/>
  <c r="G147" i="1"/>
  <c r="F147" i="1"/>
  <c r="E147" i="1"/>
  <c r="D147" i="1"/>
  <c r="H146" i="1"/>
  <c r="C146" i="1"/>
  <c r="H145" i="1"/>
  <c r="C145" i="1"/>
  <c r="H144" i="1"/>
  <c r="C144" i="1"/>
  <c r="H143" i="1"/>
  <c r="C143" i="1"/>
  <c r="H142" i="1"/>
  <c r="C142" i="1"/>
  <c r="H141" i="1"/>
  <c r="C141" i="1"/>
  <c r="H140" i="1"/>
  <c r="C140" i="1"/>
  <c r="H139" i="1"/>
  <c r="C139" i="1"/>
  <c r="L138" i="1"/>
  <c r="K138" i="1"/>
  <c r="J138" i="1"/>
  <c r="I138" i="1"/>
  <c r="G138" i="1"/>
  <c r="F138" i="1"/>
  <c r="E138" i="1"/>
  <c r="D138" i="1"/>
  <c r="I137" i="1"/>
  <c r="H137" i="1" s="1"/>
  <c r="C137" i="1"/>
  <c r="I136" i="1"/>
  <c r="H136" i="1"/>
  <c r="D136" i="1"/>
  <c r="C136" i="1" s="1"/>
  <c r="H135" i="1"/>
  <c r="C135" i="1"/>
  <c r="L134" i="1"/>
  <c r="K134" i="1"/>
  <c r="J134" i="1"/>
  <c r="I134" i="1"/>
  <c r="H134" i="1" s="1"/>
  <c r="G134" i="1"/>
  <c r="F134" i="1"/>
  <c r="E134" i="1"/>
  <c r="D134" i="1"/>
  <c r="C134" i="1" s="1"/>
  <c r="H133" i="1"/>
  <c r="C133" i="1"/>
  <c r="H132" i="1"/>
  <c r="C132" i="1"/>
  <c r="L131" i="1"/>
  <c r="K131" i="1"/>
  <c r="J131" i="1"/>
  <c r="I131" i="1"/>
  <c r="H131" i="1" s="1"/>
  <c r="G131" i="1"/>
  <c r="F131" i="1"/>
  <c r="E131" i="1"/>
  <c r="D131" i="1"/>
  <c r="C131" i="1" s="1"/>
  <c r="H130" i="1"/>
  <c r="C130" i="1"/>
  <c r="H129" i="1"/>
  <c r="C129" i="1"/>
  <c r="I128" i="1"/>
  <c r="H128" i="1" s="1"/>
  <c r="C128" i="1"/>
  <c r="I127" i="1"/>
  <c r="H127" i="1" s="1"/>
  <c r="C127" i="1"/>
  <c r="L126" i="1"/>
  <c r="K126" i="1"/>
  <c r="J126" i="1"/>
  <c r="G126" i="1"/>
  <c r="F126" i="1"/>
  <c r="E126" i="1"/>
  <c r="D126" i="1"/>
  <c r="C126" i="1" s="1"/>
  <c r="I125" i="1"/>
  <c r="H125" i="1" s="1"/>
  <c r="C125" i="1"/>
  <c r="I124" i="1"/>
  <c r="H124" i="1" s="1"/>
  <c r="C124" i="1"/>
  <c r="I123" i="1"/>
  <c r="H123" i="1"/>
  <c r="C123" i="1"/>
  <c r="I122" i="1"/>
  <c r="H122" i="1" s="1"/>
  <c r="C122" i="1"/>
  <c r="L121" i="1"/>
  <c r="L120" i="1" s="1"/>
  <c r="K121" i="1"/>
  <c r="K120" i="1" s="1"/>
  <c r="J121" i="1"/>
  <c r="J120" i="1" s="1"/>
  <c r="I121" i="1"/>
  <c r="G121" i="1"/>
  <c r="F121" i="1"/>
  <c r="F120" i="1" s="1"/>
  <c r="E121" i="1"/>
  <c r="D121" i="1"/>
  <c r="G120" i="1"/>
  <c r="H119" i="1"/>
  <c r="C119" i="1"/>
  <c r="H118" i="1"/>
  <c r="D118" i="1"/>
  <c r="C118" i="1" s="1"/>
  <c r="H117" i="1"/>
  <c r="C117" i="1"/>
  <c r="H116" i="1"/>
  <c r="C116" i="1"/>
  <c r="H115" i="1"/>
  <c r="C115" i="1"/>
  <c r="L114" i="1"/>
  <c r="K114" i="1"/>
  <c r="J114" i="1"/>
  <c r="I114" i="1"/>
  <c r="H114" i="1" s="1"/>
  <c r="G114" i="1"/>
  <c r="F114" i="1"/>
  <c r="E114" i="1"/>
  <c r="D114" i="1"/>
  <c r="H113" i="1"/>
  <c r="C113" i="1"/>
  <c r="H112" i="1"/>
  <c r="C112" i="1"/>
  <c r="H111" i="1"/>
  <c r="C111" i="1"/>
  <c r="H110" i="1"/>
  <c r="C110" i="1"/>
  <c r="I109" i="1"/>
  <c r="H109" i="1"/>
  <c r="C109" i="1"/>
  <c r="L108" i="1"/>
  <c r="K108" i="1"/>
  <c r="J108" i="1"/>
  <c r="I108" i="1"/>
  <c r="H108" i="1" s="1"/>
  <c r="G108" i="1"/>
  <c r="F108" i="1"/>
  <c r="E108" i="1"/>
  <c r="D108" i="1"/>
  <c r="C108" i="1" s="1"/>
  <c r="I107" i="1"/>
  <c r="H107" i="1"/>
  <c r="D107" i="1"/>
  <c r="C107" i="1" s="1"/>
  <c r="H106" i="1"/>
  <c r="C106" i="1"/>
  <c r="I105" i="1"/>
  <c r="H105" i="1" s="1"/>
  <c r="C105" i="1"/>
  <c r="H104" i="1"/>
  <c r="C104" i="1"/>
  <c r="H103" i="1"/>
  <c r="C103" i="1"/>
  <c r="H102" i="1"/>
  <c r="C102" i="1"/>
  <c r="I101" i="1"/>
  <c r="H101" i="1" s="1"/>
  <c r="C101" i="1"/>
  <c r="H100" i="1"/>
  <c r="C100" i="1"/>
  <c r="L99" i="1"/>
  <c r="K99" i="1"/>
  <c r="J99" i="1"/>
  <c r="G99" i="1"/>
  <c r="F99" i="1"/>
  <c r="E99" i="1"/>
  <c r="D99" i="1"/>
  <c r="C99" i="1" s="1"/>
  <c r="I98" i="1"/>
  <c r="H98" i="1" s="1"/>
  <c r="C98" i="1"/>
  <c r="H97" i="1"/>
  <c r="C97" i="1"/>
  <c r="H96" i="1"/>
  <c r="C96" i="1"/>
  <c r="H95" i="1"/>
  <c r="C95" i="1"/>
  <c r="H94" i="1"/>
  <c r="C94" i="1"/>
  <c r="H93" i="1"/>
  <c r="C93" i="1"/>
  <c r="I92" i="1"/>
  <c r="H92" i="1" s="1"/>
  <c r="C92" i="1"/>
  <c r="L91" i="1"/>
  <c r="K91" i="1"/>
  <c r="J91" i="1"/>
  <c r="I91" i="1"/>
  <c r="G91" i="1"/>
  <c r="F91" i="1"/>
  <c r="E91" i="1"/>
  <c r="D91" i="1"/>
  <c r="H90" i="1"/>
  <c r="C90" i="1"/>
  <c r="H89" i="1"/>
  <c r="C89" i="1"/>
  <c r="H88" i="1"/>
  <c r="C88" i="1"/>
  <c r="H87" i="1"/>
  <c r="C87" i="1"/>
  <c r="I86" i="1"/>
  <c r="H86" i="1"/>
  <c r="C86" i="1"/>
  <c r="L85" i="1"/>
  <c r="L83" i="1" s="1"/>
  <c r="K85" i="1"/>
  <c r="K83" i="1" s="1"/>
  <c r="J85" i="1"/>
  <c r="I85" i="1"/>
  <c r="G85" i="1"/>
  <c r="F85" i="1"/>
  <c r="F83" i="1" s="1"/>
  <c r="E85" i="1"/>
  <c r="D85" i="1"/>
  <c r="K84" i="1"/>
  <c r="I84" i="1"/>
  <c r="C84" i="1"/>
  <c r="G83" i="1"/>
  <c r="H82" i="1"/>
  <c r="C82" i="1"/>
  <c r="H81" i="1"/>
  <c r="C81" i="1"/>
  <c r="L80" i="1"/>
  <c r="K80" i="1"/>
  <c r="J80" i="1"/>
  <c r="I80" i="1"/>
  <c r="G80" i="1"/>
  <c r="F80" i="1"/>
  <c r="E80" i="1"/>
  <c r="E76" i="1" s="1"/>
  <c r="D80" i="1"/>
  <c r="H79" i="1"/>
  <c r="C79" i="1"/>
  <c r="H78" i="1"/>
  <c r="C78" i="1"/>
  <c r="L77" i="1"/>
  <c r="L76" i="1" s="1"/>
  <c r="K77" i="1"/>
  <c r="K76" i="1" s="1"/>
  <c r="J77" i="1"/>
  <c r="J76" i="1" s="1"/>
  <c r="I77" i="1"/>
  <c r="H77" i="1" s="1"/>
  <c r="G77" i="1"/>
  <c r="G76" i="1" s="1"/>
  <c r="F77" i="1"/>
  <c r="F76" i="1" s="1"/>
  <c r="F75" i="1" s="1"/>
  <c r="E77" i="1"/>
  <c r="D77" i="1"/>
  <c r="D76" i="1" s="1"/>
  <c r="I76" i="1"/>
  <c r="H74" i="1"/>
  <c r="C74" i="1"/>
  <c r="H73" i="1"/>
  <c r="C73" i="1"/>
  <c r="H72" i="1"/>
  <c r="C72" i="1"/>
  <c r="H71" i="1"/>
  <c r="C71" i="1"/>
  <c r="H70" i="1"/>
  <c r="C70" i="1"/>
  <c r="L69" i="1"/>
  <c r="L67" i="1" s="1"/>
  <c r="K69" i="1"/>
  <c r="K67" i="1" s="1"/>
  <c r="J69" i="1"/>
  <c r="H69" i="1" s="1"/>
  <c r="I69" i="1"/>
  <c r="G69" i="1"/>
  <c r="G67" i="1" s="1"/>
  <c r="F69" i="1"/>
  <c r="E69" i="1"/>
  <c r="D69" i="1"/>
  <c r="I68" i="1"/>
  <c r="H68" i="1"/>
  <c r="C68" i="1"/>
  <c r="I67" i="1"/>
  <c r="F67" i="1"/>
  <c r="E67" i="1"/>
  <c r="H66" i="1"/>
  <c r="C66" i="1"/>
  <c r="H65" i="1"/>
  <c r="C65" i="1"/>
  <c r="I64" i="1"/>
  <c r="H64" i="1"/>
  <c r="C64" i="1"/>
  <c r="H63" i="1"/>
  <c r="C63" i="1"/>
  <c r="H62" i="1"/>
  <c r="C62" i="1"/>
  <c r="H61" i="1"/>
  <c r="C61" i="1"/>
  <c r="H60" i="1"/>
  <c r="C60" i="1"/>
  <c r="H59" i="1"/>
  <c r="C59" i="1"/>
  <c r="L58" i="1"/>
  <c r="K58" i="1"/>
  <c r="J58" i="1"/>
  <c r="I58" i="1"/>
  <c r="G58" i="1"/>
  <c r="F58" i="1"/>
  <c r="E58" i="1"/>
  <c r="D58" i="1"/>
  <c r="H57" i="1"/>
  <c r="C57" i="1"/>
  <c r="H56" i="1"/>
  <c r="C56" i="1"/>
  <c r="L55" i="1"/>
  <c r="K55" i="1"/>
  <c r="J55" i="1"/>
  <c r="J54" i="1" s="1"/>
  <c r="I55" i="1"/>
  <c r="G55" i="1"/>
  <c r="F55" i="1"/>
  <c r="F54" i="1" s="1"/>
  <c r="F53" i="1" s="1"/>
  <c r="E55" i="1"/>
  <c r="D55" i="1"/>
  <c r="L54" i="1"/>
  <c r="L53" i="1" s="1"/>
  <c r="K54" i="1"/>
  <c r="G54" i="1"/>
  <c r="D54" i="1"/>
  <c r="H47" i="1"/>
  <c r="C47" i="1"/>
  <c r="H46" i="1"/>
  <c r="C46" i="1"/>
  <c r="L45" i="1"/>
  <c r="H45" i="1"/>
  <c r="G45" i="1"/>
  <c r="C45" i="1" s="1"/>
  <c r="H44" i="1"/>
  <c r="C44" i="1"/>
  <c r="K43" i="1"/>
  <c r="J43" i="1"/>
  <c r="I43" i="1"/>
  <c r="F43" i="1"/>
  <c r="E43" i="1"/>
  <c r="D43" i="1"/>
  <c r="H42" i="1"/>
  <c r="C42" i="1"/>
  <c r="I41" i="1"/>
  <c r="H41" i="1" s="1"/>
  <c r="D41" i="1"/>
  <c r="C41" i="1"/>
  <c r="K40" i="1"/>
  <c r="H40" i="1"/>
  <c r="C40" i="1"/>
  <c r="H39" i="1"/>
  <c r="C39" i="1"/>
  <c r="H38" i="1"/>
  <c r="C38" i="1"/>
  <c r="H37" i="1"/>
  <c r="C37" i="1"/>
  <c r="K36" i="1"/>
  <c r="H36" i="1"/>
  <c r="F36" i="1"/>
  <c r="C36" i="1" s="1"/>
  <c r="H35" i="1"/>
  <c r="C35" i="1"/>
  <c r="H34" i="1"/>
  <c r="C34" i="1"/>
  <c r="K33" i="1"/>
  <c r="H33" i="1" s="1"/>
  <c r="F33" i="1"/>
  <c r="C33" i="1" s="1"/>
  <c r="H32" i="1"/>
  <c r="C32" i="1"/>
  <c r="K31" i="1"/>
  <c r="H31" i="1" s="1"/>
  <c r="F31" i="1"/>
  <c r="C31" i="1"/>
  <c r="H30" i="1"/>
  <c r="C30" i="1"/>
  <c r="H29" i="1"/>
  <c r="C29" i="1"/>
  <c r="H28" i="1"/>
  <c r="C28" i="1"/>
  <c r="K27" i="1"/>
  <c r="H27" i="1"/>
  <c r="F27" i="1"/>
  <c r="C27" i="1" s="1"/>
  <c r="H25" i="1"/>
  <c r="C25" i="1"/>
  <c r="C24" i="1"/>
  <c r="H23" i="1"/>
  <c r="C23" i="1"/>
  <c r="H22" i="1"/>
  <c r="C22" i="1"/>
  <c r="L21" i="1"/>
  <c r="L275" i="1" s="1"/>
  <c r="L274" i="1" s="1"/>
  <c r="K21" i="1"/>
  <c r="K275" i="1" s="1"/>
  <c r="K274" i="1" s="1"/>
  <c r="J21" i="1"/>
  <c r="J275" i="1" s="1"/>
  <c r="J274" i="1" s="1"/>
  <c r="I21" i="1"/>
  <c r="I275" i="1" s="1"/>
  <c r="G21" i="1"/>
  <c r="G275" i="1" s="1"/>
  <c r="G274" i="1" s="1"/>
  <c r="F21" i="1"/>
  <c r="F275" i="1" s="1"/>
  <c r="F274" i="1" s="1"/>
  <c r="E21" i="1"/>
  <c r="E275" i="1" s="1"/>
  <c r="E274" i="1" s="1"/>
  <c r="D21" i="1"/>
  <c r="D275" i="1" s="1"/>
  <c r="E20" i="1"/>
  <c r="G75" i="1" l="1"/>
  <c r="H58" i="1"/>
  <c r="K75" i="1"/>
  <c r="C91" i="1"/>
  <c r="H91" i="1"/>
  <c r="I161" i="1"/>
  <c r="I160" i="1" s="1"/>
  <c r="C183" i="1"/>
  <c r="I187" i="1"/>
  <c r="I182" i="1" s="1"/>
  <c r="H182" i="1" s="1"/>
  <c r="C199" i="1"/>
  <c r="H216" i="1"/>
  <c r="E212" i="1"/>
  <c r="E211" i="1" s="1"/>
  <c r="L240" i="1"/>
  <c r="C257" i="1"/>
  <c r="H257" i="1"/>
  <c r="H267" i="1"/>
  <c r="H276" i="1"/>
  <c r="C21" i="1"/>
  <c r="F26" i="1"/>
  <c r="C26" i="1" s="1"/>
  <c r="H43" i="1"/>
  <c r="H55" i="1"/>
  <c r="C58" i="1"/>
  <c r="J67" i="1"/>
  <c r="H67" i="1" s="1"/>
  <c r="C69" i="1"/>
  <c r="L75" i="1"/>
  <c r="L52" i="1" s="1"/>
  <c r="H85" i="1"/>
  <c r="D120" i="1"/>
  <c r="H121" i="1"/>
  <c r="C166" i="1"/>
  <c r="E182" i="1"/>
  <c r="J181" i="1"/>
  <c r="G182" i="1"/>
  <c r="G181" i="1" s="1"/>
  <c r="K187" i="1"/>
  <c r="K182" i="1" s="1"/>
  <c r="K181" i="1" s="1"/>
  <c r="H214" i="1"/>
  <c r="C227" i="1"/>
  <c r="H227" i="1"/>
  <c r="C232" i="1"/>
  <c r="H233" i="1"/>
  <c r="D240" i="1"/>
  <c r="C240" i="1" s="1"/>
  <c r="H241" i="1"/>
  <c r="H250" i="1"/>
  <c r="J20" i="1"/>
  <c r="D274" i="1"/>
  <c r="I274" i="1"/>
  <c r="C43" i="1"/>
  <c r="C55" i="1"/>
  <c r="J53" i="1"/>
  <c r="H80" i="1"/>
  <c r="D83" i="1"/>
  <c r="C83" i="1" s="1"/>
  <c r="C85" i="1"/>
  <c r="J83" i="1"/>
  <c r="C114" i="1"/>
  <c r="E120" i="1"/>
  <c r="C138" i="1"/>
  <c r="H138" i="1"/>
  <c r="C147" i="1"/>
  <c r="C153" i="1"/>
  <c r="C162" i="1"/>
  <c r="H171" i="1"/>
  <c r="H174" i="1"/>
  <c r="H178" i="1"/>
  <c r="F182" i="1"/>
  <c r="C188" i="1"/>
  <c r="L182" i="1"/>
  <c r="H208" i="1"/>
  <c r="L212" i="1"/>
  <c r="C252" i="1"/>
  <c r="H253" i="1"/>
  <c r="C263" i="1"/>
  <c r="H263" i="1"/>
  <c r="H269" i="1"/>
  <c r="G53" i="1"/>
  <c r="G52" i="1" s="1"/>
  <c r="G51" i="1" s="1"/>
  <c r="G50" i="1" s="1"/>
  <c r="K53" i="1"/>
  <c r="K52" i="1" s="1"/>
  <c r="K51" i="1" s="1"/>
  <c r="K50" i="1" s="1"/>
  <c r="F52" i="1"/>
  <c r="G20" i="1"/>
  <c r="K26" i="1"/>
  <c r="I54" i="1"/>
  <c r="D20" i="1"/>
  <c r="L20" i="1"/>
  <c r="J75" i="1"/>
  <c r="J272" i="1" s="1"/>
  <c r="C80" i="1"/>
  <c r="H153" i="1"/>
  <c r="I152" i="1"/>
  <c r="H152" i="1" s="1"/>
  <c r="C212" i="1"/>
  <c r="D211" i="1"/>
  <c r="C211" i="1" s="1"/>
  <c r="D67" i="1"/>
  <c r="C67" i="1" s="1"/>
  <c r="C77" i="1"/>
  <c r="H160" i="1"/>
  <c r="C266" i="1"/>
  <c r="D265" i="1"/>
  <c r="C265" i="1" s="1"/>
  <c r="C76" i="1"/>
  <c r="K272" i="1"/>
  <c r="H21" i="1"/>
  <c r="H275" i="1" s="1"/>
  <c r="H274" i="1" s="1"/>
  <c r="E54" i="1"/>
  <c r="E53" i="1" s="1"/>
  <c r="H76" i="1"/>
  <c r="F181" i="1"/>
  <c r="L211" i="1"/>
  <c r="L181" i="1" s="1"/>
  <c r="F272" i="1"/>
  <c r="H84" i="1"/>
  <c r="I99" i="1"/>
  <c r="H99" i="1" s="1"/>
  <c r="C121" i="1"/>
  <c r="I126" i="1"/>
  <c r="H126" i="1" s="1"/>
  <c r="D152" i="1"/>
  <c r="D161" i="1"/>
  <c r="H161" i="1"/>
  <c r="H175" i="1"/>
  <c r="H179" i="1"/>
  <c r="H183" i="1"/>
  <c r="D187" i="1"/>
  <c r="I212" i="1"/>
  <c r="C219" i="1"/>
  <c r="I232" i="1"/>
  <c r="H232" i="1" s="1"/>
  <c r="C233" i="1"/>
  <c r="I240" i="1"/>
  <c r="H240" i="1" s="1"/>
  <c r="C241" i="1"/>
  <c r="I252" i="1"/>
  <c r="H252" i="1" s="1"/>
  <c r="C253" i="1"/>
  <c r="I266" i="1"/>
  <c r="C267" i="1"/>
  <c r="C269" i="1"/>
  <c r="H158" i="1"/>
  <c r="E83" i="1"/>
  <c r="E178" i="1"/>
  <c r="E174" i="1" s="1"/>
  <c r="E75" i="1" l="1"/>
  <c r="J52" i="1"/>
  <c r="J51" i="1" s="1"/>
  <c r="I83" i="1"/>
  <c r="H83" i="1" s="1"/>
  <c r="C120" i="1"/>
  <c r="F20" i="1"/>
  <c r="F51" i="1"/>
  <c r="F50" i="1" s="1"/>
  <c r="E181" i="1"/>
  <c r="L51" i="1"/>
  <c r="L273" i="1" s="1"/>
  <c r="H187" i="1"/>
  <c r="E272" i="1"/>
  <c r="C174" i="1"/>
  <c r="L50" i="1"/>
  <c r="H266" i="1"/>
  <c r="I265" i="1"/>
  <c r="H265" i="1" s="1"/>
  <c r="E52" i="1"/>
  <c r="E51" i="1" s="1"/>
  <c r="C161" i="1"/>
  <c r="D160" i="1"/>
  <c r="C160" i="1" s="1"/>
  <c r="I120" i="1"/>
  <c r="H120" i="1" s="1"/>
  <c r="C152" i="1"/>
  <c r="D75" i="1"/>
  <c r="C75" i="1" s="1"/>
  <c r="C178" i="1"/>
  <c r="C275" i="1"/>
  <c r="C274" i="1" s="1"/>
  <c r="G272" i="1"/>
  <c r="D53" i="1"/>
  <c r="H54" i="1"/>
  <c r="I53" i="1"/>
  <c r="G273" i="1"/>
  <c r="H212" i="1"/>
  <c r="I211" i="1"/>
  <c r="L272" i="1"/>
  <c r="K273" i="1"/>
  <c r="H26" i="1"/>
  <c r="J273" i="1"/>
  <c r="J50" i="1"/>
  <c r="C187" i="1"/>
  <c r="D182" i="1"/>
  <c r="K20" i="1"/>
  <c r="C20" i="1"/>
  <c r="C54" i="1"/>
  <c r="F273" i="1" l="1"/>
  <c r="I75" i="1"/>
  <c r="H75" i="1" s="1"/>
  <c r="D272" i="1"/>
  <c r="H53" i="1"/>
  <c r="H211" i="1"/>
  <c r="I181" i="1"/>
  <c r="H181" i="1" s="1"/>
  <c r="C182" i="1"/>
  <c r="D181" i="1"/>
  <c r="C181" i="1" s="1"/>
  <c r="C53" i="1"/>
  <c r="D52" i="1"/>
  <c r="E273" i="1"/>
  <c r="E50" i="1"/>
  <c r="I52" i="1" l="1"/>
  <c r="I51" i="1" s="1"/>
  <c r="I272" i="1"/>
  <c r="C272" i="1"/>
  <c r="H52" i="1"/>
  <c r="C52" i="1"/>
  <c r="D51" i="1"/>
  <c r="H272" i="1"/>
  <c r="I24" i="1" l="1"/>
  <c r="H51" i="1"/>
  <c r="I50" i="1"/>
  <c r="H50" i="1" s="1"/>
  <c r="D273" i="1"/>
  <c r="C273" i="1" s="1"/>
  <c r="C51" i="1"/>
  <c r="D50" i="1"/>
  <c r="C50" i="1" s="1"/>
  <c r="H24" i="1" l="1"/>
  <c r="I20" i="1"/>
  <c r="H20" i="1" s="1"/>
  <c r="I273" i="1"/>
  <c r="H273" i="1" s="1"/>
</calcChain>
</file>

<file path=xl/sharedStrings.xml><?xml version="1.0" encoding="utf-8"?>
<sst xmlns="http://schemas.openxmlformats.org/spreadsheetml/2006/main" count="2670" uniqueCount="325">
  <si>
    <t>Tāme Nr.03.2.1.</t>
  </si>
  <si>
    <t>IEŅĒMUMU UN IZDEVUMU TĀME 2020.GADAM</t>
  </si>
  <si>
    <t>Budžeta finansēta institūcija</t>
  </si>
  <si>
    <t>Jūrmalas pilsētas pašvaldības policija</t>
  </si>
  <si>
    <t>Reģistrācijas Nr.</t>
  </si>
  <si>
    <t>90000056554</t>
  </si>
  <si>
    <t>Adrese</t>
  </si>
  <si>
    <t>Dubultu prospekts 2, Jūrmala, LV-2015</t>
  </si>
  <si>
    <t>Funkcionālās klasifikācijas kods</t>
  </si>
  <si>
    <t>03.110</t>
  </si>
  <si>
    <t>Programma</t>
  </si>
  <si>
    <t>Iestādes uzturēšana un sabiedriskās kārtības nodrošināšana</t>
  </si>
  <si>
    <t>Konta Nr.</t>
  </si>
  <si>
    <t>pamatbudžetam</t>
  </si>
  <si>
    <t>LV30PARX0002484572003</t>
  </si>
  <si>
    <t>Valsts budžeta transfertiem</t>
  </si>
  <si>
    <t>projektiem</t>
  </si>
  <si>
    <t>maksas pakalpojumiem</t>
  </si>
  <si>
    <t>LV54PARX0002484577003</t>
  </si>
  <si>
    <t>ziedojumiem, dāvinājumiem</t>
  </si>
  <si>
    <t>Budžeta klasifikācijas                                                         kods</t>
  </si>
  <si>
    <t>Rādītāju nosaukumi</t>
  </si>
  <si>
    <t>Iestādes pieprasījums 2020.gadam</t>
  </si>
  <si>
    <t>Izdevumu tāme 2020.gadam</t>
  </si>
  <si>
    <t>Kopā</t>
  </si>
  <si>
    <t>Pamatbudžets</t>
  </si>
  <si>
    <t>Valsts un citu pašvaldību (iestāžu) budžeta transferti</t>
  </si>
  <si>
    <t>Maksas pakalpojumi</t>
  </si>
  <si>
    <t>Ziedojumi, dāvinājumi</t>
  </si>
  <si>
    <t>1</t>
  </si>
  <si>
    <t xml:space="preserve">  I   IEŅĒMUMI</t>
  </si>
  <si>
    <t>Ieņēmumi pavisam kopā, t.sk.:</t>
  </si>
  <si>
    <t>Atlikums gada sākumā, t.sk:</t>
  </si>
  <si>
    <t>F21010000   kasē</t>
  </si>
  <si>
    <t>F22010000 bankā</t>
  </si>
  <si>
    <t>Pašvaldības un tās iestāžu savstarpējie transferti</t>
  </si>
  <si>
    <t>X</t>
  </si>
  <si>
    <t>Ieņēmumi no citiem avotiem saskaņā ar noslēgtajiem līgumiem</t>
  </si>
  <si>
    <t>Ieņēmumi no iestāžu sniegtajiem maksas pakalpojumiem un citi pašu ieņēmumi</t>
  </si>
  <si>
    <t>Maksa par izglītības pakalpojumiem</t>
  </si>
  <si>
    <t>Mācību maksa</t>
  </si>
  <si>
    <t>Ieņēmumi no vecāku maksām</t>
  </si>
  <si>
    <t>Pārējie ieņēmumi par izglītības pakalpojumiem</t>
  </si>
  <si>
    <t>Ieņēmumi par dokumentu izsniegšanu un kancelejas pakalpojumiem</t>
  </si>
  <si>
    <t>Ieņēmumi par pārējo dokumentu izsniegšanu un pārēejiem kancelejas pakalpojumiem</t>
  </si>
  <si>
    <t>Ieņēmumi par nomu un īri</t>
  </si>
  <si>
    <t>Ieņēmumi par telpu nomu</t>
  </si>
  <si>
    <t>Ieņēmumi no kustamā īpašuma iznomāšanas</t>
  </si>
  <si>
    <t>Ieņēmumi par pārējiem sniegtajiem maksas pakalpojumiem</t>
  </si>
  <si>
    <t>Maksa par personu uzturēšanos sociālās aprūpes iestādēs</t>
  </si>
  <si>
    <t>Ieņēmumi par biļešu realizāciju</t>
  </si>
  <si>
    <t>Ieņēmumi par projektu realizāciju</t>
  </si>
  <si>
    <t>Citi ieņēmumi par maksas pakalpojumiem</t>
  </si>
  <si>
    <t>Pārējie šajā klasifikācijā iepriekš neklasificētie ieņēmumi</t>
  </si>
  <si>
    <t>Pārējie iepriekš neklasificētie īpašiem mērķiem noteiktie ieņēmumi</t>
  </si>
  <si>
    <t>Citi iepriekš neklasificētie pašu ieņēmumi</t>
  </si>
  <si>
    <t>Pārējie iepriekš neklasificētie pašu ieņēmumi</t>
  </si>
  <si>
    <t>Saņemtie ziedojumi un dāvinājumi</t>
  </si>
  <si>
    <t>Juridisku personu ziedojumi un dāvinājumi naudā</t>
  </si>
  <si>
    <t>Fizisko personu ziedojumi un dāvinājumi naudā</t>
  </si>
  <si>
    <t xml:space="preserve">  I I     IZDEVUMI</t>
  </si>
  <si>
    <t>Izdevumi pavisam kopā, t.sk.</t>
  </si>
  <si>
    <t>Izdevumi (uzturēšanas izdevumi+izdevumi kapitālieguldījumiem)</t>
  </si>
  <si>
    <t>Uzturēšanas izdevumi kopā (1000; 2000; 3000; 4000)</t>
  </si>
  <si>
    <t>Atlīdzība</t>
  </si>
  <si>
    <t xml:space="preserve">Atalgojums  </t>
  </si>
  <si>
    <t>Mēnešalga</t>
  </si>
  <si>
    <t>Deputātu mēnešalga</t>
  </si>
  <si>
    <t>Pārējo darbinieku mēnešalga (darba alga)</t>
  </si>
  <si>
    <t>Piemaksas, prēmijas un naudas balvas</t>
  </si>
  <si>
    <t>Piemaksa par nakts darbu</t>
  </si>
  <si>
    <t>Samaksa par virsstundu darbu un darbu svētku dienās</t>
  </si>
  <si>
    <t>Piemaksa par darbu īpašos apstākļos, speciālās piemaksas</t>
  </si>
  <si>
    <t>Piemaksa par personisko darba ieguldījumu un darba kvalitāti</t>
  </si>
  <si>
    <t>Piemaksa par papildu darbu</t>
  </si>
  <si>
    <t>Prēmijas un naudas balvas</t>
  </si>
  <si>
    <t>Citas normatīvajos aktos noteiktās piemaksas, kas nav iepriekš klasificētas</t>
  </si>
  <si>
    <t>Atalgojums fiziskajām personām uz tiesiskās attiecības regulējošu dokumentu pamata</t>
  </si>
  <si>
    <t>Darba devēja valsts sociālās apdrošināšanas obligātās iemaksas, pabalsti un kompensācijas</t>
  </si>
  <si>
    <t>Darba devēja valsts sociālās apdrošināšanas obligātās iemaksas</t>
  </si>
  <si>
    <t>Darba devēja pabalsti, kompensācijas un citi maksājumi</t>
  </si>
  <si>
    <t>Darba devēja pabalsti un kompensācijas, no kuriem aprēķina iedzīvotāju ienākuma nodokli un valsts socīalās apdrošināšanas obligātās iemaksas</t>
  </si>
  <si>
    <t>Mācību maksas kompensācija</t>
  </si>
  <si>
    <t>Darba devēja uzturdevas kompensācija</t>
  </si>
  <si>
    <t>Darba devēja izdevumi veselības, dzīvības un nelaimes gadījumu apdrošināšanai</t>
  </si>
  <si>
    <t>Darba devēja pabalsti un kompensācijas, no kā neaprēķina iedzīvotāju ienākuma nodokli un valsts sociālās apdrošināšanas obligātās iemaksas</t>
  </si>
  <si>
    <t>Preces un pakalpojumi</t>
  </si>
  <si>
    <t>Mācību, darba un dienesta komandējumi, darba braucieni</t>
  </si>
  <si>
    <t>Iekšzemes mācību, darba un dienesta komandējumi, darba braucieni</t>
  </si>
  <si>
    <t>Dienas nauda</t>
  </si>
  <si>
    <t>Pārējie komandējumu un darba braucienu izdevumi</t>
  </si>
  <si>
    <t xml:space="preserve">Ārvalstu mācību, darba un dienesta komandējumi, darba braucieni </t>
  </si>
  <si>
    <t>Pakalpojumi</t>
  </si>
  <si>
    <t>Izdevumi par sakaru pakalpojumiem</t>
  </si>
  <si>
    <t>Izdevumi par komunālajiem pakalpojumiem</t>
  </si>
  <si>
    <t>Izdevumi par siltumenerģiju</t>
  </si>
  <si>
    <t>Izdevumi par ūdensapgādi un kanalizāciju</t>
  </si>
  <si>
    <t>Izdevumi par elektroenerģiju</t>
  </si>
  <si>
    <t>Izdevumi par atkritumu savākšanu, izvešanu no apdzīvotām vietām un teritorijām ārpus apdzīvotām vietām un utilizāciju</t>
  </si>
  <si>
    <t>Izdevumi par pārējiem komunālajiem pakalpojumiem</t>
  </si>
  <si>
    <t>Dažādi pakalpojumi</t>
  </si>
  <si>
    <t>Izdevumi iestādes sabiedrisko aktivitāšu īstenošanai</t>
  </si>
  <si>
    <t>Izdevumi par profesionālās darbības pakalpojumiem</t>
  </si>
  <si>
    <t>Izdevumi par transporta pakalpojumiem</t>
  </si>
  <si>
    <t>Normatīvajos aktos noteiktie veselības un fiziskās sagatavotības pārbaudes izdevumi</t>
  </si>
  <si>
    <t>Izdevumi par saņemtajiem mācību pakalpojumiem</t>
  </si>
  <si>
    <t>Maksājumu pakalpojumi un komisijas</t>
  </si>
  <si>
    <t>Pārējie neklasificētie pakalpojumi</t>
  </si>
  <si>
    <t>Remontdarbi un iestāžu uzturēšanas pakalpojumi (izņemot kapitālo remontu)</t>
  </si>
  <si>
    <t>Ēku, būvju un telpu būvdarbi</t>
  </si>
  <si>
    <t>Transportlīdzekļu uzturēšana un remonts</t>
  </si>
  <si>
    <t>Iekārtas, inventāra un aparatūras remonts, tehniskā apkalpošana</t>
  </si>
  <si>
    <t>Nekustamā īpašuma uzturēšana</t>
  </si>
  <si>
    <t>Autoceļu un ielu pārvaldīšana un uzturēšana</t>
  </si>
  <si>
    <t>Apdrošināšanas izdevumi</t>
  </si>
  <si>
    <t>Pārējie remontdarbu un iestāžu uzturēšanas pakalpojumi</t>
  </si>
  <si>
    <t>Informācijas tehnoloģiju pakalpojumi</t>
  </si>
  <si>
    <t>Īre un noma</t>
  </si>
  <si>
    <t>Ēku, telpu īre un noma</t>
  </si>
  <si>
    <t>Transportlīdzekļu noma</t>
  </si>
  <si>
    <t>Zemes noma</t>
  </si>
  <si>
    <t>Iekārtu, aparatūras un inventāra īre un noma</t>
  </si>
  <si>
    <t>Pārējā noma</t>
  </si>
  <si>
    <t>Pārējie pakalpojumi</t>
  </si>
  <si>
    <t>Izdevumi par tiesvedības darbiem</t>
  </si>
  <si>
    <t>Ar brīvprātīgā darba veikšanu saistītie izdevumi</t>
  </si>
  <si>
    <t>Pašvaldību līdzekļi neparedzētiem gadījumiem</t>
  </si>
  <si>
    <t>Izdevumi juridiskās palīdzības sniedzējiem un zvērinātiem tiesu izpildītājiem</t>
  </si>
  <si>
    <t>Maksājumi par parāda apkalpošanu un komisijas maksas par izmantotajiem atsavinātajiem finanšu instrumentiem</t>
  </si>
  <si>
    <t>Krājumi, materiāli, energoresursi, preces, biroja preces un inventārs, kurus neuzskaita kodā 5000</t>
  </si>
  <si>
    <t>Izdevumi par dažādām precēm un inventāru</t>
  </si>
  <si>
    <t xml:space="preserve">Biroja preces </t>
  </si>
  <si>
    <t>Inventārs</t>
  </si>
  <si>
    <t>Darba aizsardzības līdzekļi</t>
  </si>
  <si>
    <t>Izdevumi par precēm iestādes sabiedrisko aktivitāšu īstenošanai</t>
  </si>
  <si>
    <t>Kurināmais un enerģētiskie  materiāli</t>
  </si>
  <si>
    <t>Kurināmais</t>
  </si>
  <si>
    <t>Degviela</t>
  </si>
  <si>
    <t>Pārējie enerģētiskie materiāli</t>
  </si>
  <si>
    <t>Materiāli un izejvielas palīgražošanai</t>
  </si>
  <si>
    <t>Zāles, ķimikālijas, laboratorijas preces, medicīniskās ierīces, laboratorijas dzīvnieki un to uzturēšana</t>
  </si>
  <si>
    <t>Zāles, ķimikālijas, laboratorijas preces</t>
  </si>
  <si>
    <t>Medicīnas instrumenti, laboratorijas dzīvnieki un to uzturēšana</t>
  </si>
  <si>
    <t>Iestāžu uzturēšanas materiāli un preces</t>
  </si>
  <si>
    <t>Remontmateriāli</t>
  </si>
  <si>
    <t>Saimniecības preces un pārējie remontmateriāli</t>
  </si>
  <si>
    <t>Transportlīdzekļu uzturēšana un remontmateriāli</t>
  </si>
  <si>
    <t>Valsts un pašvaldību aprūpē, apgādē un dienestā (amatā) esošo personu uzturēšana</t>
  </si>
  <si>
    <t>Mīkstais inventārs</t>
  </si>
  <si>
    <t>Virtuves inventārs, trauki un galda piederumi</t>
  </si>
  <si>
    <t>Ēdināšanas izdevumi</t>
  </si>
  <si>
    <t>Formas tērpi un speciālais apģērbs</t>
  </si>
  <si>
    <t>Uzturdevas kompensācija</t>
  </si>
  <si>
    <t>Apdrošināšanas izdevumi veselības, dzīvības un nelaimes gadījumu apdrošināšanai</t>
  </si>
  <si>
    <t>Pārējie valsts un pašvaldību aprūpē, apgādē un dienestā (amatā) esošo personu uzturēšanas izdevumi, kuri nav minēti citos koda 2360 apakškodos</t>
  </si>
  <si>
    <t>Mācību līdzekļi un materiāli</t>
  </si>
  <si>
    <t>Specifiskie materiāli un inventārs</t>
  </si>
  <si>
    <t>Munīcija un sprāgstvielas</t>
  </si>
  <si>
    <t>Pārējie specifiskas lietošanas materiāli un inventārs</t>
  </si>
  <si>
    <t>Pārējās preces</t>
  </si>
  <si>
    <t>Izdevumi periodikas iegādei</t>
  </si>
  <si>
    <t>Budžeta iestāžu nodokļu, nodevu un sankciju maksājumi</t>
  </si>
  <si>
    <t>Budžeta iestāžu nodokļu un nodevu maksājumi</t>
  </si>
  <si>
    <t>Budžeta iestāžu pievienotās vērtības nodokļa maksājumi</t>
  </si>
  <si>
    <t>Budžeta iestāžu nekustamā īpašuma nodokļa maksājumi</t>
  </si>
  <si>
    <t>Iedzīvotāju ienākuma nodoklis (no maksātnespējīgā darba devēja darbinieku prasījumu summām)</t>
  </si>
  <si>
    <t>Budžeta iestāžu dabas resursu nodokļa maksājumi</t>
  </si>
  <si>
    <t>Pārējie budžeta iestāžu pārskaitītie nodokļi un nodevas</t>
  </si>
  <si>
    <t>Maksājumi par budžeta iestādēm piemērotajām sankcijām</t>
  </si>
  <si>
    <t>Subsīdijas un dotācijas</t>
  </si>
  <si>
    <t>Subsīdijas un dotācijas komersantiem, biedrībām un nodibinājumiem</t>
  </si>
  <si>
    <t>Valsts un pašvaldību budžeta dotācija komersantiem, biedrībām, nodibinājumiem un fiziskām personām</t>
  </si>
  <si>
    <t>Valsts un pašvaldību budžeta dotācija valsts un pašvaldību komersantiem</t>
  </si>
  <si>
    <t>Valsts un pašvaldību budžeta dotācija komersantiem, ostām un speciālajām ekonomiskajām zonām</t>
  </si>
  <si>
    <t>Valsts un pašvaldību budžeta dotācija biedrībām un nodibinājumiem</t>
  </si>
  <si>
    <t>Subsīdijas un dotācijas komersantiem, biedrībām un nodibinājumiem, ostām un speciālajām ekonomiskajām zonām Eiropas Savienības politiku instrumentu un pārējās ārvalstu finanšu palīdzības līdzfinansēto projektu un (vai) pasākumu ietvaros</t>
  </si>
  <si>
    <t>Subsīdijas un dotācijas biedrībām un nodibinājumiem Eiropas Savienības politiku instrumentu un pārējās ārvalstu finanšu palīdzības līdzfinansētajiem projektiem (pasākumiem)</t>
  </si>
  <si>
    <t>Subsīdijas un dotācijas komersantiem, ostām un speciālajām ekonomiskajām zonām Eiropas Savienības politiku instrumentu un pārējās ārvalstu finanšu palīdzības līdzfinansētajiem projektiem (pasākumiem)</t>
  </si>
  <si>
    <t>Atmaksa komersantiem, ostām un speciālajām ekonomiskajām zonām par Eiropas Savienības politiku instrumentu un pārējās ārvalstu finanšu palīdzības projektu (pasākumu) īstenošanu</t>
  </si>
  <si>
    <t>Atmaksa biedrībām un nodibinājumiem par Eiropas Savienības politiku instrumentu un pārējās ārvalstu finanšu palīdzības projektu (pasākumu) īstenošanu</t>
  </si>
  <si>
    <t>Subsīdijas komersantiem sabiedriskā transporta pakalpojumu nodrošināšanai (par pasažieru regulārajiem pārvadājumiem)</t>
  </si>
  <si>
    <t>Produktu supsīdijas komersantiem sabiedriskā transporta pakalpojumu nodrošināšanai (par pasažieru regulārajiem pārvadājumiem)</t>
  </si>
  <si>
    <t>Citas ražošanas subsīdijas komersantiem sabiedriskā transporta pakalpojumu nodrošināšanai (par pasažieru regulārajiem pārvadājumiem)</t>
  </si>
  <si>
    <t>Procentu izdevumi</t>
  </si>
  <si>
    <t>Procentu maksājumi iekšzemes kredītiestādēm</t>
  </si>
  <si>
    <t>Procentu maksājumi iekšzemes finanšu institūcijām par aizņēmumiem un vērtspapīriem</t>
  </si>
  <si>
    <t>Budžeta iestāžu līzinga procentu maksājumi</t>
  </si>
  <si>
    <t>Pārējie procentu maksājumi</t>
  </si>
  <si>
    <t>Budžeta iestāžu procentu maksājumi Valsts kasei</t>
  </si>
  <si>
    <t>Budžeta iestāžu procentu maksājumi Valsts kasei, izņemot valsts sociālās apdrošināšanas speciālo budžetu</t>
  </si>
  <si>
    <t>Izdevumi kapitālieguldījumiem - kopā</t>
  </si>
  <si>
    <t>Pamatkapitāla veidošana</t>
  </si>
  <si>
    <t>Nemateriālie ieguldījumi</t>
  </si>
  <si>
    <t>Attīstības pasākumi un programmas</t>
  </si>
  <si>
    <t>Licences, koncesijas un patenti, preču zīmes un līdzīgas tiesības</t>
  </si>
  <si>
    <t>Nemateriālo ieguldījumu izveidošana</t>
  </si>
  <si>
    <t>Pamatlīdzekļi, ieguldījuma īpašumi un bioloģiskie aktīvi</t>
  </si>
  <si>
    <t>Zeme un būves</t>
  </si>
  <si>
    <t>Dzīvojamās ēkas</t>
  </si>
  <si>
    <t>Nedzīvojamās ēkas</t>
  </si>
  <si>
    <t>Transporta būves</t>
  </si>
  <si>
    <t>Zeme zem būvēm</t>
  </si>
  <si>
    <t>Kultivētā zeme</t>
  </si>
  <si>
    <t>Atpūtai un izklaidei izmantojamā zeme</t>
  </si>
  <si>
    <t>Pārējā zeme</t>
  </si>
  <si>
    <t>Inženierbūves</t>
  </si>
  <si>
    <t>Pārējais nekustamais īpašums</t>
  </si>
  <si>
    <t>Tehnoloģiskās iekārtas un mašīnas</t>
  </si>
  <si>
    <t>Pārējie pamatlīdzekļi</t>
  </si>
  <si>
    <t>Transportlīdzekļi</t>
  </si>
  <si>
    <t>Bibliotēku krājumi</t>
  </si>
  <si>
    <t>Izklaides, literārie un mākslas oriģināldarbi</t>
  </si>
  <si>
    <t>Antīkie un citi mākslas priekšmeti</t>
  </si>
  <si>
    <t>Datortehnika, sakaru un cita biroja tehnika</t>
  </si>
  <si>
    <t>Pārējie iepriekš neklasificētie pamatlīdzekļi un ieguldījuma īpašumi</t>
  </si>
  <si>
    <t>Pamatlīdzekļu un ieguldījuma īpašumu izveidošana un nepabeigtā būvniecība</t>
  </si>
  <si>
    <t>Kapitālais remonts un rekonstrukcija</t>
  </si>
  <si>
    <t>Bioloģiskie un pazemes aktīvi</t>
  </si>
  <si>
    <t>Pārējie bioloģiskie un lauksaimniecības aktīvi</t>
  </si>
  <si>
    <t>Ilgtermiņa ieguldījumi nomātajos pamatlīdzekļos</t>
  </si>
  <si>
    <t>Sociāla rakstura maksājumi un kompensācijas</t>
  </si>
  <si>
    <t>Pensijas un sociālie pabalsti naudā</t>
  </si>
  <si>
    <t>Valsts sociālās apdrošināšanas pabalsti naudā</t>
  </si>
  <si>
    <t>Valsts sociālie pabalsti naudā</t>
  </si>
  <si>
    <t>Pārējie valsts pabalsti un kompensācijas</t>
  </si>
  <si>
    <t>Valsts un pašvaldību nodarbinātības pabalsti naudā</t>
  </si>
  <si>
    <t>Bezdarbnieka pabalsts</t>
  </si>
  <si>
    <t>Bezdarbnieka stipendija</t>
  </si>
  <si>
    <t>Pašvaldību sociālā palīdzība iedzīvotājiem naudā</t>
  </si>
  <si>
    <t>Pabalsti veselības aprūpei naudā</t>
  </si>
  <si>
    <t>Pabalsti ēdināšanai naudā</t>
  </si>
  <si>
    <t>Pašvaldību pabalsti naudā krīzes situācijā</t>
  </si>
  <si>
    <t>Sociālās garantijas bāreņiem un audžuģimenēm naudā</t>
  </si>
  <si>
    <t>Pārējā sociālā palīdzība  naudā</t>
  </si>
  <si>
    <t>Pabalsts garantētā minimālā ienākumu līmeņa nodrošināšanai naudā</t>
  </si>
  <si>
    <t>Dzīvokļa pabalsts naudā</t>
  </si>
  <si>
    <t>Valsts un pašvaldību budžeta maksājumi</t>
  </si>
  <si>
    <t>Stipendijas</t>
  </si>
  <si>
    <t>Transporta izdevumu kompensācijas</t>
  </si>
  <si>
    <t>Ilgstošas sociālās aprūpes un sociālās rehabilitācijas institūciju veiktie maksājumi klientiem personiskiem izdevumiem no normatīvajos aktos noteiktajiem klientu ienākumiem, kas izmaksāti no valsts budžeta līdzekļiem</t>
  </si>
  <si>
    <t>Pārējie klasifikācijā neminētie no valsts un pašvaldību budžeta veiktie maksājumi iedzīvotājiem naudā</t>
  </si>
  <si>
    <t>Sociālie pabalsti natūrā</t>
  </si>
  <si>
    <t>Pašvaldību sociālā palīdzība iedzīvotājiem natūrā</t>
  </si>
  <si>
    <t>Pabalsti ēdināšanai natūrā</t>
  </si>
  <si>
    <t>Pašvaldību pabalsti natūrā krīzes situācijā</t>
  </si>
  <si>
    <t>Sociālās garantijas bāreņiem un audžuģimenēm natūrā</t>
  </si>
  <si>
    <t>Pārējā sociālā palīdzība  natūrā</t>
  </si>
  <si>
    <t>Atbalsta pasākumi un kompensācijas natūrā</t>
  </si>
  <si>
    <t>Dzīvokļa pabalsti natūrā</t>
  </si>
  <si>
    <t>Pārējie klasifikācijā neminētie maksājumi iedzīvotājiem natūrā un kompensācijas</t>
  </si>
  <si>
    <t>Pašvaldības pirktie sociālie pakalpojumi  iedzīvotājiem</t>
  </si>
  <si>
    <t>Samaksa par aprūpi mājās</t>
  </si>
  <si>
    <t>Samaksa par ilgstošas sociālās aprūpes un sociālās rehabilitācijas institūciju sniegtajiem pakalpojumiem</t>
  </si>
  <si>
    <t>Samaksa par pārējiem sociālajiem pakalpojumiem saskaņā ar pašvaldību saistošajiem noteikumiem</t>
  </si>
  <si>
    <t>Izdevumi par piešķīrumiem iedzīvotājiem natūrā, naudas balvas, izdevumi pašvaldību brīvprātīgo iniciatīvu izpildei</t>
  </si>
  <si>
    <t>Izdevumi par piešķīrumiem iedzīvotājiem natūrā brīvprātīgo iniciatīvu izpildei</t>
  </si>
  <si>
    <t>Naudas balvas</t>
  </si>
  <si>
    <t>Izdevumi brīvprātīgo iniciatīvu izpildei</t>
  </si>
  <si>
    <t>Izsoles nodrošinājuma un citu maksājumu, kas saistīti ar dalību izsolēs, atmaksa</t>
  </si>
  <si>
    <t>Kompensācijas, kuras izmaksā personām, pamatojoties uz Latvijas tiesu, Eiropas Savienības Tiesas, Eiropas Cilvēktiesību tiesas nolēmumiem</t>
  </si>
  <si>
    <t>Kompensācijas, kuras izmaksā fiziskām un juridiskām personām, pamatojoties uz Latvijas tiesu un lēmējiestādes nolēmumiem</t>
  </si>
  <si>
    <t>Transferti, uzturēšanas izdevumu transferti, pašu resursu maksājumi, starptautiskā sadarbība</t>
  </si>
  <si>
    <t>Pašvaldību transferti un uzturēšanas izdevumu transferti</t>
  </si>
  <si>
    <t>Pašvaldību  transferti citām pašvaldībām</t>
  </si>
  <si>
    <t>Pašvaldību izdevumu iekšējie transferti starp pašvaldības budžeta veidiem</t>
  </si>
  <si>
    <t>Pašvaldību  uzturēšanas izdevumu transferti uz valsts budžetu</t>
  </si>
  <si>
    <t>Pašvaldību atmaksa valsts budžetam par iepriekšējos gados saņemto, bet neizlietoto valsts budžeta transfertu uzturēšanas izdevumiem</t>
  </si>
  <si>
    <t>Pašvaldību atmaksa valsts budžetam par iepriekšējos gados saņemtajiem valsts budžeta transfertiem uzturēšanas izdevumiem Eiropas Savienības politiku instrumentu un pārējās ārvalstu finanšu palīdzības līdzfinansētajos projektos (pasākumos)</t>
  </si>
  <si>
    <t>Pašvaldību uzturēšanas izdevumu transferti (izņemot atmaksas) uz valsts budžetu</t>
  </si>
  <si>
    <t>Pašvaldības iemaksa pašvaldību finanšu izlīdzināšanas fondā</t>
  </si>
  <si>
    <t>Pašvaldību uzturēšanas izdevumu transferti valsts budžeta daļēji finansētām atvasinātām publiskām personām un  budžeta nefinansētām iestādēm</t>
  </si>
  <si>
    <t>Starptautiskā sadarbība</t>
  </si>
  <si>
    <t>Pārējie pārskaitījumi ārvalstīm</t>
  </si>
  <si>
    <t>Kapitālo izdevumu transferti</t>
  </si>
  <si>
    <t>Pašvaldību kapitālo izdevumu transferti</t>
  </si>
  <si>
    <t>Pašvaldību kapitālo izdevumu transferti uz valsts budžetu</t>
  </si>
  <si>
    <t>Pašvaldību atmaksa valsts budžetam par iepriekšējos gados saņemtajiem valsts budžeta transfertiem kapitālajiem izdevumiem Eiropas Savienības politiku instrumentu un pārējās ārvalstu finanšu palīdzības līdzfinansētajos projektos (pasākumos)</t>
  </si>
  <si>
    <t>Atlikums perioda beigās bankā, t.sk</t>
  </si>
  <si>
    <t>F22 01 00 00</t>
  </si>
  <si>
    <t>kases apgrozības līdzekļi</t>
  </si>
  <si>
    <t>F22 01 00 20</t>
  </si>
  <si>
    <t>atgriežamie līdzekļi pašvaldības budžetam</t>
  </si>
  <si>
    <t>Kontrolsumma</t>
  </si>
  <si>
    <t>Ieņēmumu pārsniegums (+) vai deficīts (-)</t>
  </si>
  <si>
    <t>Finansēšana</t>
  </si>
  <si>
    <t>F21 01 00 00</t>
  </si>
  <si>
    <t>Naudas līdzekļi</t>
  </si>
  <si>
    <t>F40 02 00 00</t>
  </si>
  <si>
    <t>Aizņēmumi</t>
  </si>
  <si>
    <t>F40 12 00 10</t>
  </si>
  <si>
    <t>Saņemtie īstermiņa aizņēmumi</t>
  </si>
  <si>
    <t>F40 12 00 20</t>
  </si>
  <si>
    <t>Saņemto īstermiņu aizņēmumu atmaksa</t>
  </si>
  <si>
    <t>F40 22 00 10</t>
  </si>
  <si>
    <t>Saņemtie vidēja termiņa aizņēmumi</t>
  </si>
  <si>
    <t>F40 22 00 20</t>
  </si>
  <si>
    <t>Saņemto vidēja termiņa aizņēmumu atmaksa</t>
  </si>
  <si>
    <t>F40 32 00 10</t>
  </si>
  <si>
    <t>Saņemtie ilgtermiņa aizņēmumi</t>
  </si>
  <si>
    <t>F40 32 00 20</t>
  </si>
  <si>
    <t>Saņemto ilgtermiņa aizņēmumu atmaksa</t>
  </si>
  <si>
    <t>F40 01 00 00</t>
  </si>
  <si>
    <t>Aizdevumi</t>
  </si>
  <si>
    <t>F55 01 00 00</t>
  </si>
  <si>
    <t>Akcijas un cita līdzdalība komersantu pašu kapitālā neskaitot kopieguldījuma fonda akcijas</t>
  </si>
  <si>
    <t>Tāme Nr.03.1.1.</t>
  </si>
  <si>
    <t>Jūrmalas pilsētas dome</t>
  </si>
  <si>
    <t>90000056357</t>
  </si>
  <si>
    <t>Jūrmala, Jomas iela 1/5</t>
  </si>
  <si>
    <t>03.390</t>
  </si>
  <si>
    <t>Iestādes uzturēšana</t>
  </si>
  <si>
    <t xml:space="preserve"> LV57PARX0002484572002</t>
  </si>
  <si>
    <t>Tāme Nr.03.3.1.</t>
  </si>
  <si>
    <t>Pašvaldības pamtbudžets</t>
  </si>
  <si>
    <t>03.600.</t>
  </si>
  <si>
    <t>Atskaitījumi CSDD par apstāšanās un stāvēšanas noteikumu pārkāpumu iekasēšanas nodrošināšanu</t>
  </si>
  <si>
    <t>Pašvaldības budžeta kopējie izdevumu konti</t>
  </si>
  <si>
    <t>Tāme Nr.03.1.2.</t>
  </si>
  <si>
    <t>03.600</t>
  </si>
  <si>
    <t>Iebraukšanas nodevas iekasēšanas nodrošinājums</t>
  </si>
  <si>
    <t>LV84PARX0002484572001</t>
  </si>
  <si>
    <t>Tāme Nr.03.1.3.</t>
  </si>
  <si>
    <t>Nekustamā īpašuma būvniecība, atjaunošana un uzlabošana policijas vajadzībām</t>
  </si>
  <si>
    <t>Tāme Nr.03.1.4.</t>
  </si>
  <si>
    <t>Glābšanas staciju būvniecība, atjaunošana un uzlabošana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</si>
</sst>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u/>
      <sz val="12"/>
      <name val="Times New Roman"/>
      <family val="1"/>
      <charset val="186"/>
    </font>
    <font>
      <sz val="10"/>
      <name val="Times New Roman"/>
      <family val="1"/>
      <charset val="186"/>
    </font>
    <font>
      <i/>
      <sz val="9"/>
      <name val="Times New Roman"/>
      <family val="1"/>
      <charset val="186"/>
    </font>
    <font>
      <sz val="6"/>
      <name val="Times New Roman"/>
      <family val="1"/>
      <charset val="186"/>
    </font>
    <font>
      <sz val="9"/>
      <color rgb="FFFF0000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8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71">
    <xf numFmtId="0" fontId="0" fillId="0" borderId="0" xfId="0"/>
    <xf numFmtId="0" fontId="4" fillId="0" borderId="0" xfId="1" applyFont="1" applyFill="1" applyBorder="1" applyAlignment="1" applyProtection="1">
      <alignment vertical="center"/>
    </xf>
    <xf numFmtId="49" fontId="6" fillId="2" borderId="4" xfId="1" applyNumberFormat="1" applyFont="1" applyFill="1" applyBorder="1" applyAlignment="1" applyProtection="1">
      <alignment vertical="center"/>
    </xf>
    <xf numFmtId="49" fontId="3" fillId="2" borderId="0" xfId="1" applyNumberFormat="1" applyFont="1" applyFill="1" applyBorder="1" applyAlignment="1" applyProtection="1">
      <alignment vertical="center"/>
    </xf>
    <xf numFmtId="49" fontId="4" fillId="2" borderId="4" xfId="1" applyNumberFormat="1" applyFont="1" applyFill="1" applyBorder="1" applyAlignment="1" applyProtection="1">
      <alignment vertical="center"/>
    </xf>
    <xf numFmtId="49" fontId="4" fillId="2" borderId="0" xfId="1" applyNumberFormat="1" applyFont="1" applyFill="1" applyBorder="1" applyAlignment="1" applyProtection="1">
      <alignment vertical="center"/>
    </xf>
    <xf numFmtId="49" fontId="7" fillId="2" borderId="4" xfId="1" applyNumberFormat="1" applyFont="1" applyFill="1" applyBorder="1" applyAlignment="1" applyProtection="1">
      <alignment vertical="center"/>
    </xf>
    <xf numFmtId="49" fontId="4" fillId="2" borderId="7" xfId="1" applyNumberFormat="1" applyFont="1" applyFill="1" applyBorder="1" applyAlignment="1" applyProtection="1">
      <alignment vertical="center"/>
    </xf>
    <xf numFmtId="49" fontId="4" fillId="2" borderId="8" xfId="1" applyNumberFormat="1" applyFont="1" applyFill="1" applyBorder="1" applyAlignment="1" applyProtection="1">
      <alignment vertical="center"/>
    </xf>
    <xf numFmtId="49" fontId="4" fillId="2" borderId="9" xfId="1" applyNumberFormat="1" applyFont="1" applyFill="1" applyBorder="1" applyAlignment="1" applyProtection="1">
      <alignment vertical="center"/>
      <protection locked="0"/>
    </xf>
    <xf numFmtId="49" fontId="4" fillId="2" borderId="10" xfId="1" applyNumberFormat="1" applyFont="1" applyFill="1" applyBorder="1" applyAlignment="1" applyProtection="1">
      <alignment vertical="center"/>
      <protection locked="0"/>
    </xf>
    <xf numFmtId="49" fontId="4" fillId="0" borderId="0" xfId="1" applyNumberFormat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center" textRotation="90"/>
    </xf>
    <xf numFmtId="1" fontId="8" fillId="0" borderId="23" xfId="1" applyNumberFormat="1" applyFont="1" applyFill="1" applyBorder="1" applyAlignment="1" applyProtection="1">
      <alignment horizontal="center" vertical="center"/>
    </xf>
    <xf numFmtId="1" fontId="8" fillId="0" borderId="24" xfId="1" applyNumberFormat="1" applyFont="1" applyFill="1" applyBorder="1" applyAlignment="1" applyProtection="1">
      <alignment horizontal="center" vertical="center"/>
    </xf>
    <xf numFmtId="1" fontId="8" fillId="0" borderId="25" xfId="1" applyNumberFormat="1" applyFont="1" applyFill="1" applyBorder="1" applyAlignment="1" applyProtection="1">
      <alignment horizontal="center" vertical="center"/>
    </xf>
    <xf numFmtId="1" fontId="8" fillId="0" borderId="26" xfId="1" applyNumberFormat="1" applyFont="1" applyFill="1" applyBorder="1" applyAlignment="1" applyProtection="1">
      <alignment horizontal="center" vertical="center"/>
    </xf>
    <xf numFmtId="0" fontId="3" fillId="0" borderId="15" xfId="1" applyFont="1" applyFill="1" applyBorder="1" applyAlignment="1" applyProtection="1">
      <alignment vertical="center" wrapText="1"/>
    </xf>
    <xf numFmtId="0" fontId="3" fillId="0" borderId="15" xfId="1" applyFont="1" applyFill="1" applyBorder="1" applyAlignment="1" applyProtection="1">
      <alignment horizontal="left" vertical="center" wrapText="1"/>
    </xf>
    <xf numFmtId="0" fontId="3" fillId="0" borderId="4" xfId="1" applyFont="1" applyFill="1" applyBorder="1" applyAlignment="1" applyProtection="1">
      <alignment vertical="center"/>
    </xf>
    <xf numFmtId="0" fontId="3" fillId="0" borderId="19" xfId="1" applyFont="1" applyFill="1" applyBorder="1" applyAlignment="1" applyProtection="1">
      <alignment vertical="center"/>
      <protection locked="0"/>
    </xf>
    <xf numFmtId="0" fontId="3" fillId="0" borderId="17" xfId="1" applyFont="1" applyFill="1" applyBorder="1" applyAlignment="1" applyProtection="1">
      <alignment vertical="center"/>
      <protection locked="0"/>
    </xf>
    <xf numFmtId="0" fontId="3" fillId="0" borderId="0" xfId="1" applyFont="1" applyFill="1" applyBorder="1" applyAlignment="1" applyProtection="1">
      <alignment vertical="center"/>
    </xf>
    <xf numFmtId="0" fontId="3" fillId="0" borderId="27" xfId="1" applyFont="1" applyFill="1" applyBorder="1" applyAlignment="1" applyProtection="1">
      <alignment vertical="center" wrapText="1"/>
    </xf>
    <xf numFmtId="0" fontId="3" fillId="0" borderId="27" xfId="1" applyFont="1" applyFill="1" applyBorder="1" applyAlignment="1" applyProtection="1">
      <alignment horizontal="left" vertical="center" wrapText="1"/>
    </xf>
    <xf numFmtId="3" fontId="3" fillId="0" borderId="28" xfId="1" applyNumberFormat="1" applyFont="1" applyFill="1" applyBorder="1" applyAlignment="1" applyProtection="1">
      <alignment horizontal="right" vertical="center"/>
    </xf>
    <xf numFmtId="3" fontId="3" fillId="0" borderId="29" xfId="1" applyNumberFormat="1" applyFont="1" applyFill="1" applyBorder="1" applyAlignment="1" applyProtection="1">
      <alignment horizontal="right" vertical="center"/>
    </xf>
    <xf numFmtId="3" fontId="3" fillId="0" borderId="30" xfId="1" applyNumberFormat="1" applyFont="1" applyFill="1" applyBorder="1" applyAlignment="1" applyProtection="1">
      <alignment horizontal="right" vertical="center"/>
    </xf>
    <xf numFmtId="0" fontId="4" fillId="0" borderId="23" xfId="1" applyFont="1" applyFill="1" applyBorder="1" applyAlignment="1" applyProtection="1">
      <alignment vertical="center" wrapText="1"/>
    </xf>
    <xf numFmtId="0" fontId="4" fillId="0" borderId="23" xfId="1" applyFont="1" applyFill="1" applyBorder="1" applyAlignment="1" applyProtection="1">
      <alignment horizontal="left" vertical="center" wrapText="1"/>
    </xf>
    <xf numFmtId="3" fontId="4" fillId="0" borderId="24" xfId="1" applyNumberFormat="1" applyFont="1" applyFill="1" applyBorder="1" applyAlignment="1" applyProtection="1">
      <alignment horizontal="right" vertical="center"/>
    </xf>
    <xf numFmtId="3" fontId="4" fillId="0" borderId="25" xfId="1" applyNumberFormat="1" applyFont="1" applyFill="1" applyBorder="1" applyAlignment="1" applyProtection="1">
      <alignment horizontal="right" vertical="center"/>
    </xf>
    <xf numFmtId="3" fontId="4" fillId="0" borderId="26" xfId="1" applyNumberFormat="1" applyFont="1" applyFill="1" applyBorder="1" applyAlignment="1" applyProtection="1">
      <alignment horizontal="right" vertical="center"/>
    </xf>
    <xf numFmtId="0" fontId="4" fillId="0" borderId="15" xfId="1" applyFont="1" applyFill="1" applyBorder="1" applyAlignment="1" applyProtection="1">
      <alignment vertical="center" wrapText="1"/>
    </xf>
    <xf numFmtId="0" fontId="4" fillId="0" borderId="15" xfId="1" applyFont="1" applyFill="1" applyBorder="1" applyAlignment="1" applyProtection="1">
      <alignment horizontal="right" vertical="center" wrapText="1"/>
    </xf>
    <xf numFmtId="3" fontId="4" fillId="0" borderId="4" xfId="1" applyNumberFormat="1" applyFont="1" applyFill="1" applyBorder="1" applyAlignment="1" applyProtection="1">
      <alignment horizontal="right" vertical="center"/>
    </xf>
    <xf numFmtId="3" fontId="4" fillId="0" borderId="19" xfId="1" applyNumberFormat="1" applyFont="1" applyFill="1" applyBorder="1" applyAlignment="1" applyProtection="1">
      <alignment horizontal="right" vertical="center"/>
      <protection locked="0"/>
    </xf>
    <xf numFmtId="3" fontId="4" fillId="0" borderId="17" xfId="1" applyNumberFormat="1" applyFont="1" applyFill="1" applyBorder="1" applyAlignment="1" applyProtection="1">
      <alignment horizontal="right" vertical="center"/>
      <protection locked="0"/>
    </xf>
    <xf numFmtId="0" fontId="4" fillId="0" borderId="31" xfId="1" applyFont="1" applyFill="1" applyBorder="1" applyAlignment="1" applyProtection="1">
      <alignment vertical="center" wrapText="1"/>
    </xf>
    <xf numFmtId="0" fontId="4" fillId="0" borderId="31" xfId="1" applyFont="1" applyFill="1" applyBorder="1" applyAlignment="1" applyProtection="1">
      <alignment horizontal="right" vertical="center" wrapText="1"/>
    </xf>
    <xf numFmtId="3" fontId="4" fillId="0" borderId="32" xfId="1" applyNumberFormat="1" applyFont="1" applyFill="1" applyBorder="1" applyAlignment="1" applyProtection="1">
      <alignment horizontal="right" vertical="center"/>
    </xf>
    <xf numFmtId="3" fontId="4" fillId="0" borderId="33" xfId="1" applyNumberFormat="1" applyFont="1" applyFill="1" applyBorder="1" applyAlignment="1" applyProtection="1">
      <alignment horizontal="right" vertical="center"/>
      <protection locked="0"/>
    </xf>
    <xf numFmtId="3" fontId="4" fillId="0" borderId="6" xfId="1" applyNumberFormat="1" applyFont="1" applyFill="1" applyBorder="1" applyAlignment="1" applyProtection="1">
      <alignment horizontal="right" vertical="center"/>
      <protection locked="0"/>
    </xf>
    <xf numFmtId="3" fontId="4" fillId="0" borderId="6" xfId="1" applyNumberFormat="1" applyFont="1" applyFill="1" applyBorder="1" applyAlignment="1" applyProtection="1">
      <alignment horizontal="right" vertical="center"/>
    </xf>
    <xf numFmtId="0" fontId="3" fillId="0" borderId="18" xfId="1" applyFont="1" applyFill="1" applyBorder="1" applyAlignment="1" applyProtection="1">
      <alignment horizontal="left" vertical="center" wrapText="1"/>
    </xf>
    <xf numFmtId="3" fontId="4" fillId="0" borderId="21" xfId="1" applyNumberFormat="1" applyFont="1" applyFill="1" applyBorder="1" applyAlignment="1" applyProtection="1">
      <alignment vertical="center"/>
    </xf>
    <xf numFmtId="3" fontId="4" fillId="0" borderId="20" xfId="1" applyNumberFormat="1" applyFont="1" applyFill="1" applyBorder="1" applyAlignment="1" applyProtection="1">
      <alignment vertical="center"/>
      <protection locked="0"/>
    </xf>
    <xf numFmtId="3" fontId="4" fillId="0" borderId="20" xfId="1" applyNumberFormat="1" applyFont="1" applyFill="1" applyBorder="1" applyAlignment="1" applyProtection="1">
      <alignment horizontal="center" vertical="center"/>
    </xf>
    <xf numFmtId="3" fontId="4" fillId="0" borderId="22" xfId="1" applyNumberFormat="1" applyFont="1" applyFill="1" applyBorder="1" applyAlignment="1" applyProtection="1">
      <alignment horizontal="center" vertical="center"/>
    </xf>
    <xf numFmtId="0" fontId="3" fillId="0" borderId="34" xfId="1" applyFont="1" applyFill="1" applyBorder="1" applyAlignment="1" applyProtection="1">
      <alignment horizontal="left" vertical="center" wrapText="1"/>
      <protection locked="0"/>
    </xf>
    <xf numFmtId="0" fontId="3" fillId="0" borderId="34" xfId="1" applyFont="1" applyFill="1" applyBorder="1" applyAlignment="1" applyProtection="1">
      <alignment horizontal="left" vertical="center" wrapText="1"/>
    </xf>
    <xf numFmtId="3" fontId="4" fillId="0" borderId="7" xfId="1" applyNumberFormat="1" applyFont="1" applyFill="1" applyBorder="1" applyAlignment="1" applyProtection="1">
      <alignment vertical="center"/>
    </xf>
    <xf numFmtId="3" fontId="4" fillId="0" borderId="35" xfId="1" applyNumberFormat="1" applyFont="1" applyFill="1" applyBorder="1" applyAlignment="1" applyProtection="1">
      <alignment horizontal="right" vertical="center"/>
      <protection locked="0"/>
    </xf>
    <xf numFmtId="3" fontId="4" fillId="0" borderId="35" xfId="1" applyNumberFormat="1" applyFont="1" applyFill="1" applyBorder="1" applyAlignment="1" applyProtection="1">
      <alignment horizontal="center" vertical="center"/>
    </xf>
    <xf numFmtId="3" fontId="4" fillId="0" borderId="36" xfId="1" applyNumberFormat="1" applyFont="1" applyFill="1" applyBorder="1" applyAlignment="1" applyProtection="1">
      <alignment horizontal="center" vertical="center"/>
    </xf>
    <xf numFmtId="3" fontId="4" fillId="0" borderId="35" xfId="1" applyNumberFormat="1" applyFont="1" applyFill="1" applyBorder="1" applyAlignment="1" applyProtection="1">
      <alignment horizontal="center" vertical="center"/>
      <protection locked="0"/>
    </xf>
    <xf numFmtId="3" fontId="4" fillId="0" borderId="35" xfId="1" applyNumberFormat="1" applyFont="1" applyFill="1" applyBorder="1" applyAlignment="1" applyProtection="1">
      <alignment vertical="center"/>
    </xf>
    <xf numFmtId="0" fontId="3" fillId="0" borderId="34" xfId="1" applyFont="1" applyFill="1" applyBorder="1" applyAlignment="1" applyProtection="1">
      <alignment horizontal="center" vertical="center" wrapText="1"/>
    </xf>
    <xf numFmtId="0" fontId="4" fillId="0" borderId="15" xfId="1" applyFont="1" applyFill="1" applyBorder="1" applyAlignment="1" applyProtection="1">
      <alignment horizontal="left" vertical="center" wrapText="1"/>
    </xf>
    <xf numFmtId="3" fontId="4" fillId="0" borderId="4" xfId="1" applyNumberFormat="1" applyFont="1" applyFill="1" applyBorder="1" applyAlignment="1" applyProtection="1">
      <alignment vertical="center"/>
    </xf>
    <xf numFmtId="3" fontId="4" fillId="0" borderId="19" xfId="1" applyNumberFormat="1" applyFont="1" applyFill="1" applyBorder="1" applyAlignment="1" applyProtection="1">
      <alignment horizontal="center" vertical="center"/>
    </xf>
    <xf numFmtId="3" fontId="4" fillId="0" borderId="19" xfId="1" applyNumberFormat="1" applyFont="1" applyFill="1" applyBorder="1" applyAlignment="1" applyProtection="1">
      <alignment vertical="center"/>
      <protection locked="0"/>
    </xf>
    <xf numFmtId="3" fontId="4" fillId="0" borderId="17" xfId="1" applyNumberFormat="1" applyFont="1" applyFill="1" applyBorder="1" applyAlignment="1" applyProtection="1">
      <alignment horizontal="center" vertical="center"/>
    </xf>
    <xf numFmtId="0" fontId="4" fillId="0" borderId="31" xfId="1" applyFont="1" applyFill="1" applyBorder="1" applyAlignment="1" applyProtection="1">
      <alignment horizontal="left" vertical="center" wrapText="1"/>
    </xf>
    <xf numFmtId="3" fontId="4" fillId="0" borderId="32" xfId="1" applyNumberFormat="1" applyFont="1" applyFill="1" applyBorder="1" applyAlignment="1" applyProtection="1">
      <alignment vertical="center"/>
    </xf>
    <xf numFmtId="3" fontId="4" fillId="0" borderId="33" xfId="1" applyNumberFormat="1" applyFont="1" applyFill="1" applyBorder="1" applyAlignment="1" applyProtection="1">
      <alignment horizontal="center" vertical="center"/>
    </xf>
    <xf numFmtId="3" fontId="4" fillId="0" borderId="33" xfId="1" applyNumberFormat="1" applyFont="1" applyFill="1" applyBorder="1" applyAlignment="1" applyProtection="1">
      <alignment vertical="center"/>
      <protection locked="0"/>
    </xf>
    <xf numFmtId="3" fontId="4" fillId="0" borderId="6" xfId="1" applyNumberFormat="1" applyFont="1" applyFill="1" applyBorder="1" applyAlignment="1" applyProtection="1">
      <alignment horizontal="center" vertical="center"/>
    </xf>
    <xf numFmtId="0" fontId="4" fillId="0" borderId="37" xfId="1" applyFont="1" applyFill="1" applyBorder="1" applyAlignment="1" applyProtection="1">
      <alignment horizontal="right" vertical="center" wrapText="1"/>
    </xf>
    <xf numFmtId="0" fontId="4" fillId="0" borderId="37" xfId="1" applyFont="1" applyFill="1" applyBorder="1" applyAlignment="1" applyProtection="1">
      <alignment horizontal="left" vertical="center" wrapText="1"/>
    </xf>
    <xf numFmtId="3" fontId="4" fillId="0" borderId="12" xfId="1" applyNumberFormat="1" applyFont="1" applyFill="1" applyBorder="1" applyAlignment="1" applyProtection="1">
      <alignment vertical="center"/>
    </xf>
    <xf numFmtId="3" fontId="4" fillId="0" borderId="38" xfId="1" applyNumberFormat="1" applyFont="1" applyFill="1" applyBorder="1" applyAlignment="1" applyProtection="1">
      <alignment horizontal="center" vertical="center"/>
    </xf>
    <xf numFmtId="3" fontId="4" fillId="0" borderId="38" xfId="1" applyNumberFormat="1" applyFont="1" applyFill="1" applyBorder="1" applyAlignment="1" applyProtection="1">
      <alignment vertical="center"/>
      <protection locked="0"/>
    </xf>
    <xf numFmtId="3" fontId="4" fillId="0" borderId="14" xfId="1" applyNumberFormat="1" applyFont="1" applyFill="1" applyBorder="1" applyAlignment="1" applyProtection="1">
      <alignment horizontal="center" vertical="center"/>
    </xf>
    <xf numFmtId="0" fontId="4" fillId="0" borderId="39" xfId="1" applyFont="1" applyFill="1" applyBorder="1" applyAlignment="1" applyProtection="1">
      <alignment horizontal="right" vertical="center" wrapText="1"/>
    </xf>
    <xf numFmtId="0" fontId="4" fillId="0" borderId="39" xfId="1" applyFont="1" applyFill="1" applyBorder="1" applyAlignment="1" applyProtection="1">
      <alignment horizontal="left" vertical="center" wrapText="1"/>
    </xf>
    <xf numFmtId="3" fontId="4" fillId="0" borderId="40" xfId="1" applyNumberFormat="1" applyFont="1" applyFill="1" applyBorder="1" applyAlignment="1" applyProtection="1">
      <alignment vertical="center"/>
    </xf>
    <xf numFmtId="3" fontId="4" fillId="0" borderId="41" xfId="1" applyNumberFormat="1" applyFont="1" applyFill="1" applyBorder="1" applyAlignment="1" applyProtection="1">
      <alignment horizontal="center" vertical="center"/>
    </xf>
    <xf numFmtId="3" fontId="4" fillId="0" borderId="41" xfId="1" applyNumberFormat="1" applyFont="1" applyFill="1" applyBorder="1" applyAlignment="1" applyProtection="1">
      <alignment vertical="center"/>
      <protection locked="0"/>
    </xf>
    <xf numFmtId="3" fontId="4" fillId="0" borderId="10" xfId="1" applyNumberFormat="1" applyFont="1" applyFill="1" applyBorder="1" applyAlignment="1" applyProtection="1">
      <alignment horizontal="center" vertical="center"/>
    </xf>
    <xf numFmtId="0" fontId="3" fillId="0" borderId="42" xfId="1" applyFont="1" applyFill="1" applyBorder="1" applyAlignment="1" applyProtection="1">
      <alignment horizontal="center" vertical="center" wrapText="1"/>
    </xf>
    <xf numFmtId="0" fontId="3" fillId="0" borderId="42" xfId="1" applyFont="1" applyFill="1" applyBorder="1" applyAlignment="1" applyProtection="1">
      <alignment horizontal="left" vertical="center" wrapText="1"/>
    </xf>
    <xf numFmtId="3" fontId="4" fillId="0" borderId="43" xfId="1" applyNumberFormat="1" applyFont="1" applyFill="1" applyBorder="1" applyAlignment="1" applyProtection="1">
      <alignment horizontal="right" vertical="center"/>
    </xf>
    <xf numFmtId="3" fontId="4" fillId="0" borderId="44" xfId="1" applyNumberFormat="1" applyFont="1" applyFill="1" applyBorder="1" applyAlignment="1" applyProtection="1">
      <alignment horizontal="right" vertical="center"/>
    </xf>
    <xf numFmtId="3" fontId="4" fillId="0" borderId="44" xfId="1" applyNumberFormat="1" applyFont="1" applyFill="1" applyBorder="1" applyAlignment="1" applyProtection="1">
      <alignment horizontal="center" vertical="center"/>
    </xf>
    <xf numFmtId="3" fontId="4" fillId="0" borderId="45" xfId="1" applyNumberFormat="1" applyFont="1" applyFill="1" applyBorder="1" applyAlignment="1" applyProtection="1">
      <alignment horizontal="center" vertical="center"/>
    </xf>
    <xf numFmtId="3" fontId="4" fillId="0" borderId="41" xfId="1" applyNumberFormat="1" applyFont="1" applyFill="1" applyBorder="1" applyAlignment="1" applyProtection="1">
      <alignment horizontal="right" vertical="center"/>
      <protection locked="0"/>
    </xf>
    <xf numFmtId="3" fontId="4" fillId="0" borderId="35" xfId="1" applyNumberFormat="1" applyFont="1" applyFill="1" applyBorder="1" applyAlignment="1" applyProtection="1">
      <alignment horizontal="right" vertical="center"/>
    </xf>
    <xf numFmtId="3" fontId="4" fillId="0" borderId="7" xfId="1" applyNumberFormat="1" applyFont="1" applyFill="1" applyBorder="1" applyAlignment="1" applyProtection="1">
      <alignment horizontal="right" vertical="center"/>
    </xf>
    <xf numFmtId="3" fontId="4" fillId="0" borderId="38" xfId="1" applyNumberFormat="1" applyFont="1" applyFill="1" applyBorder="1" applyAlignment="1" applyProtection="1">
      <alignment horizontal="right" vertical="center"/>
      <protection locked="0"/>
    </xf>
    <xf numFmtId="3" fontId="4" fillId="0" borderId="38" xfId="1" applyNumberFormat="1" applyFont="1" applyFill="1" applyBorder="1" applyAlignment="1" applyProtection="1">
      <alignment horizontal="center" vertical="center"/>
      <protection locked="0"/>
    </xf>
    <xf numFmtId="3" fontId="4" fillId="0" borderId="46" xfId="1" applyNumberFormat="1" applyFont="1" applyFill="1" applyBorder="1" applyAlignment="1" applyProtection="1">
      <alignment horizontal="center" vertical="center"/>
    </xf>
    <xf numFmtId="3" fontId="4" fillId="0" borderId="47" xfId="1" applyNumberFormat="1" applyFont="1" applyFill="1" applyBorder="1" applyAlignment="1" applyProtection="1">
      <alignment horizontal="right" vertical="center"/>
    </xf>
    <xf numFmtId="3" fontId="4" fillId="0" borderId="19" xfId="1" applyNumberFormat="1" applyFont="1" applyFill="1" applyBorder="1" applyAlignment="1" applyProtection="1">
      <alignment horizontal="center" vertical="center"/>
      <protection locked="0"/>
    </xf>
    <xf numFmtId="0" fontId="3" fillId="0" borderId="39" xfId="1" applyFont="1" applyFill="1" applyBorder="1" applyAlignment="1" applyProtection="1">
      <alignment horizontal="center" vertical="center" wrapText="1"/>
    </xf>
    <xf numFmtId="0" fontId="3" fillId="0" borderId="39" xfId="1" applyFont="1" applyFill="1" applyBorder="1" applyAlignment="1" applyProtection="1">
      <alignment horizontal="left" vertical="center" wrapText="1"/>
    </xf>
    <xf numFmtId="3" fontId="4" fillId="0" borderId="48" xfId="1" applyNumberFormat="1" applyFont="1" applyFill="1" applyBorder="1" applyAlignment="1" applyProtection="1">
      <alignment horizontal="right" vertical="center"/>
    </xf>
    <xf numFmtId="3" fontId="4" fillId="0" borderId="49" xfId="1" applyNumberFormat="1" applyFont="1" applyFill="1" applyBorder="1" applyAlignment="1" applyProtection="1">
      <alignment horizontal="right" vertical="center"/>
    </xf>
    <xf numFmtId="0" fontId="4" fillId="0" borderId="42" xfId="1" applyFont="1" applyFill="1" applyBorder="1" applyAlignment="1" applyProtection="1">
      <alignment horizontal="right" vertical="center" wrapText="1"/>
    </xf>
    <xf numFmtId="0" fontId="4" fillId="0" borderId="42" xfId="1" applyFont="1" applyFill="1" applyBorder="1" applyAlignment="1" applyProtection="1">
      <alignment horizontal="left" vertical="center" wrapText="1"/>
    </xf>
    <xf numFmtId="3" fontId="4" fillId="0" borderId="50" xfId="1" applyNumberFormat="1" applyFont="1" applyFill="1" applyBorder="1" applyAlignment="1" applyProtection="1">
      <alignment horizontal="right" vertical="center"/>
    </xf>
    <xf numFmtId="3" fontId="4" fillId="0" borderId="45" xfId="1" applyNumberFormat="1" applyFont="1" applyFill="1" applyBorder="1" applyAlignment="1" applyProtection="1">
      <alignment horizontal="right" vertical="center"/>
      <protection locked="0"/>
    </xf>
    <xf numFmtId="0" fontId="4" fillId="0" borderId="42" xfId="1" applyFont="1" applyFill="1" applyBorder="1" applyAlignment="1" applyProtection="1">
      <alignment vertical="center" wrapText="1"/>
    </xf>
    <xf numFmtId="3" fontId="4" fillId="0" borderId="43" xfId="1" applyNumberFormat="1" applyFont="1" applyFill="1" applyBorder="1" applyAlignment="1" applyProtection="1">
      <alignment vertical="center"/>
    </xf>
    <xf numFmtId="3" fontId="4" fillId="0" borderId="45" xfId="1" applyNumberFormat="1" applyFont="1" applyFill="1" applyBorder="1" applyAlignment="1" applyProtection="1">
      <alignment horizontal="right" vertical="center"/>
    </xf>
    <xf numFmtId="0" fontId="3" fillId="0" borderId="15" xfId="1" applyFont="1" applyBorder="1" applyAlignment="1" applyProtection="1">
      <alignment vertical="center" wrapText="1"/>
    </xf>
    <xf numFmtId="0" fontId="3" fillId="0" borderId="15" xfId="1" applyFont="1" applyBorder="1" applyAlignment="1" applyProtection="1">
      <alignment horizontal="left" vertical="center" wrapText="1"/>
    </xf>
    <xf numFmtId="3" fontId="3" fillId="0" borderId="4" xfId="1" applyNumberFormat="1" applyFont="1" applyBorder="1" applyAlignment="1" applyProtection="1">
      <alignment vertical="center"/>
    </xf>
    <xf numFmtId="3" fontId="3" fillId="0" borderId="19" xfId="1" applyNumberFormat="1" applyFont="1" applyBorder="1" applyAlignment="1" applyProtection="1">
      <alignment vertical="center"/>
    </xf>
    <xf numFmtId="3" fontId="3" fillId="0" borderId="17" xfId="1" applyNumberFormat="1" applyFont="1" applyBorder="1" applyAlignment="1" applyProtection="1">
      <alignment vertical="center"/>
    </xf>
    <xf numFmtId="0" fontId="3" fillId="0" borderId="27" xfId="1" applyFont="1" applyFill="1" applyBorder="1" applyAlignment="1" applyProtection="1">
      <alignment vertical="center"/>
    </xf>
    <xf numFmtId="3" fontId="3" fillId="0" borderId="28" xfId="1" applyNumberFormat="1" applyFont="1" applyFill="1" applyBorder="1" applyAlignment="1" applyProtection="1">
      <alignment vertical="center"/>
    </xf>
    <xf numFmtId="3" fontId="3" fillId="0" borderId="29" xfId="1" applyNumberFormat="1" applyFont="1" applyFill="1" applyBorder="1" applyAlignment="1" applyProtection="1">
      <alignment vertical="center"/>
    </xf>
    <xf numFmtId="3" fontId="3" fillId="0" borderId="30" xfId="1" applyNumberFormat="1" applyFont="1" applyFill="1" applyBorder="1" applyAlignment="1" applyProtection="1">
      <alignment vertical="center"/>
    </xf>
    <xf numFmtId="0" fontId="3" fillId="0" borderId="51" xfId="1" applyFont="1" applyFill="1" applyBorder="1" applyAlignment="1" applyProtection="1">
      <alignment vertical="center"/>
    </xf>
    <xf numFmtId="0" fontId="3" fillId="0" borderId="51" xfId="1" applyFont="1" applyFill="1" applyBorder="1" applyAlignment="1" applyProtection="1">
      <alignment vertical="center" wrapText="1"/>
    </xf>
    <xf numFmtId="3" fontId="3" fillId="0" borderId="52" xfId="1" applyNumberFormat="1" applyFont="1" applyFill="1" applyBorder="1" applyAlignment="1" applyProtection="1">
      <alignment vertical="center"/>
    </xf>
    <xf numFmtId="3" fontId="3" fillId="0" borderId="53" xfId="1" applyNumberFormat="1" applyFont="1" applyFill="1" applyBorder="1" applyAlignment="1" applyProtection="1">
      <alignment vertical="center"/>
    </xf>
    <xf numFmtId="3" fontId="3" fillId="0" borderId="54" xfId="1" applyNumberFormat="1" applyFont="1" applyFill="1" applyBorder="1" applyAlignment="1" applyProtection="1">
      <alignment vertical="center"/>
    </xf>
    <xf numFmtId="0" fontId="3" fillId="0" borderId="15" xfId="1" applyFont="1" applyFill="1" applyBorder="1" applyAlignment="1" applyProtection="1">
      <alignment vertical="center"/>
    </xf>
    <xf numFmtId="3" fontId="3" fillId="0" borderId="4" xfId="1" applyNumberFormat="1" applyFont="1" applyFill="1" applyBorder="1" applyAlignment="1" applyProtection="1">
      <alignment vertical="center"/>
    </xf>
    <xf numFmtId="3" fontId="3" fillId="0" borderId="19" xfId="1" applyNumberFormat="1" applyFont="1" applyFill="1" applyBorder="1" applyAlignment="1" applyProtection="1">
      <alignment vertical="center"/>
    </xf>
    <xf numFmtId="3" fontId="3" fillId="0" borderId="17" xfId="1" applyNumberFormat="1" applyFont="1" applyFill="1" applyBorder="1" applyAlignment="1" applyProtection="1">
      <alignment vertical="center"/>
    </xf>
    <xf numFmtId="0" fontId="3" fillId="3" borderId="55" xfId="1" applyFont="1" applyFill="1" applyBorder="1" applyAlignment="1" applyProtection="1">
      <alignment horizontal="left" vertical="center" wrapText="1"/>
    </xf>
    <xf numFmtId="3" fontId="3" fillId="3" borderId="56" xfId="1" applyNumberFormat="1" applyFont="1" applyFill="1" applyBorder="1" applyAlignment="1" applyProtection="1">
      <alignment vertical="center"/>
    </xf>
    <xf numFmtId="3" fontId="3" fillId="3" borderId="57" xfId="1" applyNumberFormat="1" applyFont="1" applyFill="1" applyBorder="1" applyAlignment="1" applyProtection="1">
      <alignment vertical="center"/>
    </xf>
    <xf numFmtId="3" fontId="3" fillId="3" borderId="58" xfId="1" applyNumberFormat="1" applyFont="1" applyFill="1" applyBorder="1" applyAlignment="1" applyProtection="1">
      <alignment vertical="center"/>
    </xf>
    <xf numFmtId="0" fontId="4" fillId="0" borderId="34" xfId="1" applyFont="1" applyFill="1" applyBorder="1" applyAlignment="1" applyProtection="1">
      <alignment horizontal="left" vertical="center" wrapText="1"/>
    </xf>
    <xf numFmtId="3" fontId="4" fillId="0" borderId="59" xfId="1" applyNumberFormat="1" applyFont="1" applyFill="1" applyBorder="1" applyAlignment="1" applyProtection="1">
      <alignment vertical="center"/>
    </xf>
    <xf numFmtId="3" fontId="4" fillId="0" borderId="60" xfId="1" applyNumberFormat="1" applyFont="1" applyFill="1" applyBorder="1" applyAlignment="1" applyProtection="1">
      <alignment vertical="center"/>
    </xf>
    <xf numFmtId="0" fontId="4" fillId="0" borderId="42" xfId="1" applyFont="1" applyFill="1" applyBorder="1" applyAlignment="1" applyProtection="1">
      <alignment horizontal="center" vertical="center" wrapText="1"/>
    </xf>
    <xf numFmtId="3" fontId="4" fillId="0" borderId="44" xfId="1" applyNumberFormat="1" applyFont="1" applyFill="1" applyBorder="1" applyAlignment="1" applyProtection="1">
      <alignment vertical="center"/>
    </xf>
    <xf numFmtId="3" fontId="4" fillId="0" borderId="45" xfId="1" applyNumberFormat="1" applyFont="1" applyFill="1" applyBorder="1" applyAlignment="1" applyProtection="1">
      <alignment vertical="center"/>
    </xf>
    <xf numFmtId="3" fontId="4" fillId="0" borderId="17" xfId="1" applyNumberFormat="1" applyFont="1" applyFill="1" applyBorder="1" applyAlignment="1" applyProtection="1">
      <alignment vertical="center"/>
      <protection locked="0"/>
    </xf>
    <xf numFmtId="3" fontId="4" fillId="0" borderId="6" xfId="1" applyNumberFormat="1" applyFont="1" applyFill="1" applyBorder="1" applyAlignment="1" applyProtection="1">
      <alignment vertical="center"/>
      <protection locked="0"/>
    </xf>
    <xf numFmtId="0" fontId="4" fillId="0" borderId="31" xfId="1" applyFont="1" applyFill="1" applyBorder="1" applyAlignment="1" applyProtection="1">
      <alignment horizontal="center" vertical="center" wrapText="1"/>
    </xf>
    <xf numFmtId="3" fontId="4" fillId="0" borderId="33" xfId="1" applyNumberFormat="1" applyFont="1" applyFill="1" applyBorder="1" applyAlignment="1" applyProtection="1">
      <alignment vertical="center"/>
    </xf>
    <xf numFmtId="3" fontId="4" fillId="0" borderId="6" xfId="1" applyNumberFormat="1" applyFont="1" applyFill="1" applyBorder="1" applyAlignment="1" applyProtection="1">
      <alignment vertical="center"/>
    </xf>
    <xf numFmtId="3" fontId="4" fillId="0" borderId="44" xfId="1" applyNumberFormat="1" applyFont="1" applyFill="1" applyBorder="1" applyAlignment="1" applyProtection="1">
      <alignment vertical="center"/>
      <protection locked="0"/>
    </xf>
    <xf numFmtId="3" fontId="4" fillId="0" borderId="45" xfId="1" applyNumberFormat="1" applyFont="1" applyFill="1" applyBorder="1" applyAlignment="1" applyProtection="1">
      <alignment vertical="center"/>
      <protection locked="0"/>
    </xf>
    <xf numFmtId="3" fontId="4" fillId="0" borderId="36" xfId="1" applyNumberFormat="1" applyFont="1" applyFill="1" applyBorder="1" applyAlignment="1" applyProtection="1">
      <alignment vertical="center"/>
    </xf>
    <xf numFmtId="0" fontId="4" fillId="0" borderId="15" xfId="1" applyFont="1" applyFill="1" applyBorder="1" applyAlignment="1" applyProtection="1">
      <alignment horizontal="center" vertical="center" wrapText="1"/>
    </xf>
    <xf numFmtId="3" fontId="4" fillId="0" borderId="19" xfId="1" applyNumberFormat="1" applyFont="1" applyFill="1" applyBorder="1" applyAlignment="1" applyProtection="1">
      <alignment vertical="center"/>
    </xf>
    <xf numFmtId="3" fontId="4" fillId="0" borderId="17" xfId="1" applyNumberFormat="1" applyFont="1" applyFill="1" applyBorder="1" applyAlignment="1" applyProtection="1">
      <alignment vertical="center"/>
    </xf>
    <xf numFmtId="3" fontId="4" fillId="0" borderId="61" xfId="1" applyNumberFormat="1" applyFont="1" applyFill="1" applyBorder="1" applyAlignment="1" applyProtection="1">
      <alignment vertical="center"/>
    </xf>
    <xf numFmtId="3" fontId="4" fillId="0" borderId="62" xfId="1" applyNumberFormat="1" applyFont="1" applyFill="1" applyBorder="1" applyAlignment="1" applyProtection="1">
      <alignment vertical="center"/>
    </xf>
    <xf numFmtId="0" fontId="4" fillId="0" borderId="31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vertical="center" wrapText="1"/>
    </xf>
    <xf numFmtId="3" fontId="4" fillId="0" borderId="63" xfId="1" applyNumberFormat="1" applyFont="1" applyFill="1" applyBorder="1" applyAlignment="1" applyProtection="1">
      <alignment vertical="center"/>
      <protection locked="0"/>
    </xf>
    <xf numFmtId="3" fontId="4" fillId="0" borderId="41" xfId="1" applyNumberFormat="1" applyFont="1" applyFill="1" applyBorder="1" applyAlignment="1" applyProtection="1">
      <alignment vertical="center"/>
    </xf>
    <xf numFmtId="3" fontId="4" fillId="0" borderId="10" xfId="1" applyNumberFormat="1" applyFont="1" applyFill="1" applyBorder="1" applyAlignment="1" applyProtection="1">
      <alignment vertical="center"/>
    </xf>
    <xf numFmtId="3" fontId="4" fillId="0" borderId="35" xfId="1" applyNumberFormat="1" applyFont="1" applyFill="1" applyBorder="1" applyAlignment="1" applyProtection="1">
      <alignment vertical="center"/>
      <protection locked="0"/>
    </xf>
    <xf numFmtId="3" fontId="4" fillId="0" borderId="36" xfId="1" applyNumberFormat="1" applyFont="1" applyFill="1" applyBorder="1" applyAlignment="1" applyProtection="1">
      <alignment vertical="center"/>
      <protection locked="0"/>
    </xf>
    <xf numFmtId="3" fontId="4" fillId="0" borderId="46" xfId="1" applyNumberFormat="1" applyFont="1" applyFill="1" applyBorder="1" applyAlignment="1" applyProtection="1">
      <alignment vertical="center"/>
    </xf>
    <xf numFmtId="0" fontId="4" fillId="0" borderId="55" xfId="1" applyFont="1" applyFill="1" applyBorder="1" applyAlignment="1" applyProtection="1">
      <alignment horizontal="left" vertical="center" wrapText="1"/>
    </xf>
    <xf numFmtId="3" fontId="4" fillId="0" borderId="8" xfId="1" applyNumberFormat="1" applyFont="1" applyFill="1" applyBorder="1" applyAlignment="1" applyProtection="1">
      <alignment vertical="center"/>
    </xf>
    <xf numFmtId="3" fontId="4" fillId="0" borderId="64" xfId="1" applyNumberFormat="1" applyFont="1" applyFill="1" applyBorder="1" applyAlignment="1" applyProtection="1">
      <alignment vertical="center"/>
    </xf>
    <xf numFmtId="3" fontId="4" fillId="0" borderId="65" xfId="1" applyNumberFormat="1" applyFont="1" applyFill="1" applyBorder="1" applyAlignment="1" applyProtection="1">
      <alignment vertical="center"/>
    </xf>
    <xf numFmtId="3" fontId="4" fillId="0" borderId="5" xfId="1" applyNumberFormat="1" applyFont="1" applyFill="1" applyBorder="1" applyAlignment="1" applyProtection="1">
      <alignment vertical="center"/>
      <protection locked="0"/>
    </xf>
    <xf numFmtId="0" fontId="4" fillId="0" borderId="66" xfId="1" applyFont="1" applyFill="1" applyBorder="1" applyAlignment="1" applyProtection="1">
      <alignment horizontal="right" vertical="center" wrapText="1"/>
    </xf>
    <xf numFmtId="3" fontId="4" fillId="0" borderId="16" xfId="1" applyNumberFormat="1" applyFont="1" applyFill="1" applyBorder="1" applyAlignment="1" applyProtection="1">
      <alignment vertical="center"/>
      <protection locked="0"/>
    </xf>
    <xf numFmtId="3" fontId="4" fillId="0" borderId="67" xfId="1" applyNumberFormat="1" applyFont="1" applyFill="1" applyBorder="1" applyAlignment="1" applyProtection="1">
      <alignment vertical="center"/>
      <protection locked="0"/>
    </xf>
    <xf numFmtId="3" fontId="4" fillId="0" borderId="68" xfId="1" applyNumberFormat="1" applyFont="1" applyFill="1" applyBorder="1" applyAlignment="1" applyProtection="1">
      <alignment vertical="center"/>
      <protection locked="0"/>
    </xf>
    <xf numFmtId="0" fontId="3" fillId="0" borderId="55" xfId="1" applyFont="1" applyFill="1" applyBorder="1" applyAlignment="1" applyProtection="1">
      <alignment horizontal="left" vertical="center" wrapText="1"/>
    </xf>
    <xf numFmtId="3" fontId="4" fillId="0" borderId="56" xfId="1" applyNumberFormat="1" applyFont="1" applyFill="1" applyBorder="1" applyAlignment="1" applyProtection="1">
      <alignment vertical="center"/>
    </xf>
    <xf numFmtId="3" fontId="4" fillId="0" borderId="57" xfId="1" applyNumberFormat="1" applyFont="1" applyFill="1" applyBorder="1" applyAlignment="1" applyProtection="1">
      <alignment vertical="center"/>
    </xf>
    <xf numFmtId="3" fontId="4" fillId="0" borderId="50" xfId="1" applyNumberFormat="1" applyFont="1" applyFill="1" applyBorder="1" applyAlignment="1" applyProtection="1">
      <alignment vertical="center"/>
    </xf>
    <xf numFmtId="1" fontId="3" fillId="3" borderId="55" xfId="1" applyNumberFormat="1" applyFont="1" applyFill="1" applyBorder="1" applyAlignment="1" applyProtection="1">
      <alignment horizontal="left" vertical="center" wrapText="1"/>
    </xf>
    <xf numFmtId="1" fontId="3" fillId="0" borderId="34" xfId="1" applyNumberFormat="1" applyFont="1" applyFill="1" applyBorder="1" applyAlignment="1" applyProtection="1">
      <alignment horizontal="left" vertical="center" wrapText="1"/>
    </xf>
    <xf numFmtId="0" fontId="3" fillId="0" borderId="15" xfId="1" applyFont="1" applyFill="1" applyBorder="1" applyAlignment="1" applyProtection="1">
      <alignment horizontal="center" vertical="center" wrapText="1"/>
    </xf>
    <xf numFmtId="3" fontId="3" fillId="0" borderId="61" xfId="1" applyNumberFormat="1" applyFont="1" applyFill="1" applyBorder="1" applyAlignment="1" applyProtection="1">
      <alignment vertical="center"/>
    </xf>
    <xf numFmtId="3" fontId="3" fillId="3" borderId="60" xfId="1" applyNumberFormat="1" applyFont="1" applyFill="1" applyBorder="1" applyAlignment="1" applyProtection="1">
      <alignment vertical="center"/>
    </xf>
    <xf numFmtId="3" fontId="4" fillId="0" borderId="5" xfId="1" applyNumberFormat="1" applyFont="1" applyFill="1" applyBorder="1" applyAlignment="1" applyProtection="1">
      <alignment vertical="center"/>
    </xf>
    <xf numFmtId="3" fontId="4" fillId="0" borderId="69" xfId="1" applyNumberFormat="1" applyFont="1" applyFill="1" applyBorder="1" applyAlignment="1" applyProtection="1">
      <alignment vertical="center"/>
    </xf>
    <xf numFmtId="3" fontId="3" fillId="3" borderId="70" xfId="1" applyNumberFormat="1" applyFont="1" applyFill="1" applyBorder="1" applyAlignment="1" applyProtection="1">
      <alignment vertical="center"/>
    </xf>
    <xf numFmtId="3" fontId="4" fillId="0" borderId="70" xfId="1" applyNumberFormat="1" applyFont="1" applyFill="1" applyBorder="1" applyAlignment="1" applyProtection="1">
      <alignment vertical="center"/>
    </xf>
    <xf numFmtId="3" fontId="4" fillId="0" borderId="0" xfId="1" applyNumberFormat="1" applyFont="1" applyFill="1" applyBorder="1" applyAlignment="1" applyProtection="1">
      <alignment vertical="center"/>
    </xf>
    <xf numFmtId="3" fontId="4" fillId="0" borderId="3" xfId="1" applyNumberFormat="1" applyFont="1" applyFill="1" applyBorder="1" applyAlignment="1" applyProtection="1">
      <alignment vertical="center"/>
      <protection locked="0"/>
    </xf>
    <xf numFmtId="3" fontId="4" fillId="0" borderId="71" xfId="1" applyNumberFormat="1" applyFont="1" applyFill="1" applyBorder="1" applyAlignment="1" applyProtection="1">
      <alignment vertical="center"/>
    </xf>
    <xf numFmtId="3" fontId="4" fillId="0" borderId="72" xfId="1" applyNumberFormat="1" applyFont="1" applyFill="1" applyBorder="1" applyAlignment="1" applyProtection="1">
      <alignment vertical="center"/>
    </xf>
    <xf numFmtId="3" fontId="4" fillId="0" borderId="67" xfId="1" applyNumberFormat="1" applyFont="1" applyFill="1" applyBorder="1" applyAlignment="1" applyProtection="1">
      <alignment vertical="center"/>
    </xf>
    <xf numFmtId="3" fontId="4" fillId="0" borderId="73" xfId="1" applyNumberFormat="1" applyFont="1" applyFill="1" applyBorder="1" applyAlignment="1" applyProtection="1">
      <alignment vertical="center"/>
    </xf>
    <xf numFmtId="3" fontId="4" fillId="0" borderId="74" xfId="1" applyNumberFormat="1" applyFont="1" applyFill="1" applyBorder="1" applyAlignment="1" applyProtection="1">
      <alignment vertical="center"/>
    </xf>
    <xf numFmtId="3" fontId="4" fillId="0" borderId="74" xfId="1" applyNumberFormat="1" applyFont="1" applyFill="1" applyBorder="1" applyAlignment="1" applyProtection="1">
      <alignment vertical="center"/>
      <protection locked="0"/>
    </xf>
    <xf numFmtId="0" fontId="4" fillId="0" borderId="66" xfId="1" applyFont="1" applyFill="1" applyBorder="1" applyAlignment="1" applyProtection="1">
      <alignment horizontal="center" vertical="center" wrapText="1"/>
    </xf>
    <xf numFmtId="0" fontId="4" fillId="0" borderId="66" xfId="1" applyFont="1" applyFill="1" applyBorder="1" applyAlignment="1" applyProtection="1">
      <alignment horizontal="left" vertical="center" wrapText="1"/>
    </xf>
    <xf numFmtId="3" fontId="4" fillId="0" borderId="63" xfId="1" applyNumberFormat="1" applyFont="1" applyFill="1" applyBorder="1" applyAlignment="1" applyProtection="1">
      <alignment vertical="center"/>
    </xf>
    <xf numFmtId="0" fontId="9" fillId="0" borderId="0" xfId="1" applyFont="1" applyFill="1" applyBorder="1" applyAlignment="1" applyProtection="1">
      <alignment vertical="center"/>
    </xf>
    <xf numFmtId="0" fontId="3" fillId="3" borderId="34" xfId="1" applyFont="1" applyFill="1" applyBorder="1" applyAlignment="1" applyProtection="1">
      <alignment horizontal="left" vertical="center" wrapText="1"/>
    </xf>
    <xf numFmtId="3" fontId="3" fillId="3" borderId="8" xfId="1" applyNumberFormat="1" applyFont="1" applyFill="1" applyBorder="1" applyAlignment="1" applyProtection="1">
      <alignment vertical="center"/>
    </xf>
    <xf numFmtId="3" fontId="3" fillId="3" borderId="35" xfId="1" applyNumberFormat="1" applyFont="1" applyFill="1" applyBorder="1" applyAlignment="1" applyProtection="1">
      <alignment vertical="center"/>
    </xf>
    <xf numFmtId="3" fontId="3" fillId="3" borderId="7" xfId="1" applyNumberFormat="1" applyFont="1" applyFill="1" applyBorder="1" applyAlignment="1" applyProtection="1">
      <alignment vertical="center"/>
    </xf>
    <xf numFmtId="3" fontId="3" fillId="3" borderId="49" xfId="1" applyNumberFormat="1" applyFont="1" applyFill="1" applyBorder="1" applyAlignment="1" applyProtection="1">
      <alignment vertical="center"/>
    </xf>
    <xf numFmtId="3" fontId="4" fillId="0" borderId="14" xfId="1" applyNumberFormat="1" applyFont="1" applyFill="1" applyBorder="1" applyAlignment="1" applyProtection="1">
      <alignment vertical="center"/>
      <protection locked="0"/>
    </xf>
    <xf numFmtId="0" fontId="3" fillId="4" borderId="43" xfId="1" applyFont="1" applyFill="1" applyBorder="1" applyAlignment="1" applyProtection="1">
      <alignment horizontal="left" vertical="center" wrapText="1"/>
    </xf>
    <xf numFmtId="0" fontId="3" fillId="4" borderId="31" xfId="1" applyFont="1" applyFill="1" applyBorder="1" applyAlignment="1" applyProtection="1">
      <alignment horizontal="left" vertical="center" wrapText="1"/>
    </xf>
    <xf numFmtId="3" fontId="3" fillId="4" borderId="69" xfId="1" applyNumberFormat="1" applyFont="1" applyFill="1" applyBorder="1" applyAlignment="1" applyProtection="1">
      <alignment vertical="center"/>
    </xf>
    <xf numFmtId="3" fontId="3" fillId="4" borderId="44" xfId="1" applyNumberFormat="1" applyFont="1" applyFill="1" applyBorder="1" applyAlignment="1" applyProtection="1">
      <alignment vertical="center"/>
    </xf>
    <xf numFmtId="3" fontId="3" fillId="4" borderId="45" xfId="1" applyNumberFormat="1" applyFont="1" applyFill="1" applyBorder="1" applyAlignment="1" applyProtection="1">
      <alignment vertical="center"/>
    </xf>
    <xf numFmtId="3" fontId="3" fillId="4" borderId="43" xfId="1" applyNumberFormat="1" applyFont="1" applyFill="1" applyBorder="1" applyAlignment="1" applyProtection="1">
      <alignment vertical="center"/>
    </xf>
    <xf numFmtId="0" fontId="3" fillId="0" borderId="43" xfId="1" applyFont="1" applyFill="1" applyBorder="1" applyAlignment="1" applyProtection="1">
      <alignment horizontal="left" vertical="center" wrapText="1"/>
    </xf>
    <xf numFmtId="0" fontId="4" fillId="0" borderId="43" xfId="1" applyFont="1" applyFill="1" applyBorder="1" applyAlignment="1" applyProtection="1">
      <alignment horizontal="center" vertical="center" wrapText="1"/>
    </xf>
    <xf numFmtId="0" fontId="4" fillId="0" borderId="43" xfId="1" applyFont="1" applyFill="1" applyBorder="1" applyAlignment="1" applyProtection="1">
      <alignment horizontal="right" vertical="center" wrapText="1"/>
    </xf>
    <xf numFmtId="0" fontId="4" fillId="0" borderId="34" xfId="1" applyFont="1" applyFill="1" applyBorder="1" applyAlignment="1" applyProtection="1">
      <alignment horizontal="right" vertical="center" wrapText="1"/>
    </xf>
    <xf numFmtId="0" fontId="4" fillId="0" borderId="27" xfId="1" applyFont="1" applyFill="1" applyBorder="1" applyAlignment="1" applyProtection="1">
      <alignment vertical="center"/>
    </xf>
    <xf numFmtId="3" fontId="4" fillId="0" borderId="29" xfId="1" applyNumberFormat="1" applyFont="1" applyFill="1" applyBorder="1" applyAlignment="1" applyProtection="1">
      <alignment vertical="center"/>
    </xf>
    <xf numFmtId="3" fontId="4" fillId="0" borderId="75" xfId="1" applyNumberFormat="1" applyFont="1" applyFill="1" applyBorder="1" applyAlignment="1" applyProtection="1">
      <alignment vertical="center"/>
    </xf>
    <xf numFmtId="3" fontId="4" fillId="0" borderId="76" xfId="1" applyNumberFormat="1" applyFont="1" applyFill="1" applyBorder="1" applyAlignment="1" applyProtection="1">
      <alignment vertical="center"/>
    </xf>
    <xf numFmtId="3" fontId="3" fillId="0" borderId="79" xfId="1" applyNumberFormat="1" applyFont="1" applyFill="1" applyBorder="1" applyAlignment="1" applyProtection="1">
      <alignment vertical="center"/>
    </xf>
    <xf numFmtId="3" fontId="3" fillId="0" borderId="80" xfId="1" applyNumberFormat="1" applyFont="1" applyFill="1" applyBorder="1" applyAlignment="1" applyProtection="1">
      <alignment vertical="center"/>
    </xf>
    <xf numFmtId="3" fontId="3" fillId="0" borderId="78" xfId="1" applyNumberFormat="1" applyFont="1" applyFill="1" applyBorder="1" applyAlignment="1" applyProtection="1">
      <alignment vertical="center"/>
    </xf>
    <xf numFmtId="3" fontId="3" fillId="0" borderId="8" xfId="1" applyNumberFormat="1" applyFont="1" applyFill="1" applyBorder="1" applyAlignment="1" applyProtection="1">
      <alignment vertical="center"/>
    </xf>
    <xf numFmtId="3" fontId="3" fillId="0" borderId="35" xfId="1" applyNumberFormat="1" applyFont="1" applyFill="1" applyBorder="1" applyAlignment="1" applyProtection="1">
      <alignment vertical="center"/>
    </xf>
    <xf numFmtId="3" fontId="3" fillId="0" borderId="49" xfId="1" applyNumberFormat="1" applyFont="1" applyFill="1" applyBorder="1" applyAlignment="1" applyProtection="1">
      <alignment vertical="center"/>
    </xf>
    <xf numFmtId="3" fontId="3" fillId="0" borderId="81" xfId="1" applyNumberFormat="1" applyFont="1" applyFill="1" applyBorder="1" applyAlignment="1" applyProtection="1">
      <alignment vertical="center"/>
    </xf>
    <xf numFmtId="3" fontId="3" fillId="0" borderId="36" xfId="1" applyNumberFormat="1" applyFont="1" applyFill="1" applyBorder="1" applyAlignment="1" applyProtection="1">
      <alignment vertical="center"/>
    </xf>
    <xf numFmtId="3" fontId="3" fillId="0" borderId="82" xfId="1" applyNumberFormat="1" applyFont="1" applyFill="1" applyBorder="1" applyAlignment="1" applyProtection="1">
      <alignment vertical="center"/>
    </xf>
    <xf numFmtId="3" fontId="3" fillId="0" borderId="83" xfId="1" applyNumberFormat="1" applyFont="1" applyFill="1" applyBorder="1" applyAlignment="1" applyProtection="1">
      <alignment vertical="center"/>
    </xf>
    <xf numFmtId="0" fontId="3" fillId="0" borderId="34" xfId="1" applyFont="1" applyFill="1" applyBorder="1" applyAlignment="1" applyProtection="1">
      <alignment vertical="center"/>
    </xf>
    <xf numFmtId="0" fontId="4" fillId="0" borderId="42" xfId="1" applyFont="1" applyFill="1" applyBorder="1" applyAlignment="1" applyProtection="1">
      <alignment vertical="center"/>
    </xf>
    <xf numFmtId="0" fontId="4" fillId="0" borderId="66" xfId="1" applyFont="1" applyFill="1" applyBorder="1" applyAlignment="1" applyProtection="1">
      <alignment vertical="center"/>
    </xf>
    <xf numFmtId="0" fontId="4" fillId="0" borderId="66" xfId="1" applyFont="1" applyFill="1" applyBorder="1" applyAlignment="1" applyProtection="1">
      <alignment vertical="center" wrapText="1"/>
    </xf>
    <xf numFmtId="0" fontId="3" fillId="0" borderId="84" xfId="1" applyFont="1" applyFill="1" applyBorder="1" applyAlignment="1" applyProtection="1">
      <alignment vertical="center"/>
    </xf>
    <xf numFmtId="3" fontId="3" fillId="0" borderId="85" xfId="1" applyNumberFormat="1" applyFont="1" applyFill="1" applyBorder="1" applyAlignment="1" applyProtection="1">
      <alignment vertical="center"/>
    </xf>
    <xf numFmtId="3" fontId="3" fillId="0" borderId="80" xfId="1" applyNumberFormat="1" applyFont="1" applyFill="1" applyBorder="1" applyAlignment="1" applyProtection="1">
      <alignment vertical="center"/>
      <protection locked="0"/>
    </xf>
    <xf numFmtId="3" fontId="3" fillId="0" borderId="86" xfId="1" applyNumberFormat="1" applyFont="1" applyFill="1" applyBorder="1" applyAlignment="1" applyProtection="1">
      <alignment vertical="center"/>
      <protection locked="0"/>
    </xf>
    <xf numFmtId="0" fontId="3" fillId="0" borderId="8" xfId="1" applyFont="1" applyFill="1" applyBorder="1" applyAlignment="1" applyProtection="1">
      <alignment vertical="center" wrapText="1"/>
    </xf>
    <xf numFmtId="3" fontId="3" fillId="0" borderId="7" xfId="1" applyNumberFormat="1" applyFont="1" applyFill="1" applyBorder="1" applyAlignment="1" applyProtection="1">
      <alignment vertical="center"/>
    </xf>
    <xf numFmtId="0" fontId="4" fillId="0" borderId="0" xfId="0" applyFont="1" applyBorder="1" applyAlignment="1">
      <alignment wrapText="1"/>
    </xf>
    <xf numFmtId="0" fontId="4" fillId="0" borderId="0" xfId="1" applyFont="1" applyBorder="1" applyAlignment="1" applyProtection="1">
      <alignment vertical="center"/>
    </xf>
    <xf numFmtId="0" fontId="4" fillId="5" borderId="0" xfId="1" applyFont="1" applyFill="1" applyBorder="1" applyAlignment="1" applyProtection="1">
      <alignment vertical="center"/>
    </xf>
    <xf numFmtId="0" fontId="9" fillId="5" borderId="0" xfId="1" applyFont="1" applyFill="1" applyBorder="1" applyAlignment="1" applyProtection="1">
      <alignment vertical="center"/>
    </xf>
    <xf numFmtId="0" fontId="3" fillId="5" borderId="0" xfId="1" applyFont="1" applyFill="1" applyBorder="1" applyAlignment="1" applyProtection="1">
      <alignment vertical="center"/>
    </xf>
    <xf numFmtId="0" fontId="4" fillId="0" borderId="0" xfId="2" applyFont="1" applyBorder="1" applyAlignment="1">
      <alignment wrapText="1"/>
    </xf>
    <xf numFmtId="3" fontId="4" fillId="0" borderId="87" xfId="1" applyNumberFormat="1" applyFont="1" applyFill="1" applyBorder="1" applyAlignment="1" applyProtection="1">
      <alignment vertical="center"/>
      <protection locked="0"/>
    </xf>
    <xf numFmtId="3" fontId="4" fillId="0" borderId="61" xfId="1" applyNumberFormat="1" applyFont="1" applyFill="1" applyBorder="1" applyAlignment="1" applyProtection="1">
      <alignment vertical="center"/>
      <protection locked="0"/>
    </xf>
    <xf numFmtId="3" fontId="4" fillId="0" borderId="88" xfId="1" applyNumberFormat="1" applyFont="1" applyFill="1" applyBorder="1" applyAlignment="1" applyProtection="1">
      <alignment vertical="center"/>
    </xf>
    <xf numFmtId="3" fontId="4" fillId="0" borderId="10" xfId="1" applyNumberFormat="1" applyFont="1" applyFill="1" applyBorder="1" applyAlignment="1" applyProtection="1">
      <alignment vertical="center"/>
      <protection locked="0"/>
    </xf>
    <xf numFmtId="49" fontId="4" fillId="2" borderId="5" xfId="1" applyNumberFormat="1" applyFont="1" applyFill="1" applyBorder="1" applyAlignment="1" applyProtection="1">
      <alignment horizontal="center" vertical="center"/>
      <protection locked="0"/>
    </xf>
    <xf numFmtId="49" fontId="4" fillId="2" borderId="6" xfId="1" applyNumberFormat="1" applyFont="1" applyFill="1" applyBorder="1" applyAlignment="1" applyProtection="1">
      <alignment horizontal="center" vertical="center"/>
      <protection locked="0"/>
    </xf>
    <xf numFmtId="0" fontId="3" fillId="2" borderId="0" xfId="1" applyFont="1" applyFill="1" applyBorder="1" applyAlignment="1" applyProtection="1">
      <alignment horizontal="right" vertical="center"/>
    </xf>
    <xf numFmtId="49" fontId="5" fillId="2" borderId="1" xfId="1" applyNumberFormat="1" applyFont="1" applyFill="1" applyBorder="1" applyAlignment="1" applyProtection="1">
      <alignment horizontal="center" vertical="center"/>
    </xf>
    <xf numFmtId="49" fontId="5" fillId="2" borderId="2" xfId="1" applyNumberFormat="1" applyFont="1" applyFill="1" applyBorder="1" applyAlignment="1" applyProtection="1">
      <alignment horizontal="center" vertical="center"/>
    </xf>
    <xf numFmtId="49" fontId="5" fillId="2" borderId="3" xfId="1" applyNumberFormat="1" applyFont="1" applyFill="1" applyBorder="1" applyAlignment="1" applyProtection="1">
      <alignment horizontal="center" vertical="center"/>
    </xf>
    <xf numFmtId="49" fontId="3" fillId="2" borderId="5" xfId="1" applyNumberFormat="1" applyFont="1" applyFill="1" applyBorder="1" applyAlignment="1" applyProtection="1">
      <alignment horizontal="center" vertical="center" wrapText="1"/>
      <protection locked="0"/>
    </xf>
    <xf numFmtId="49" fontId="3" fillId="2" borderId="6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1" applyFont="1" applyBorder="1" applyAlignment="1" applyProtection="1">
      <alignment horizontal="center" vertical="center"/>
      <protection locked="0"/>
    </xf>
    <xf numFmtId="0" fontId="4" fillId="0" borderId="6" xfId="1" applyFont="1" applyBorder="1" applyAlignment="1" applyProtection="1">
      <alignment horizontal="center" vertical="center"/>
      <protection locked="0"/>
    </xf>
    <xf numFmtId="0" fontId="4" fillId="0" borderId="17" xfId="1" applyFont="1" applyFill="1" applyBorder="1" applyAlignment="1" applyProtection="1">
      <alignment horizontal="center" vertical="center" textRotation="90" wrapText="1"/>
    </xf>
    <xf numFmtId="0" fontId="4" fillId="0" borderId="22" xfId="1" applyFont="1" applyFill="1" applyBorder="1" applyAlignment="1" applyProtection="1">
      <alignment horizontal="center" vertical="center" textRotation="90" wrapText="1"/>
    </xf>
    <xf numFmtId="0" fontId="3" fillId="0" borderId="77" xfId="1" applyFont="1" applyFill="1" applyBorder="1" applyAlignment="1" applyProtection="1">
      <alignment horizontal="left" vertical="center"/>
    </xf>
    <xf numFmtId="0" fontId="3" fillId="0" borderId="78" xfId="1" applyFont="1" applyFill="1" applyBorder="1" applyAlignment="1" applyProtection="1">
      <alignment horizontal="left" vertical="center"/>
    </xf>
    <xf numFmtId="49" fontId="4" fillId="0" borderId="11" xfId="1" applyNumberFormat="1" applyFont="1" applyFill="1" applyBorder="1" applyAlignment="1" applyProtection="1">
      <alignment horizontal="center" vertical="center" textRotation="90" wrapText="1"/>
    </xf>
    <xf numFmtId="0" fontId="4" fillId="0" borderId="15" xfId="1" applyFont="1" applyFill="1" applyBorder="1" applyAlignment="1" applyProtection="1">
      <alignment horizontal="center" vertical="center" wrapText="1"/>
    </xf>
    <xf numFmtId="0" fontId="4" fillId="0" borderId="18" xfId="1" applyFont="1" applyFill="1" applyBorder="1" applyAlignment="1" applyProtection="1">
      <alignment horizontal="center" vertical="center" wrapText="1"/>
    </xf>
    <xf numFmtId="49" fontId="4" fillId="0" borderId="11" xfId="1" applyNumberFormat="1" applyFont="1" applyFill="1" applyBorder="1" applyAlignment="1" applyProtection="1">
      <alignment horizontal="center" vertical="center" wrapText="1"/>
    </xf>
    <xf numFmtId="49" fontId="4" fillId="0" borderId="15" xfId="1" applyNumberFormat="1" applyFont="1" applyFill="1" applyBorder="1" applyAlignment="1" applyProtection="1">
      <alignment horizontal="center" vertical="center" wrapText="1"/>
    </xf>
    <xf numFmtId="49" fontId="4" fillId="0" borderId="12" xfId="1" applyNumberFormat="1" applyFont="1" applyFill="1" applyBorder="1" applyAlignment="1" applyProtection="1">
      <alignment horizontal="center" vertical="center"/>
    </xf>
    <xf numFmtId="49" fontId="4" fillId="0" borderId="13" xfId="1" applyNumberFormat="1" applyFont="1" applyFill="1" applyBorder="1" applyAlignment="1" applyProtection="1">
      <alignment horizontal="center" vertical="center"/>
    </xf>
    <xf numFmtId="49" fontId="4" fillId="0" borderId="14" xfId="1" applyNumberFormat="1" applyFont="1" applyFill="1" applyBorder="1" applyAlignment="1" applyProtection="1">
      <alignment horizontal="center" vertical="center"/>
    </xf>
    <xf numFmtId="0" fontId="4" fillId="0" borderId="4" xfId="1" applyFont="1" applyFill="1" applyBorder="1" applyAlignment="1" applyProtection="1">
      <alignment horizontal="center" vertical="center" textRotation="90"/>
    </xf>
    <xf numFmtId="0" fontId="4" fillId="0" borderId="16" xfId="1" applyFont="1" applyFill="1" applyBorder="1" applyAlignment="1" applyProtection="1">
      <alignment horizontal="center" vertical="center" textRotation="90"/>
    </xf>
    <xf numFmtId="0" fontId="4" fillId="0" borderId="19" xfId="1" applyFont="1" applyFill="1" applyBorder="1" applyAlignment="1" applyProtection="1">
      <alignment horizontal="center" vertical="center" textRotation="90"/>
    </xf>
    <xf numFmtId="0" fontId="4" fillId="0" borderId="16" xfId="1" applyNumberFormat="1" applyFont="1" applyFill="1" applyBorder="1" applyAlignment="1" applyProtection="1">
      <alignment horizontal="center" vertical="center" textRotation="90" wrapText="1"/>
    </xf>
    <xf numFmtId="0" fontId="4" fillId="0" borderId="19" xfId="1" applyNumberFormat="1" applyFont="1" applyFill="1" applyBorder="1" applyAlignment="1" applyProtection="1">
      <alignment horizontal="center" vertical="center" textRotation="90" wrapText="1"/>
    </xf>
    <xf numFmtId="0" fontId="4" fillId="0" borderId="16" xfId="1" applyFont="1" applyFill="1" applyBorder="1" applyAlignment="1" applyProtection="1">
      <alignment horizontal="center" vertical="center" textRotation="90" wrapText="1"/>
    </xf>
    <xf numFmtId="0" fontId="4" fillId="0" borderId="20" xfId="1" applyFont="1" applyFill="1" applyBorder="1" applyAlignment="1" applyProtection="1">
      <alignment horizontal="center" vertical="center" textRotation="90" wrapText="1"/>
    </xf>
    <xf numFmtId="0" fontId="3" fillId="0" borderId="48" xfId="1" applyFont="1" applyFill="1" applyBorder="1" applyAlignment="1" applyProtection="1">
      <alignment horizontal="left" vertical="center"/>
    </xf>
    <xf numFmtId="0" fontId="3" fillId="0" borderId="49" xfId="1" applyFont="1" applyFill="1" applyBorder="1" applyAlignment="1" applyProtection="1">
      <alignment horizontal="left" vertical="center"/>
    </xf>
    <xf numFmtId="0" fontId="4" fillId="0" borderId="21" xfId="1" applyFont="1" applyFill="1" applyBorder="1" applyAlignment="1" applyProtection="1">
      <alignment horizontal="center" vertical="center" textRotation="90"/>
    </xf>
    <xf numFmtId="0" fontId="4" fillId="0" borderId="20" xfId="1" applyFont="1" applyFill="1" applyBorder="1" applyAlignment="1" applyProtection="1">
      <alignment horizontal="center" vertical="center" textRotation="90"/>
    </xf>
  </cellXfs>
  <cellStyles count="3">
    <cellStyle name="Normal" xfId="0" builtinId="0"/>
    <cellStyle name="Normal 2" xfId="1"/>
    <cellStyle name="Normal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M299"/>
  <sheetViews>
    <sheetView showGridLines="0" tabSelected="1" view="pageLayout" zoomScaleNormal="100" workbookViewId="0">
      <selection activeCell="O8" sqref="O8"/>
    </sheetView>
  </sheetViews>
  <sheetFormatPr defaultRowHeight="12" x14ac:dyDescent="0.25"/>
  <cols>
    <col min="1" max="1" width="10.85546875" style="229" customWidth="1"/>
    <col min="2" max="2" width="28" style="229" customWidth="1"/>
    <col min="3" max="3" width="9.7109375" style="229" hidden="1" customWidth="1"/>
    <col min="4" max="4" width="9.5703125" style="229" hidden="1" customWidth="1"/>
    <col min="5" max="6" width="8.7109375" style="229" hidden="1" customWidth="1"/>
    <col min="7" max="7" width="8.28515625" style="229" hidden="1" customWidth="1"/>
    <col min="8" max="11" width="8.7109375" style="229" customWidth="1"/>
    <col min="12" max="12" width="7.5703125" style="229" customWidth="1"/>
    <col min="13" max="13" width="0" style="1" hidden="1" customWidth="1"/>
    <col min="14" max="16384" width="9.140625" style="1"/>
  </cols>
  <sheetData>
    <row r="1" spans="1:12" x14ac:dyDescent="0.25">
      <c r="A1" s="240" t="s">
        <v>305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</row>
    <row r="2" spans="1:12" ht="35.25" customHeight="1" x14ac:dyDescent="0.25">
      <c r="A2" s="241" t="s">
        <v>1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3"/>
    </row>
    <row r="3" spans="1:12" ht="12.75" customHeight="1" x14ac:dyDescent="0.25">
      <c r="A3" s="2" t="s">
        <v>2</v>
      </c>
      <c r="B3" s="3"/>
      <c r="C3" s="244" t="s">
        <v>306</v>
      </c>
      <c r="D3" s="244"/>
      <c r="E3" s="244"/>
      <c r="F3" s="244"/>
      <c r="G3" s="244"/>
      <c r="H3" s="244"/>
      <c r="I3" s="244"/>
      <c r="J3" s="244"/>
      <c r="K3" s="244"/>
      <c r="L3" s="245"/>
    </row>
    <row r="4" spans="1:12" ht="12.75" customHeight="1" x14ac:dyDescent="0.25">
      <c r="A4" s="2" t="s">
        <v>4</v>
      </c>
      <c r="B4" s="3"/>
      <c r="C4" s="244" t="s">
        <v>307</v>
      </c>
      <c r="D4" s="244"/>
      <c r="E4" s="244"/>
      <c r="F4" s="244"/>
      <c r="G4" s="244"/>
      <c r="H4" s="244"/>
      <c r="I4" s="244"/>
      <c r="J4" s="244"/>
      <c r="K4" s="244"/>
      <c r="L4" s="245"/>
    </row>
    <row r="5" spans="1:12" ht="12.75" customHeight="1" x14ac:dyDescent="0.25">
      <c r="A5" s="4" t="s">
        <v>6</v>
      </c>
      <c r="B5" s="5"/>
      <c r="C5" s="238" t="s">
        <v>308</v>
      </c>
      <c r="D5" s="238"/>
      <c r="E5" s="238"/>
      <c r="F5" s="238"/>
      <c r="G5" s="238"/>
      <c r="H5" s="238"/>
      <c r="I5" s="238"/>
      <c r="J5" s="238"/>
      <c r="K5" s="238"/>
      <c r="L5" s="239"/>
    </row>
    <row r="6" spans="1:12" ht="12.75" customHeight="1" x14ac:dyDescent="0.25">
      <c r="A6" s="4" t="s">
        <v>8</v>
      </c>
      <c r="B6" s="5"/>
      <c r="C6" s="238" t="s">
        <v>309</v>
      </c>
      <c r="D6" s="238"/>
      <c r="E6" s="238"/>
      <c r="F6" s="238"/>
      <c r="G6" s="238"/>
      <c r="H6" s="238"/>
      <c r="I6" s="238"/>
      <c r="J6" s="238"/>
      <c r="K6" s="238"/>
      <c r="L6" s="239"/>
    </row>
    <row r="7" spans="1:12" ht="12" customHeight="1" x14ac:dyDescent="0.25">
      <c r="A7" s="4" t="s">
        <v>10</v>
      </c>
      <c r="B7" s="5"/>
      <c r="C7" s="244" t="s">
        <v>310</v>
      </c>
      <c r="D7" s="244"/>
      <c r="E7" s="244"/>
      <c r="F7" s="244"/>
      <c r="G7" s="244"/>
      <c r="H7" s="244"/>
      <c r="I7" s="244"/>
      <c r="J7" s="244"/>
      <c r="K7" s="244"/>
      <c r="L7" s="245"/>
    </row>
    <row r="8" spans="1:12" ht="12.75" customHeight="1" x14ac:dyDescent="0.25">
      <c r="A8" s="6" t="s">
        <v>12</v>
      </c>
      <c r="B8" s="5"/>
      <c r="C8" s="246"/>
      <c r="D8" s="246"/>
      <c r="E8" s="246"/>
      <c r="F8" s="246"/>
      <c r="G8" s="246"/>
      <c r="H8" s="246"/>
      <c r="I8" s="246"/>
      <c r="J8" s="246"/>
      <c r="K8" s="246"/>
      <c r="L8" s="247"/>
    </row>
    <row r="9" spans="1:12" ht="12.75" customHeight="1" x14ac:dyDescent="0.25">
      <c r="A9" s="4"/>
      <c r="B9" s="5" t="s">
        <v>13</v>
      </c>
      <c r="C9" s="238" t="s">
        <v>311</v>
      </c>
      <c r="D9" s="238"/>
      <c r="E9" s="238"/>
      <c r="F9" s="238"/>
      <c r="G9" s="238"/>
      <c r="H9" s="238"/>
      <c r="I9" s="238"/>
      <c r="J9" s="238"/>
      <c r="K9" s="238"/>
      <c r="L9" s="239"/>
    </row>
    <row r="10" spans="1:12" ht="12.75" customHeight="1" x14ac:dyDescent="0.25">
      <c r="A10" s="4"/>
      <c r="B10" s="5" t="s">
        <v>15</v>
      </c>
      <c r="C10" s="238"/>
      <c r="D10" s="238"/>
      <c r="E10" s="238"/>
      <c r="F10" s="238"/>
      <c r="G10" s="238"/>
      <c r="H10" s="238"/>
      <c r="I10" s="238"/>
      <c r="J10" s="238"/>
      <c r="K10" s="238"/>
      <c r="L10" s="239"/>
    </row>
    <row r="11" spans="1:12" ht="12.75" customHeight="1" x14ac:dyDescent="0.25">
      <c r="A11" s="4"/>
      <c r="B11" s="5" t="s">
        <v>16</v>
      </c>
      <c r="C11" s="246"/>
      <c r="D11" s="246"/>
      <c r="E11" s="246"/>
      <c r="F11" s="246"/>
      <c r="G11" s="246"/>
      <c r="H11" s="246"/>
      <c r="I11" s="246"/>
      <c r="J11" s="246"/>
      <c r="K11" s="246"/>
      <c r="L11" s="247"/>
    </row>
    <row r="12" spans="1:12" ht="12.75" customHeight="1" x14ac:dyDescent="0.25">
      <c r="A12" s="4"/>
      <c r="B12" s="5" t="s">
        <v>17</v>
      </c>
      <c r="C12" s="238"/>
      <c r="D12" s="238"/>
      <c r="E12" s="238"/>
      <c r="F12" s="238"/>
      <c r="G12" s="238"/>
      <c r="H12" s="238"/>
      <c r="I12" s="238"/>
      <c r="J12" s="238"/>
      <c r="K12" s="238"/>
      <c r="L12" s="239"/>
    </row>
    <row r="13" spans="1:12" ht="12.75" customHeight="1" x14ac:dyDescent="0.25">
      <c r="A13" s="4"/>
      <c r="B13" s="5" t="s">
        <v>19</v>
      </c>
      <c r="C13" s="238"/>
      <c r="D13" s="238"/>
      <c r="E13" s="238"/>
      <c r="F13" s="238"/>
      <c r="G13" s="238"/>
      <c r="H13" s="238"/>
      <c r="I13" s="238"/>
      <c r="J13" s="238"/>
      <c r="K13" s="238"/>
      <c r="L13" s="239"/>
    </row>
    <row r="14" spans="1:12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s="11" customFormat="1" ht="12.75" customHeight="1" x14ac:dyDescent="0.25">
      <c r="A15" s="252" t="s">
        <v>20</v>
      </c>
      <c r="B15" s="255" t="s">
        <v>21</v>
      </c>
      <c r="C15" s="257" t="s">
        <v>22</v>
      </c>
      <c r="D15" s="258"/>
      <c r="E15" s="258"/>
      <c r="F15" s="258"/>
      <c r="G15" s="259"/>
      <c r="H15" s="257" t="s">
        <v>23</v>
      </c>
      <c r="I15" s="258"/>
      <c r="J15" s="258"/>
      <c r="K15" s="258"/>
      <c r="L15" s="259"/>
    </row>
    <row r="16" spans="1:12" s="11" customFormat="1" ht="12.75" customHeight="1" x14ac:dyDescent="0.25">
      <c r="A16" s="253"/>
      <c r="B16" s="256"/>
      <c r="C16" s="260" t="s">
        <v>24</v>
      </c>
      <c r="D16" s="261" t="s">
        <v>25</v>
      </c>
      <c r="E16" s="263" t="s">
        <v>26</v>
      </c>
      <c r="F16" s="265" t="s">
        <v>27</v>
      </c>
      <c r="G16" s="248" t="s">
        <v>28</v>
      </c>
      <c r="H16" s="260" t="s">
        <v>24</v>
      </c>
      <c r="I16" s="261" t="s">
        <v>25</v>
      </c>
      <c r="J16" s="263" t="s">
        <v>26</v>
      </c>
      <c r="K16" s="265" t="s">
        <v>27</v>
      </c>
      <c r="L16" s="248" t="s">
        <v>28</v>
      </c>
    </row>
    <row r="17" spans="1:12" s="12" customFormat="1" ht="61.5" customHeight="1" thickBot="1" x14ac:dyDescent="0.3">
      <c r="A17" s="254"/>
      <c r="B17" s="256"/>
      <c r="C17" s="260"/>
      <c r="D17" s="262"/>
      <c r="E17" s="264"/>
      <c r="F17" s="266"/>
      <c r="G17" s="248"/>
      <c r="H17" s="269"/>
      <c r="I17" s="270"/>
      <c r="J17" s="264"/>
      <c r="K17" s="266"/>
      <c r="L17" s="249"/>
    </row>
    <row r="18" spans="1:12" s="12" customFormat="1" ht="9.75" customHeight="1" thickTop="1" x14ac:dyDescent="0.25">
      <c r="A18" s="13" t="s">
        <v>29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6">
        <v>12</v>
      </c>
    </row>
    <row r="19" spans="1:12" s="22" customFormat="1" hidden="1" x14ac:dyDescent="0.25">
      <c r="A19" s="17"/>
      <c r="B19" s="18" t="s">
        <v>30</v>
      </c>
      <c r="C19" s="19"/>
      <c r="D19" s="20"/>
      <c r="E19" s="20"/>
      <c r="F19" s="20"/>
      <c r="G19" s="21"/>
      <c r="H19" s="19"/>
      <c r="I19" s="20"/>
      <c r="J19" s="20"/>
      <c r="K19" s="20"/>
      <c r="L19" s="21"/>
    </row>
    <row r="20" spans="1:12" s="22" customFormat="1" ht="12.75" thickBot="1" x14ac:dyDescent="0.3">
      <c r="A20" s="23"/>
      <c r="B20" s="24" t="s">
        <v>31</v>
      </c>
      <c r="C20" s="25">
        <f t="shared" ref="C20:C47" si="0">SUM(D20:G20)</f>
        <v>206605</v>
      </c>
      <c r="D20" s="26">
        <f>SUM(D21,D24,D25,D41,D43)</f>
        <v>206605</v>
      </c>
      <c r="E20" s="26">
        <f>SUM(E21,E24,E43)</f>
        <v>0</v>
      </c>
      <c r="F20" s="26">
        <f>SUM(F21,F26,F43)</f>
        <v>0</v>
      </c>
      <c r="G20" s="27">
        <f>SUM(G21,G45)</f>
        <v>0</v>
      </c>
      <c r="H20" s="25">
        <f>SUM(I20:L20)</f>
        <v>187493</v>
      </c>
      <c r="I20" s="26">
        <f>SUM(I21,I24,I25,I41,I43)</f>
        <v>187493</v>
      </c>
      <c r="J20" s="26">
        <f>SUM(J21,J24,J43)</f>
        <v>0</v>
      </c>
      <c r="K20" s="26">
        <f>SUM(K21,K26,K43)</f>
        <v>0</v>
      </c>
      <c r="L20" s="27">
        <f>SUM(L21,L45)</f>
        <v>0</v>
      </c>
    </row>
    <row r="21" spans="1:12" ht="12.75" hidden="1" thickTop="1" x14ac:dyDescent="0.25">
      <c r="A21" s="28"/>
      <c r="B21" s="29" t="s">
        <v>32</v>
      </c>
      <c r="C21" s="30">
        <f t="shared" si="0"/>
        <v>0</v>
      </c>
      <c r="D21" s="31">
        <f>SUM(D22:D23)</f>
        <v>0</v>
      </c>
      <c r="E21" s="31">
        <f>SUM(E22:E23)</f>
        <v>0</v>
      </c>
      <c r="F21" s="31">
        <f>SUM(F22:F23)</f>
        <v>0</v>
      </c>
      <c r="G21" s="32">
        <f>SUM(G22:G23)</f>
        <v>0</v>
      </c>
      <c r="H21" s="30">
        <f t="shared" ref="H21:H47" si="1">SUM(I21:L21)</f>
        <v>0</v>
      </c>
      <c r="I21" s="31">
        <f>SUM(I22:I23)</f>
        <v>0</v>
      </c>
      <c r="J21" s="31">
        <f>SUM(J22:J23)</f>
        <v>0</v>
      </c>
      <c r="K21" s="31">
        <f>SUM(K22:K23)</f>
        <v>0</v>
      </c>
      <c r="L21" s="32">
        <f>SUM(L22:L23)</f>
        <v>0</v>
      </c>
    </row>
    <row r="22" spans="1:12" ht="12.75" hidden="1" thickTop="1" x14ac:dyDescent="0.25">
      <c r="A22" s="33"/>
      <c r="B22" s="34" t="s">
        <v>33</v>
      </c>
      <c r="C22" s="35">
        <f t="shared" si="0"/>
        <v>0</v>
      </c>
      <c r="D22" s="36"/>
      <c r="E22" s="36"/>
      <c r="F22" s="36"/>
      <c r="G22" s="37"/>
      <c r="H22" s="35">
        <f t="shared" si="1"/>
        <v>0</v>
      </c>
      <c r="I22" s="36"/>
      <c r="J22" s="36"/>
      <c r="K22" s="36"/>
      <c r="L22" s="37"/>
    </row>
    <row r="23" spans="1:12" ht="12.75" hidden="1" thickTop="1" x14ac:dyDescent="0.25">
      <c r="A23" s="38"/>
      <c r="B23" s="39" t="s">
        <v>34</v>
      </c>
      <c r="C23" s="40">
        <f t="shared" si="0"/>
        <v>0</v>
      </c>
      <c r="D23" s="41"/>
      <c r="E23" s="41"/>
      <c r="F23" s="41"/>
      <c r="G23" s="42"/>
      <c r="H23" s="40">
        <f t="shared" si="1"/>
        <v>0</v>
      </c>
      <c r="I23" s="41"/>
      <c r="J23" s="41"/>
      <c r="K23" s="41"/>
      <c r="L23" s="43"/>
    </row>
    <row r="24" spans="1:12" s="22" customFormat="1" ht="25.5" thickTop="1" thickBot="1" x14ac:dyDescent="0.3">
      <c r="A24" s="44">
        <v>19300</v>
      </c>
      <c r="B24" s="44" t="s">
        <v>35</v>
      </c>
      <c r="C24" s="45">
        <f t="shared" si="0"/>
        <v>206605</v>
      </c>
      <c r="D24" s="46">
        <v>206605</v>
      </c>
      <c r="E24" s="46"/>
      <c r="F24" s="47" t="s">
        <v>36</v>
      </c>
      <c r="G24" s="48" t="s">
        <v>36</v>
      </c>
      <c r="H24" s="45">
        <f t="shared" si="1"/>
        <v>187493</v>
      </c>
      <c r="I24" s="46">
        <f>I51</f>
        <v>187493</v>
      </c>
      <c r="J24" s="46"/>
      <c r="K24" s="47" t="s">
        <v>36</v>
      </c>
      <c r="L24" s="48" t="s">
        <v>36</v>
      </c>
    </row>
    <row r="25" spans="1:12" s="22" customFormat="1" ht="24.75" hidden="1" thickTop="1" x14ac:dyDescent="0.25">
      <c r="A25" s="49"/>
      <c r="B25" s="50" t="s">
        <v>37</v>
      </c>
      <c r="C25" s="51">
        <f>SUM(D25:G25)</f>
        <v>0</v>
      </c>
      <c r="D25" s="52"/>
      <c r="E25" s="53" t="s">
        <v>36</v>
      </c>
      <c r="F25" s="53" t="s">
        <v>36</v>
      </c>
      <c r="G25" s="54" t="s">
        <v>36</v>
      </c>
      <c r="H25" s="51">
        <f>SUM(I25:L25)</f>
        <v>0</v>
      </c>
      <c r="I25" s="55"/>
      <c r="J25" s="53" t="s">
        <v>36</v>
      </c>
      <c r="K25" s="53" t="s">
        <v>36</v>
      </c>
      <c r="L25" s="54" t="s">
        <v>36</v>
      </c>
    </row>
    <row r="26" spans="1:12" s="22" customFormat="1" ht="36.75" hidden="1" thickTop="1" x14ac:dyDescent="0.25">
      <c r="A26" s="50">
        <v>21300</v>
      </c>
      <c r="B26" s="50" t="s">
        <v>38</v>
      </c>
      <c r="C26" s="51">
        <f>SUM(D26:G26)</f>
        <v>0</v>
      </c>
      <c r="D26" s="53" t="s">
        <v>36</v>
      </c>
      <c r="E26" s="53" t="s">
        <v>36</v>
      </c>
      <c r="F26" s="56">
        <f>SUM(F27,F31,F33,F36)</f>
        <v>0</v>
      </c>
      <c r="G26" s="54" t="s">
        <v>36</v>
      </c>
      <c r="H26" s="51">
        <f>SUM(I26:L26)</f>
        <v>0</v>
      </c>
      <c r="I26" s="53" t="s">
        <v>36</v>
      </c>
      <c r="J26" s="53" t="s">
        <v>36</v>
      </c>
      <c r="K26" s="56">
        <f>SUM(K27,K31,K33,K36)</f>
        <v>0</v>
      </c>
      <c r="L26" s="54" t="s">
        <v>36</v>
      </c>
    </row>
    <row r="27" spans="1:12" s="22" customFormat="1" ht="24.75" hidden="1" thickTop="1" x14ac:dyDescent="0.25">
      <c r="A27" s="57">
        <v>21350</v>
      </c>
      <c r="B27" s="50" t="s">
        <v>39</v>
      </c>
      <c r="C27" s="51">
        <f>SUM(D27:G27)</f>
        <v>0</v>
      </c>
      <c r="D27" s="53" t="s">
        <v>36</v>
      </c>
      <c r="E27" s="53" t="s">
        <v>36</v>
      </c>
      <c r="F27" s="56">
        <f>SUM(F28:F30)</f>
        <v>0</v>
      </c>
      <c r="G27" s="54" t="s">
        <v>36</v>
      </c>
      <c r="H27" s="51">
        <f>SUM(I27:L27)</f>
        <v>0</v>
      </c>
      <c r="I27" s="53" t="s">
        <v>36</v>
      </c>
      <c r="J27" s="53" t="s">
        <v>36</v>
      </c>
      <c r="K27" s="56">
        <f>SUM(K28:K30)</f>
        <v>0</v>
      </c>
      <c r="L27" s="54" t="s">
        <v>36</v>
      </c>
    </row>
    <row r="28" spans="1:12" ht="12.75" hidden="1" thickTop="1" x14ac:dyDescent="0.25">
      <c r="A28" s="33">
        <v>21351</v>
      </c>
      <c r="B28" s="58" t="s">
        <v>40</v>
      </c>
      <c r="C28" s="59">
        <f t="shared" si="0"/>
        <v>0</v>
      </c>
      <c r="D28" s="60" t="s">
        <v>36</v>
      </c>
      <c r="E28" s="60" t="s">
        <v>36</v>
      </c>
      <c r="F28" s="61"/>
      <c r="G28" s="62" t="s">
        <v>36</v>
      </c>
      <c r="H28" s="59">
        <f t="shared" si="1"/>
        <v>0</v>
      </c>
      <c r="I28" s="60" t="s">
        <v>36</v>
      </c>
      <c r="J28" s="60" t="s">
        <v>36</v>
      </c>
      <c r="K28" s="61"/>
      <c r="L28" s="62" t="s">
        <v>36</v>
      </c>
    </row>
    <row r="29" spans="1:12" ht="12.75" hidden="1" thickTop="1" x14ac:dyDescent="0.25">
      <c r="A29" s="38">
        <v>21352</v>
      </c>
      <c r="B29" s="63" t="s">
        <v>41</v>
      </c>
      <c r="C29" s="64">
        <f t="shared" si="0"/>
        <v>0</v>
      </c>
      <c r="D29" s="65" t="s">
        <v>36</v>
      </c>
      <c r="E29" s="65" t="s">
        <v>36</v>
      </c>
      <c r="F29" s="66"/>
      <c r="G29" s="67" t="s">
        <v>36</v>
      </c>
      <c r="H29" s="64">
        <f t="shared" si="1"/>
        <v>0</v>
      </c>
      <c r="I29" s="65" t="s">
        <v>36</v>
      </c>
      <c r="J29" s="65" t="s">
        <v>36</v>
      </c>
      <c r="K29" s="66"/>
      <c r="L29" s="67" t="s">
        <v>36</v>
      </c>
    </row>
    <row r="30" spans="1:12" ht="24.75" hidden="1" thickTop="1" x14ac:dyDescent="0.25">
      <c r="A30" s="38">
        <v>21359</v>
      </c>
      <c r="B30" s="63" t="s">
        <v>42</v>
      </c>
      <c r="C30" s="64">
        <f t="shared" si="0"/>
        <v>0</v>
      </c>
      <c r="D30" s="65" t="s">
        <v>36</v>
      </c>
      <c r="E30" s="65" t="s">
        <v>36</v>
      </c>
      <c r="F30" s="66"/>
      <c r="G30" s="67" t="s">
        <v>36</v>
      </c>
      <c r="H30" s="64">
        <f t="shared" si="1"/>
        <v>0</v>
      </c>
      <c r="I30" s="65" t="s">
        <v>36</v>
      </c>
      <c r="J30" s="65" t="s">
        <v>36</v>
      </c>
      <c r="K30" s="66"/>
      <c r="L30" s="67" t="s">
        <v>36</v>
      </c>
    </row>
    <row r="31" spans="1:12" s="22" customFormat="1" ht="36.75" hidden="1" thickTop="1" x14ac:dyDescent="0.25">
      <c r="A31" s="57">
        <v>21370</v>
      </c>
      <c r="B31" s="50" t="s">
        <v>43</v>
      </c>
      <c r="C31" s="51">
        <f t="shared" si="0"/>
        <v>0</v>
      </c>
      <c r="D31" s="53" t="s">
        <v>36</v>
      </c>
      <c r="E31" s="53" t="s">
        <v>36</v>
      </c>
      <c r="F31" s="56">
        <f>SUM(F32)</f>
        <v>0</v>
      </c>
      <c r="G31" s="54" t="s">
        <v>36</v>
      </c>
      <c r="H31" s="51">
        <f t="shared" si="1"/>
        <v>0</v>
      </c>
      <c r="I31" s="53" t="s">
        <v>36</v>
      </c>
      <c r="J31" s="53" t="s">
        <v>36</v>
      </c>
      <c r="K31" s="56">
        <f>SUM(K32)</f>
        <v>0</v>
      </c>
      <c r="L31" s="54" t="s">
        <v>36</v>
      </c>
    </row>
    <row r="32" spans="1:12" ht="36.75" hidden="1" thickTop="1" x14ac:dyDescent="0.25">
      <c r="A32" s="68">
        <v>21379</v>
      </c>
      <c r="B32" s="69" t="s">
        <v>44</v>
      </c>
      <c r="C32" s="70">
        <f t="shared" si="0"/>
        <v>0</v>
      </c>
      <c r="D32" s="71" t="s">
        <v>36</v>
      </c>
      <c r="E32" s="71" t="s">
        <v>36</v>
      </c>
      <c r="F32" s="72"/>
      <c r="G32" s="73" t="s">
        <v>36</v>
      </c>
      <c r="H32" s="70">
        <f t="shared" si="1"/>
        <v>0</v>
      </c>
      <c r="I32" s="71" t="s">
        <v>36</v>
      </c>
      <c r="J32" s="71" t="s">
        <v>36</v>
      </c>
      <c r="K32" s="72"/>
      <c r="L32" s="73" t="s">
        <v>36</v>
      </c>
    </row>
    <row r="33" spans="1:12" s="22" customFormat="1" ht="12.75" hidden="1" thickTop="1" x14ac:dyDescent="0.25">
      <c r="A33" s="57">
        <v>21380</v>
      </c>
      <c r="B33" s="50" t="s">
        <v>45</v>
      </c>
      <c r="C33" s="51">
        <f t="shared" si="0"/>
        <v>0</v>
      </c>
      <c r="D33" s="53" t="s">
        <v>36</v>
      </c>
      <c r="E33" s="53" t="s">
        <v>36</v>
      </c>
      <c r="F33" s="56">
        <f>SUM(F34:F35)</f>
        <v>0</v>
      </c>
      <c r="G33" s="54" t="s">
        <v>36</v>
      </c>
      <c r="H33" s="51">
        <f t="shared" si="1"/>
        <v>0</v>
      </c>
      <c r="I33" s="53" t="s">
        <v>36</v>
      </c>
      <c r="J33" s="53" t="s">
        <v>36</v>
      </c>
      <c r="K33" s="56">
        <f>SUM(K34:K35)</f>
        <v>0</v>
      </c>
      <c r="L33" s="54" t="s">
        <v>36</v>
      </c>
    </row>
    <row r="34" spans="1:12" ht="12.75" hidden="1" thickTop="1" x14ac:dyDescent="0.25">
      <c r="A34" s="34">
        <v>21381</v>
      </c>
      <c r="B34" s="58" t="s">
        <v>46</v>
      </c>
      <c r="C34" s="59">
        <f t="shared" si="0"/>
        <v>0</v>
      </c>
      <c r="D34" s="60" t="s">
        <v>36</v>
      </c>
      <c r="E34" s="60" t="s">
        <v>36</v>
      </c>
      <c r="F34" s="61"/>
      <c r="G34" s="62" t="s">
        <v>36</v>
      </c>
      <c r="H34" s="59">
        <f t="shared" si="1"/>
        <v>0</v>
      </c>
      <c r="I34" s="60" t="s">
        <v>36</v>
      </c>
      <c r="J34" s="60" t="s">
        <v>36</v>
      </c>
      <c r="K34" s="61"/>
      <c r="L34" s="62" t="s">
        <v>36</v>
      </c>
    </row>
    <row r="35" spans="1:12" ht="24.75" hidden="1" thickTop="1" x14ac:dyDescent="0.25">
      <c r="A35" s="39">
        <v>21383</v>
      </c>
      <c r="B35" s="63" t="s">
        <v>47</v>
      </c>
      <c r="C35" s="64">
        <f>SUM(D35:G35)</f>
        <v>0</v>
      </c>
      <c r="D35" s="65" t="s">
        <v>36</v>
      </c>
      <c r="E35" s="65" t="s">
        <v>36</v>
      </c>
      <c r="F35" s="66"/>
      <c r="G35" s="67" t="s">
        <v>36</v>
      </c>
      <c r="H35" s="64">
        <f t="shared" si="1"/>
        <v>0</v>
      </c>
      <c r="I35" s="65" t="s">
        <v>36</v>
      </c>
      <c r="J35" s="65" t="s">
        <v>36</v>
      </c>
      <c r="K35" s="66"/>
      <c r="L35" s="67" t="s">
        <v>36</v>
      </c>
    </row>
    <row r="36" spans="1:12" s="22" customFormat="1" ht="25.5" hidden="1" customHeight="1" x14ac:dyDescent="0.25">
      <c r="A36" s="57">
        <v>21390</v>
      </c>
      <c r="B36" s="50" t="s">
        <v>48</v>
      </c>
      <c r="C36" s="51">
        <f t="shared" si="0"/>
        <v>0</v>
      </c>
      <c r="D36" s="53" t="s">
        <v>36</v>
      </c>
      <c r="E36" s="53" t="s">
        <v>36</v>
      </c>
      <c r="F36" s="56">
        <f>SUM(F37:F40)</f>
        <v>0</v>
      </c>
      <c r="G36" s="54" t="s">
        <v>36</v>
      </c>
      <c r="H36" s="51">
        <f t="shared" si="1"/>
        <v>0</v>
      </c>
      <c r="I36" s="53" t="s">
        <v>36</v>
      </c>
      <c r="J36" s="53" t="s">
        <v>36</v>
      </c>
      <c r="K36" s="56">
        <f>SUM(K37:K40)</f>
        <v>0</v>
      </c>
      <c r="L36" s="54" t="s">
        <v>36</v>
      </c>
    </row>
    <row r="37" spans="1:12" ht="24.75" hidden="1" thickTop="1" x14ac:dyDescent="0.25">
      <c r="A37" s="34">
        <v>21391</v>
      </c>
      <c r="B37" s="58" t="s">
        <v>49</v>
      </c>
      <c r="C37" s="59">
        <f t="shared" si="0"/>
        <v>0</v>
      </c>
      <c r="D37" s="60" t="s">
        <v>36</v>
      </c>
      <c r="E37" s="60" t="s">
        <v>36</v>
      </c>
      <c r="F37" s="61"/>
      <c r="G37" s="62" t="s">
        <v>36</v>
      </c>
      <c r="H37" s="59">
        <f t="shared" si="1"/>
        <v>0</v>
      </c>
      <c r="I37" s="60" t="s">
        <v>36</v>
      </c>
      <c r="J37" s="60" t="s">
        <v>36</v>
      </c>
      <c r="K37" s="61"/>
      <c r="L37" s="62" t="s">
        <v>36</v>
      </c>
    </row>
    <row r="38" spans="1:12" ht="12.75" hidden="1" thickTop="1" x14ac:dyDescent="0.25">
      <c r="A38" s="39">
        <v>21393</v>
      </c>
      <c r="B38" s="63" t="s">
        <v>50</v>
      </c>
      <c r="C38" s="64">
        <f t="shared" si="0"/>
        <v>0</v>
      </c>
      <c r="D38" s="65" t="s">
        <v>36</v>
      </c>
      <c r="E38" s="65" t="s">
        <v>36</v>
      </c>
      <c r="F38" s="66"/>
      <c r="G38" s="67" t="s">
        <v>36</v>
      </c>
      <c r="H38" s="64">
        <f t="shared" si="1"/>
        <v>0</v>
      </c>
      <c r="I38" s="65" t="s">
        <v>36</v>
      </c>
      <c r="J38" s="65" t="s">
        <v>36</v>
      </c>
      <c r="K38" s="66"/>
      <c r="L38" s="67" t="s">
        <v>36</v>
      </c>
    </row>
    <row r="39" spans="1:12" ht="12.75" hidden="1" thickTop="1" x14ac:dyDescent="0.25">
      <c r="A39" s="39">
        <v>21395</v>
      </c>
      <c r="B39" s="63" t="s">
        <v>51</v>
      </c>
      <c r="C39" s="64">
        <f t="shared" si="0"/>
        <v>0</v>
      </c>
      <c r="D39" s="65" t="s">
        <v>36</v>
      </c>
      <c r="E39" s="65" t="s">
        <v>36</v>
      </c>
      <c r="F39" s="66"/>
      <c r="G39" s="67" t="s">
        <v>36</v>
      </c>
      <c r="H39" s="64">
        <f t="shared" si="1"/>
        <v>0</v>
      </c>
      <c r="I39" s="65" t="s">
        <v>36</v>
      </c>
      <c r="J39" s="65" t="s">
        <v>36</v>
      </c>
      <c r="K39" s="66"/>
      <c r="L39" s="67" t="s">
        <v>36</v>
      </c>
    </row>
    <row r="40" spans="1:12" ht="24.75" hidden="1" thickTop="1" x14ac:dyDescent="0.25">
      <c r="A40" s="74">
        <v>21399</v>
      </c>
      <c r="B40" s="75" t="s">
        <v>52</v>
      </c>
      <c r="C40" s="76">
        <f t="shared" si="0"/>
        <v>0</v>
      </c>
      <c r="D40" s="77" t="s">
        <v>36</v>
      </c>
      <c r="E40" s="77" t="s">
        <v>36</v>
      </c>
      <c r="F40" s="78"/>
      <c r="G40" s="79" t="s">
        <v>36</v>
      </c>
      <c r="H40" s="76">
        <f t="shared" si="1"/>
        <v>0</v>
      </c>
      <c r="I40" s="77" t="s">
        <v>36</v>
      </c>
      <c r="J40" s="77" t="s">
        <v>36</v>
      </c>
      <c r="K40" s="78"/>
      <c r="L40" s="79" t="s">
        <v>36</v>
      </c>
    </row>
    <row r="41" spans="1:12" s="22" customFormat="1" ht="26.25" hidden="1" customHeight="1" x14ac:dyDescent="0.25">
      <c r="A41" s="80">
        <v>21420</v>
      </c>
      <c r="B41" s="81" t="s">
        <v>53</v>
      </c>
      <c r="C41" s="82">
        <f>SUM(D41:G41)</f>
        <v>0</v>
      </c>
      <c r="D41" s="83">
        <f>SUM(D42)</f>
        <v>0</v>
      </c>
      <c r="E41" s="84" t="s">
        <v>36</v>
      </c>
      <c r="F41" s="84" t="s">
        <v>36</v>
      </c>
      <c r="G41" s="85" t="s">
        <v>36</v>
      </c>
      <c r="H41" s="82">
        <f>SUM(I41:L41)</f>
        <v>0</v>
      </c>
      <c r="I41" s="83">
        <f>SUM(I42)</f>
        <v>0</v>
      </c>
      <c r="J41" s="84" t="s">
        <v>36</v>
      </c>
      <c r="K41" s="84" t="s">
        <v>36</v>
      </c>
      <c r="L41" s="85" t="s">
        <v>36</v>
      </c>
    </row>
    <row r="42" spans="1:12" s="22" customFormat="1" ht="26.25" hidden="1" customHeight="1" x14ac:dyDescent="0.25">
      <c r="A42" s="74">
        <v>21429</v>
      </c>
      <c r="B42" s="75" t="s">
        <v>54</v>
      </c>
      <c r="C42" s="76">
        <f>SUM(D42:G42)</f>
        <v>0</v>
      </c>
      <c r="D42" s="86"/>
      <c r="E42" s="77" t="s">
        <v>36</v>
      </c>
      <c r="F42" s="77" t="s">
        <v>36</v>
      </c>
      <c r="G42" s="79" t="s">
        <v>36</v>
      </c>
      <c r="H42" s="76">
        <f t="shared" ref="H42:H44" si="2">SUM(I42:L42)</f>
        <v>0</v>
      </c>
      <c r="I42" s="86"/>
      <c r="J42" s="77" t="s">
        <v>36</v>
      </c>
      <c r="K42" s="77" t="s">
        <v>36</v>
      </c>
      <c r="L42" s="79" t="s">
        <v>36</v>
      </c>
    </row>
    <row r="43" spans="1:12" s="22" customFormat="1" ht="24.75" hidden="1" thickTop="1" x14ac:dyDescent="0.25">
      <c r="A43" s="57">
        <v>21490</v>
      </c>
      <c r="B43" s="50" t="s">
        <v>55</v>
      </c>
      <c r="C43" s="51">
        <f t="shared" si="0"/>
        <v>0</v>
      </c>
      <c r="D43" s="87">
        <f>D44</f>
        <v>0</v>
      </c>
      <c r="E43" s="87">
        <f t="shared" ref="E43:F43" si="3">E44</f>
        <v>0</v>
      </c>
      <c r="F43" s="87">
        <f t="shared" si="3"/>
        <v>0</v>
      </c>
      <c r="G43" s="54" t="s">
        <v>36</v>
      </c>
      <c r="H43" s="88">
        <f t="shared" si="2"/>
        <v>0</v>
      </c>
      <c r="I43" s="87">
        <f>I44</f>
        <v>0</v>
      </c>
      <c r="J43" s="87">
        <f t="shared" ref="J43:K43" si="4">J44</f>
        <v>0</v>
      </c>
      <c r="K43" s="87">
        <f t="shared" si="4"/>
        <v>0</v>
      </c>
      <c r="L43" s="54" t="s">
        <v>36</v>
      </c>
    </row>
    <row r="44" spans="1:12" s="22" customFormat="1" ht="24.75" hidden="1" thickTop="1" x14ac:dyDescent="0.25">
      <c r="A44" s="39">
        <v>21499</v>
      </c>
      <c r="B44" s="63" t="s">
        <v>56</v>
      </c>
      <c r="C44" s="70">
        <f>SUM(D44:G44)</f>
        <v>0</v>
      </c>
      <c r="D44" s="89"/>
      <c r="E44" s="90"/>
      <c r="F44" s="90"/>
      <c r="G44" s="91" t="s">
        <v>36</v>
      </c>
      <c r="H44" s="92">
        <f t="shared" si="2"/>
        <v>0</v>
      </c>
      <c r="I44" s="36"/>
      <c r="J44" s="93"/>
      <c r="K44" s="93"/>
      <c r="L44" s="91" t="s">
        <v>36</v>
      </c>
    </row>
    <row r="45" spans="1:12" ht="12.75" hidden="1" customHeight="1" x14ac:dyDescent="0.25">
      <c r="A45" s="94">
        <v>23000</v>
      </c>
      <c r="B45" s="95" t="s">
        <v>57</v>
      </c>
      <c r="C45" s="96">
        <f>SUM(D45:G45)</f>
        <v>0</v>
      </c>
      <c r="D45" s="53" t="s">
        <v>36</v>
      </c>
      <c r="E45" s="53" t="s">
        <v>36</v>
      </c>
      <c r="F45" s="53" t="s">
        <v>36</v>
      </c>
      <c r="G45" s="87">
        <f>SUM(G46:G47)</f>
        <v>0</v>
      </c>
      <c r="H45" s="96">
        <f t="shared" si="1"/>
        <v>0</v>
      </c>
      <c r="I45" s="77" t="s">
        <v>36</v>
      </c>
      <c r="J45" s="77" t="s">
        <v>36</v>
      </c>
      <c r="K45" s="77" t="s">
        <v>36</v>
      </c>
      <c r="L45" s="97">
        <f>SUM(L46:L47)</f>
        <v>0</v>
      </c>
    </row>
    <row r="46" spans="1:12" ht="24.75" hidden="1" thickTop="1" x14ac:dyDescent="0.25">
      <c r="A46" s="98">
        <v>23410</v>
      </c>
      <c r="B46" s="99" t="s">
        <v>58</v>
      </c>
      <c r="C46" s="100">
        <f t="shared" si="0"/>
        <v>0</v>
      </c>
      <c r="D46" s="84" t="s">
        <v>36</v>
      </c>
      <c r="E46" s="84" t="s">
        <v>36</v>
      </c>
      <c r="F46" s="84" t="s">
        <v>36</v>
      </c>
      <c r="G46" s="101"/>
      <c r="H46" s="100">
        <f t="shared" si="1"/>
        <v>0</v>
      </c>
      <c r="I46" s="84" t="s">
        <v>36</v>
      </c>
      <c r="J46" s="84" t="s">
        <v>36</v>
      </c>
      <c r="K46" s="84" t="s">
        <v>36</v>
      </c>
      <c r="L46" s="101"/>
    </row>
    <row r="47" spans="1:12" ht="24.75" hidden="1" thickTop="1" x14ac:dyDescent="0.25">
      <c r="A47" s="98">
        <v>23510</v>
      </c>
      <c r="B47" s="99" t="s">
        <v>59</v>
      </c>
      <c r="C47" s="82">
        <f t="shared" si="0"/>
        <v>0</v>
      </c>
      <c r="D47" s="84" t="s">
        <v>36</v>
      </c>
      <c r="E47" s="84" t="s">
        <v>36</v>
      </c>
      <c r="F47" s="84" t="s">
        <v>36</v>
      </c>
      <c r="G47" s="101"/>
      <c r="H47" s="82">
        <f t="shared" si="1"/>
        <v>0</v>
      </c>
      <c r="I47" s="84" t="s">
        <v>36</v>
      </c>
      <c r="J47" s="84" t="s">
        <v>36</v>
      </c>
      <c r="K47" s="84" t="s">
        <v>36</v>
      </c>
      <c r="L47" s="101"/>
    </row>
    <row r="48" spans="1:12" ht="12.75" hidden="1" thickTop="1" x14ac:dyDescent="0.25">
      <c r="A48" s="102"/>
      <c r="B48" s="99"/>
      <c r="C48" s="103"/>
      <c r="D48" s="84"/>
      <c r="E48" s="84"/>
      <c r="F48" s="83"/>
      <c r="G48" s="104"/>
      <c r="H48" s="103"/>
      <c r="I48" s="84"/>
      <c r="J48" s="84"/>
      <c r="K48" s="83"/>
      <c r="L48" s="104"/>
    </row>
    <row r="49" spans="1:13" s="22" customFormat="1" ht="12.75" hidden="1" thickTop="1" x14ac:dyDescent="0.25">
      <c r="A49" s="105"/>
      <c r="B49" s="106" t="s">
        <v>60</v>
      </c>
      <c r="C49" s="107"/>
      <c r="D49" s="108"/>
      <c r="E49" s="108"/>
      <c r="F49" s="108"/>
      <c r="G49" s="109"/>
      <c r="H49" s="107"/>
      <c r="I49" s="108"/>
      <c r="J49" s="108"/>
      <c r="K49" s="108"/>
      <c r="L49" s="109"/>
    </row>
    <row r="50" spans="1:13" s="22" customFormat="1" ht="13.5" thickTop="1" thickBot="1" x14ac:dyDescent="0.3">
      <c r="A50" s="110"/>
      <c r="B50" s="23" t="s">
        <v>61</v>
      </c>
      <c r="C50" s="111">
        <f t="shared" ref="C50:C107" si="5">SUM(D50:G50)</f>
        <v>206605</v>
      </c>
      <c r="D50" s="112">
        <f>SUM(D51,D269)</f>
        <v>206605</v>
      </c>
      <c r="E50" s="112">
        <f>SUM(E51,E269)</f>
        <v>0</v>
      </c>
      <c r="F50" s="112">
        <f>SUM(F51,F269)</f>
        <v>0</v>
      </c>
      <c r="G50" s="113">
        <f>SUM(G51,G269)</f>
        <v>0</v>
      </c>
      <c r="H50" s="111">
        <f t="shared" ref="H50:H107" si="6">SUM(I50:L50)</f>
        <v>187493</v>
      </c>
      <c r="I50" s="112">
        <f>SUM(I51,I269)</f>
        <v>187493</v>
      </c>
      <c r="J50" s="112">
        <f>SUM(J51,J269)</f>
        <v>0</v>
      </c>
      <c r="K50" s="112">
        <f>SUM(K51,K269)</f>
        <v>0</v>
      </c>
      <c r="L50" s="113">
        <f>SUM(L51,L269)</f>
        <v>0</v>
      </c>
    </row>
    <row r="51" spans="1:13" s="22" customFormat="1" ht="36.75" thickTop="1" x14ac:dyDescent="0.25">
      <c r="A51" s="114"/>
      <c r="B51" s="115" t="s">
        <v>62</v>
      </c>
      <c r="C51" s="116">
        <f>SUM(D51:G51)</f>
        <v>206605</v>
      </c>
      <c r="D51" s="117">
        <f>SUM(D52,D181)</f>
        <v>206605</v>
      </c>
      <c r="E51" s="117">
        <f>SUM(E52,E181)</f>
        <v>0</v>
      </c>
      <c r="F51" s="117">
        <f>SUM(F52,F181)</f>
        <v>0</v>
      </c>
      <c r="G51" s="118">
        <f>SUM(G52,G181)</f>
        <v>0</v>
      </c>
      <c r="H51" s="116">
        <f t="shared" si="6"/>
        <v>187493</v>
      </c>
      <c r="I51" s="117">
        <f>SUM(I52,I181)</f>
        <v>187493</v>
      </c>
      <c r="J51" s="117">
        <f>SUM(J52,J181)</f>
        <v>0</v>
      </c>
      <c r="K51" s="117">
        <f>SUM(K52,K181)</f>
        <v>0</v>
      </c>
      <c r="L51" s="118">
        <f>SUM(L52,L181)</f>
        <v>0</v>
      </c>
    </row>
    <row r="52" spans="1:13" s="22" customFormat="1" ht="24" x14ac:dyDescent="0.25">
      <c r="A52" s="119"/>
      <c r="B52" s="17" t="s">
        <v>63</v>
      </c>
      <c r="C52" s="120">
        <f t="shared" si="5"/>
        <v>206605</v>
      </c>
      <c r="D52" s="121">
        <f>SUM(D53,D75,D160,D174)</f>
        <v>206605</v>
      </c>
      <c r="E52" s="121">
        <f>SUM(E53,E75,E160,E174)</f>
        <v>0</v>
      </c>
      <c r="F52" s="121">
        <f>SUM(F53,F75,F160,F174)</f>
        <v>0</v>
      </c>
      <c r="G52" s="122">
        <f>SUM(G53,G75,G160,G174)</f>
        <v>0</v>
      </c>
      <c r="H52" s="120">
        <f t="shared" si="6"/>
        <v>187493</v>
      </c>
      <c r="I52" s="121">
        <f>SUM(I53,I75,I160,I174)</f>
        <v>187493</v>
      </c>
      <c r="J52" s="121">
        <f>SUM(J53,J75,J160,J174)</f>
        <v>0</v>
      </c>
      <c r="K52" s="121">
        <f>SUM(K53,K75,K160,K174)</f>
        <v>0</v>
      </c>
      <c r="L52" s="122">
        <f>SUM(L53,L75,L160,L174)</f>
        <v>0</v>
      </c>
    </row>
    <row r="53" spans="1:13" s="22" customFormat="1" x14ac:dyDescent="0.25">
      <c r="A53" s="123">
        <v>1000</v>
      </c>
      <c r="B53" s="123" t="s">
        <v>64</v>
      </c>
      <c r="C53" s="124">
        <f t="shared" si="5"/>
        <v>206605</v>
      </c>
      <c r="D53" s="125">
        <f>SUM(D54,D67)</f>
        <v>206605</v>
      </c>
      <c r="E53" s="125">
        <f>SUM(E54,E67)</f>
        <v>0</v>
      </c>
      <c r="F53" s="125">
        <f>SUM(F54,F67)</f>
        <v>0</v>
      </c>
      <c r="G53" s="126">
        <f>SUM(G54,G67)</f>
        <v>0</v>
      </c>
      <c r="H53" s="124">
        <f t="shared" si="6"/>
        <v>187493</v>
      </c>
      <c r="I53" s="125">
        <f>SUM(I54,I67)</f>
        <v>187493</v>
      </c>
      <c r="J53" s="125">
        <f>SUM(J54,J67)</f>
        <v>0</v>
      </c>
      <c r="K53" s="125">
        <f>SUM(K54,K67)</f>
        <v>0</v>
      </c>
      <c r="L53" s="126">
        <f>SUM(L54,L67)</f>
        <v>0</v>
      </c>
    </row>
    <row r="54" spans="1:13" x14ac:dyDescent="0.25">
      <c r="A54" s="50">
        <v>1100</v>
      </c>
      <c r="B54" s="127" t="s">
        <v>65</v>
      </c>
      <c r="C54" s="51">
        <f t="shared" si="5"/>
        <v>156148</v>
      </c>
      <c r="D54" s="56">
        <f>SUM(D55,D58,D66)</f>
        <v>156148</v>
      </c>
      <c r="E54" s="56">
        <f>SUM(E55,E58,E66)</f>
        <v>0</v>
      </c>
      <c r="F54" s="56">
        <f>SUM(F55,F58,F66)</f>
        <v>0</v>
      </c>
      <c r="G54" s="128">
        <f>SUM(G55,G58,G66)</f>
        <v>0</v>
      </c>
      <c r="H54" s="51">
        <f t="shared" si="6"/>
        <v>145067</v>
      </c>
      <c r="I54" s="56">
        <f>SUM(I55,I58,I66)</f>
        <v>145067</v>
      </c>
      <c r="J54" s="56">
        <f>SUM(J55,J58,J66)</f>
        <v>0</v>
      </c>
      <c r="K54" s="56">
        <f>SUM(K55,K58,K66)</f>
        <v>0</v>
      </c>
      <c r="L54" s="129">
        <f>SUM(L55,L58,L66)</f>
        <v>0</v>
      </c>
    </row>
    <row r="55" spans="1:13" x14ac:dyDescent="0.25">
      <c r="A55" s="130">
        <v>1110</v>
      </c>
      <c r="B55" s="99" t="s">
        <v>66</v>
      </c>
      <c r="C55" s="103">
        <f t="shared" si="5"/>
        <v>131927</v>
      </c>
      <c r="D55" s="131">
        <f>SUM(D56:D57)</f>
        <v>131927</v>
      </c>
      <c r="E55" s="131">
        <f>SUM(E56:E57)</f>
        <v>0</v>
      </c>
      <c r="F55" s="131">
        <f>SUM(F56:F57)</f>
        <v>0</v>
      </c>
      <c r="G55" s="132">
        <f>SUM(G56:G57)</f>
        <v>0</v>
      </c>
      <c r="H55" s="103">
        <f t="shared" si="6"/>
        <v>134427</v>
      </c>
      <c r="I55" s="131">
        <f>SUM(I56:I57)</f>
        <v>134427</v>
      </c>
      <c r="J55" s="131">
        <f>SUM(J56:J57)</f>
        <v>0</v>
      </c>
      <c r="K55" s="131">
        <f>SUM(K56:K57)</f>
        <v>0</v>
      </c>
      <c r="L55" s="132">
        <f>SUM(L56:L57)</f>
        <v>0</v>
      </c>
    </row>
    <row r="56" spans="1:13" hidden="1" x14ac:dyDescent="0.25">
      <c r="A56" s="34">
        <v>1111</v>
      </c>
      <c r="B56" s="58" t="s">
        <v>67</v>
      </c>
      <c r="C56" s="59">
        <f t="shared" si="5"/>
        <v>0</v>
      </c>
      <c r="D56" s="61"/>
      <c r="E56" s="61"/>
      <c r="F56" s="61"/>
      <c r="G56" s="133"/>
      <c r="H56" s="59">
        <f t="shared" si="6"/>
        <v>0</v>
      </c>
      <c r="I56" s="61">
        <v>0</v>
      </c>
      <c r="J56" s="61"/>
      <c r="K56" s="61"/>
      <c r="L56" s="133"/>
      <c r="M56" s="230"/>
    </row>
    <row r="57" spans="1:13" ht="24" customHeight="1" x14ac:dyDescent="0.25">
      <c r="A57" s="39">
        <v>1119</v>
      </c>
      <c r="B57" s="63" t="s">
        <v>68</v>
      </c>
      <c r="C57" s="64">
        <f t="shared" si="5"/>
        <v>131927</v>
      </c>
      <c r="D57" s="66">
        <v>131927</v>
      </c>
      <c r="E57" s="66"/>
      <c r="F57" s="66"/>
      <c r="G57" s="134"/>
      <c r="H57" s="64">
        <f t="shared" si="6"/>
        <v>134427</v>
      </c>
      <c r="I57" s="66">
        <v>134427</v>
      </c>
      <c r="J57" s="66"/>
      <c r="K57" s="66"/>
      <c r="L57" s="134"/>
      <c r="M57" s="230"/>
    </row>
    <row r="58" spans="1:13" x14ac:dyDescent="0.25">
      <c r="A58" s="135">
        <v>1140</v>
      </c>
      <c r="B58" s="63" t="s">
        <v>69</v>
      </c>
      <c r="C58" s="64">
        <f t="shared" si="5"/>
        <v>17087</v>
      </c>
      <c r="D58" s="136">
        <f>SUM(D59:D65)</f>
        <v>17087</v>
      </c>
      <c r="E58" s="136">
        <f>SUM(E59:E65)</f>
        <v>0</v>
      </c>
      <c r="F58" s="136">
        <f>SUM(F59:F65)</f>
        <v>0</v>
      </c>
      <c r="G58" s="137">
        <f>SUM(G59:G65)</f>
        <v>0</v>
      </c>
      <c r="H58" s="64">
        <f t="shared" si="6"/>
        <v>3506</v>
      </c>
      <c r="I58" s="136">
        <f>SUM(I59:I65)</f>
        <v>3506</v>
      </c>
      <c r="J58" s="136">
        <f>SUM(J59:J65)</f>
        <v>0</v>
      </c>
      <c r="K58" s="136">
        <f>SUM(K59:K65)</f>
        <v>0</v>
      </c>
      <c r="L58" s="137">
        <f>SUM(L59:L65)</f>
        <v>0</v>
      </c>
    </row>
    <row r="59" spans="1:13" hidden="1" x14ac:dyDescent="0.25">
      <c r="A59" s="39">
        <v>1141</v>
      </c>
      <c r="B59" s="63" t="s">
        <v>70</v>
      </c>
      <c r="C59" s="64">
        <f t="shared" si="5"/>
        <v>0</v>
      </c>
      <c r="D59" s="66"/>
      <c r="E59" s="66"/>
      <c r="F59" s="66"/>
      <c r="G59" s="134"/>
      <c r="H59" s="64">
        <f t="shared" si="6"/>
        <v>0</v>
      </c>
      <c r="I59" s="66">
        <v>0</v>
      </c>
      <c r="J59" s="66"/>
      <c r="K59" s="66"/>
      <c r="L59" s="134"/>
      <c r="M59" s="230"/>
    </row>
    <row r="60" spans="1:13" ht="24.75" customHeight="1" x14ac:dyDescent="0.25">
      <c r="A60" s="39">
        <v>1142</v>
      </c>
      <c r="B60" s="63" t="s">
        <v>71</v>
      </c>
      <c r="C60" s="64">
        <f t="shared" si="5"/>
        <v>227</v>
      </c>
      <c r="D60" s="66">
        <v>227</v>
      </c>
      <c r="E60" s="66"/>
      <c r="F60" s="66"/>
      <c r="G60" s="134"/>
      <c r="H60" s="64">
        <f t="shared" si="6"/>
        <v>227</v>
      </c>
      <c r="I60" s="66">
        <v>227</v>
      </c>
      <c r="J60" s="66"/>
      <c r="K60" s="66"/>
      <c r="L60" s="134"/>
      <c r="M60" s="230"/>
    </row>
    <row r="61" spans="1:13" ht="24" hidden="1" x14ac:dyDescent="0.25">
      <c r="A61" s="39">
        <v>1145</v>
      </c>
      <c r="B61" s="63" t="s">
        <v>72</v>
      </c>
      <c r="C61" s="64">
        <f t="shared" si="5"/>
        <v>0</v>
      </c>
      <c r="D61" s="66"/>
      <c r="E61" s="66"/>
      <c r="F61" s="66"/>
      <c r="G61" s="134"/>
      <c r="H61" s="64">
        <f t="shared" si="6"/>
        <v>0</v>
      </c>
      <c r="I61" s="66">
        <v>0</v>
      </c>
      <c r="J61" s="66"/>
      <c r="K61" s="66"/>
      <c r="L61" s="134"/>
      <c r="M61" s="230"/>
    </row>
    <row r="62" spans="1:13" ht="27.75" hidden="1" customHeight="1" x14ac:dyDescent="0.25">
      <c r="A62" s="39">
        <v>1146</v>
      </c>
      <c r="B62" s="63" t="s">
        <v>73</v>
      </c>
      <c r="C62" s="64">
        <f t="shared" si="5"/>
        <v>0</v>
      </c>
      <c r="D62" s="66"/>
      <c r="E62" s="66"/>
      <c r="F62" s="66"/>
      <c r="G62" s="134"/>
      <c r="H62" s="64">
        <f t="shared" si="6"/>
        <v>0</v>
      </c>
      <c r="I62" s="66">
        <v>0</v>
      </c>
      <c r="J62" s="66"/>
      <c r="K62" s="66"/>
      <c r="L62" s="134"/>
      <c r="M62" s="230"/>
    </row>
    <row r="63" spans="1:13" x14ac:dyDescent="0.25">
      <c r="A63" s="39">
        <v>1147</v>
      </c>
      <c r="B63" s="63" t="s">
        <v>74</v>
      </c>
      <c r="C63" s="64">
        <f t="shared" si="5"/>
        <v>3279</v>
      </c>
      <c r="D63" s="66">
        <v>3279</v>
      </c>
      <c r="E63" s="66"/>
      <c r="F63" s="66"/>
      <c r="G63" s="134"/>
      <c r="H63" s="64">
        <f t="shared" si="6"/>
        <v>3279</v>
      </c>
      <c r="I63" s="66">
        <v>3279</v>
      </c>
      <c r="J63" s="66"/>
      <c r="K63" s="66"/>
      <c r="L63" s="134"/>
      <c r="M63" s="230"/>
    </row>
    <row r="64" spans="1:13" hidden="1" x14ac:dyDescent="0.25">
      <c r="A64" s="39">
        <v>1148</v>
      </c>
      <c r="B64" s="63" t="s">
        <v>75</v>
      </c>
      <c r="C64" s="64">
        <f t="shared" si="5"/>
        <v>13581</v>
      </c>
      <c r="D64" s="66">
        <v>13581</v>
      </c>
      <c r="E64" s="66"/>
      <c r="F64" s="66"/>
      <c r="G64" s="134"/>
      <c r="H64" s="64">
        <f t="shared" si="6"/>
        <v>0</v>
      </c>
      <c r="I64" s="66">
        <v>0</v>
      </c>
      <c r="J64" s="66"/>
      <c r="K64" s="66"/>
      <c r="L64" s="134"/>
      <c r="M64" s="230"/>
    </row>
    <row r="65" spans="1:13" ht="24" hidden="1" customHeight="1" x14ac:dyDescent="0.25">
      <c r="A65" s="39">
        <v>1149</v>
      </c>
      <c r="B65" s="63" t="s">
        <v>76</v>
      </c>
      <c r="C65" s="64">
        <f t="shared" si="5"/>
        <v>0</v>
      </c>
      <c r="D65" s="66"/>
      <c r="E65" s="66"/>
      <c r="F65" s="66"/>
      <c r="G65" s="134"/>
      <c r="H65" s="64">
        <f t="shared" si="6"/>
        <v>0</v>
      </c>
      <c r="I65" s="66">
        <v>0</v>
      </c>
      <c r="J65" s="66"/>
      <c r="K65" s="66"/>
      <c r="L65" s="134"/>
      <c r="M65" s="230"/>
    </row>
    <row r="66" spans="1:13" ht="36" x14ac:dyDescent="0.25">
      <c r="A66" s="130">
        <v>1150</v>
      </c>
      <c r="B66" s="99" t="s">
        <v>77</v>
      </c>
      <c r="C66" s="103">
        <f t="shared" si="5"/>
        <v>7134</v>
      </c>
      <c r="D66" s="138">
        <v>7134</v>
      </c>
      <c r="E66" s="138"/>
      <c r="F66" s="138"/>
      <c r="G66" s="139"/>
      <c r="H66" s="103">
        <f t="shared" si="6"/>
        <v>7134</v>
      </c>
      <c r="I66" s="138">
        <v>7134</v>
      </c>
      <c r="J66" s="138"/>
      <c r="K66" s="138"/>
      <c r="L66" s="139"/>
      <c r="M66" s="230"/>
    </row>
    <row r="67" spans="1:13" ht="36" x14ac:dyDescent="0.25">
      <c r="A67" s="50">
        <v>1200</v>
      </c>
      <c r="B67" s="127" t="s">
        <v>78</v>
      </c>
      <c r="C67" s="51">
        <f t="shared" si="5"/>
        <v>50457</v>
      </c>
      <c r="D67" s="56">
        <f>SUM(D68:D69)</f>
        <v>50457</v>
      </c>
      <c r="E67" s="56">
        <f>SUM(E68:E69)</f>
        <v>0</v>
      </c>
      <c r="F67" s="56">
        <f>SUM(F68:F69)</f>
        <v>0</v>
      </c>
      <c r="G67" s="140">
        <f>SUM(G68:G69)</f>
        <v>0</v>
      </c>
      <c r="H67" s="51">
        <f t="shared" si="6"/>
        <v>42426</v>
      </c>
      <c r="I67" s="56">
        <f>SUM(I68:I69)</f>
        <v>42426</v>
      </c>
      <c r="J67" s="56">
        <f>SUM(J68:J69)</f>
        <v>0</v>
      </c>
      <c r="K67" s="56">
        <f>SUM(K68:K69)</f>
        <v>0</v>
      </c>
      <c r="L67" s="140">
        <f>SUM(L68:L69)</f>
        <v>0</v>
      </c>
    </row>
    <row r="68" spans="1:13" ht="24" x14ac:dyDescent="0.25">
      <c r="A68" s="141">
        <v>1210</v>
      </c>
      <c r="B68" s="58" t="s">
        <v>79</v>
      </c>
      <c r="C68" s="59">
        <f t="shared" si="5"/>
        <v>39736</v>
      </c>
      <c r="D68" s="61">
        <v>39736</v>
      </c>
      <c r="E68" s="61"/>
      <c r="F68" s="61"/>
      <c r="G68" s="133"/>
      <c r="H68" s="59">
        <f t="shared" si="6"/>
        <v>34350</v>
      </c>
      <c r="I68" s="61">
        <v>34350</v>
      </c>
      <c r="J68" s="61"/>
      <c r="K68" s="61"/>
      <c r="L68" s="133"/>
      <c r="M68" s="230"/>
    </row>
    <row r="69" spans="1:13" ht="24" x14ac:dyDescent="0.25">
      <c r="A69" s="135">
        <v>1220</v>
      </c>
      <c r="B69" s="63" t="s">
        <v>80</v>
      </c>
      <c r="C69" s="64">
        <f t="shared" si="5"/>
        <v>10721</v>
      </c>
      <c r="D69" s="136">
        <f>SUM(D70:D74)</f>
        <v>10721</v>
      </c>
      <c r="E69" s="136">
        <f>SUM(E70:E74)</f>
        <v>0</v>
      </c>
      <c r="F69" s="136">
        <f>SUM(F70:F74)</f>
        <v>0</v>
      </c>
      <c r="G69" s="137">
        <f>SUM(G70:G74)</f>
        <v>0</v>
      </c>
      <c r="H69" s="64">
        <f t="shared" si="6"/>
        <v>8076</v>
      </c>
      <c r="I69" s="136">
        <f>SUM(I70:I74)</f>
        <v>8076</v>
      </c>
      <c r="J69" s="136">
        <f>SUM(J70:J74)</f>
        <v>0</v>
      </c>
      <c r="K69" s="136">
        <f>SUM(K70:K74)</f>
        <v>0</v>
      </c>
      <c r="L69" s="137">
        <f>SUM(L70:L74)</f>
        <v>0</v>
      </c>
    </row>
    <row r="70" spans="1:13" ht="60" x14ac:dyDescent="0.25">
      <c r="A70" s="39">
        <v>1221</v>
      </c>
      <c r="B70" s="63" t="s">
        <v>81</v>
      </c>
      <c r="C70" s="64">
        <f t="shared" si="5"/>
        <v>8400</v>
      </c>
      <c r="D70" s="66">
        <v>8400</v>
      </c>
      <c r="E70" s="66"/>
      <c r="F70" s="66"/>
      <c r="G70" s="134"/>
      <c r="H70" s="64">
        <f t="shared" si="6"/>
        <v>5755</v>
      </c>
      <c r="I70" s="66">
        <v>5755</v>
      </c>
      <c r="J70" s="66"/>
      <c r="K70" s="66"/>
      <c r="L70" s="134"/>
      <c r="M70" s="230"/>
    </row>
    <row r="71" spans="1:13" x14ac:dyDescent="0.25">
      <c r="A71" s="39">
        <v>1223</v>
      </c>
      <c r="B71" s="63" t="s">
        <v>82</v>
      </c>
      <c r="C71" s="64">
        <f t="shared" si="5"/>
        <v>400</v>
      </c>
      <c r="D71" s="66">
        <v>400</v>
      </c>
      <c r="E71" s="66"/>
      <c r="F71" s="66"/>
      <c r="G71" s="134"/>
      <c r="H71" s="64">
        <f t="shared" si="6"/>
        <v>400</v>
      </c>
      <c r="I71" s="66">
        <v>400</v>
      </c>
      <c r="J71" s="66"/>
      <c r="K71" s="66"/>
      <c r="L71" s="134"/>
      <c r="M71" s="230"/>
    </row>
    <row r="72" spans="1:13" ht="24" hidden="1" x14ac:dyDescent="0.25">
      <c r="A72" s="39">
        <v>1225</v>
      </c>
      <c r="B72" s="63" t="s">
        <v>83</v>
      </c>
      <c r="C72" s="64">
        <f t="shared" si="5"/>
        <v>0</v>
      </c>
      <c r="D72" s="66"/>
      <c r="E72" s="66"/>
      <c r="F72" s="66"/>
      <c r="G72" s="134"/>
      <c r="H72" s="64">
        <f t="shared" si="6"/>
        <v>0</v>
      </c>
      <c r="I72" s="66">
        <v>0</v>
      </c>
      <c r="J72" s="66"/>
      <c r="K72" s="66"/>
      <c r="L72" s="134"/>
      <c r="M72" s="230"/>
    </row>
    <row r="73" spans="1:13" ht="36" x14ac:dyDescent="0.25">
      <c r="A73" s="39">
        <v>1227</v>
      </c>
      <c r="B73" s="63" t="s">
        <v>84</v>
      </c>
      <c r="C73" s="64">
        <f t="shared" si="5"/>
        <v>1921</v>
      </c>
      <c r="D73" s="66">
        <v>1921</v>
      </c>
      <c r="E73" s="66"/>
      <c r="F73" s="66"/>
      <c r="G73" s="134"/>
      <c r="H73" s="64">
        <f t="shared" si="6"/>
        <v>1921</v>
      </c>
      <c r="I73" s="66">
        <v>1921</v>
      </c>
      <c r="J73" s="66"/>
      <c r="K73" s="66"/>
      <c r="L73" s="134"/>
      <c r="M73" s="230"/>
    </row>
    <row r="74" spans="1:13" ht="60" hidden="1" x14ac:dyDescent="0.25">
      <c r="A74" s="39">
        <v>1228</v>
      </c>
      <c r="B74" s="63" t="s">
        <v>85</v>
      </c>
      <c r="C74" s="64">
        <f t="shared" si="5"/>
        <v>0</v>
      </c>
      <c r="D74" s="66"/>
      <c r="E74" s="66"/>
      <c r="F74" s="66"/>
      <c r="G74" s="134"/>
      <c r="H74" s="64">
        <f t="shared" si="6"/>
        <v>0</v>
      </c>
      <c r="I74" s="66">
        <v>0</v>
      </c>
      <c r="J74" s="66"/>
      <c r="K74" s="66"/>
      <c r="L74" s="134"/>
      <c r="M74" s="230"/>
    </row>
    <row r="75" spans="1:13" hidden="1" x14ac:dyDescent="0.25">
      <c r="A75" s="123">
        <v>2000</v>
      </c>
      <c r="B75" s="123" t="s">
        <v>86</v>
      </c>
      <c r="C75" s="124">
        <f t="shared" si="5"/>
        <v>0</v>
      </c>
      <c r="D75" s="125">
        <f>SUM(D76,D83,D120,D151,D152)</f>
        <v>0</v>
      </c>
      <c r="E75" s="125">
        <f t="shared" ref="E75:G75" si="7">SUM(E76,E83,E120,E151,E152)</f>
        <v>0</v>
      </c>
      <c r="F75" s="125">
        <f t="shared" si="7"/>
        <v>0</v>
      </c>
      <c r="G75" s="126">
        <f t="shared" si="7"/>
        <v>0</v>
      </c>
      <c r="H75" s="124">
        <f t="shared" si="6"/>
        <v>0</v>
      </c>
      <c r="I75" s="125">
        <f t="shared" ref="I75:L75" si="8">SUM(I76,I83,I120,I151,I152)</f>
        <v>0</v>
      </c>
      <c r="J75" s="125">
        <f t="shared" si="8"/>
        <v>0</v>
      </c>
      <c r="K75" s="125">
        <f t="shared" si="8"/>
        <v>0</v>
      </c>
      <c r="L75" s="126">
        <f t="shared" si="8"/>
        <v>0</v>
      </c>
    </row>
    <row r="76" spans="1:13" ht="24" hidden="1" x14ac:dyDescent="0.25">
      <c r="A76" s="50">
        <v>2100</v>
      </c>
      <c r="B76" s="127" t="s">
        <v>87</v>
      </c>
      <c r="C76" s="51">
        <f t="shared" si="5"/>
        <v>0</v>
      </c>
      <c r="D76" s="56">
        <f>SUM(D77,D80)</f>
        <v>0</v>
      </c>
      <c r="E76" s="56">
        <f>SUM(E77,E80)</f>
        <v>0</v>
      </c>
      <c r="F76" s="56">
        <f>SUM(F77,F80)</f>
        <v>0</v>
      </c>
      <c r="G76" s="140">
        <f>SUM(G77,G80)</f>
        <v>0</v>
      </c>
      <c r="H76" s="51">
        <f t="shared" si="6"/>
        <v>0</v>
      </c>
      <c r="I76" s="56">
        <f>SUM(I77,I80)</f>
        <v>0</v>
      </c>
      <c r="J76" s="56">
        <f>SUM(J77,J80)</f>
        <v>0</v>
      </c>
      <c r="K76" s="56">
        <f>SUM(K77,K80)</f>
        <v>0</v>
      </c>
      <c r="L76" s="140">
        <f>SUM(L77,L80)</f>
        <v>0</v>
      </c>
    </row>
    <row r="77" spans="1:13" ht="24" hidden="1" x14ac:dyDescent="0.25">
      <c r="A77" s="141">
        <v>2110</v>
      </c>
      <c r="B77" s="58" t="s">
        <v>88</v>
      </c>
      <c r="C77" s="59">
        <f t="shared" si="5"/>
        <v>0</v>
      </c>
      <c r="D77" s="142">
        <f>SUM(D78:D79)</f>
        <v>0</v>
      </c>
      <c r="E77" s="142">
        <f>SUM(E78:E79)</f>
        <v>0</v>
      </c>
      <c r="F77" s="142">
        <f>SUM(F78:F79)</f>
        <v>0</v>
      </c>
      <c r="G77" s="143">
        <f>SUM(G78:G79)</f>
        <v>0</v>
      </c>
      <c r="H77" s="59">
        <f t="shared" si="6"/>
        <v>0</v>
      </c>
      <c r="I77" s="142">
        <f>SUM(I78:I79)</f>
        <v>0</v>
      </c>
      <c r="J77" s="142">
        <f>SUM(J78:J79)</f>
        <v>0</v>
      </c>
      <c r="K77" s="142">
        <f>SUM(K78:K79)</f>
        <v>0</v>
      </c>
      <c r="L77" s="143">
        <f>SUM(L78:L79)</f>
        <v>0</v>
      </c>
    </row>
    <row r="78" spans="1:13" hidden="1" x14ac:dyDescent="0.25">
      <c r="A78" s="39">
        <v>2111</v>
      </c>
      <c r="B78" s="63" t="s">
        <v>89</v>
      </c>
      <c r="C78" s="64">
        <f t="shared" si="5"/>
        <v>0</v>
      </c>
      <c r="D78" s="66"/>
      <c r="E78" s="66"/>
      <c r="F78" s="66"/>
      <c r="G78" s="134"/>
      <c r="H78" s="64">
        <f t="shared" si="6"/>
        <v>0</v>
      </c>
      <c r="I78" s="66">
        <v>0</v>
      </c>
      <c r="J78" s="66"/>
      <c r="K78" s="66"/>
      <c r="L78" s="134"/>
      <c r="M78" s="230"/>
    </row>
    <row r="79" spans="1:13" ht="24" hidden="1" x14ac:dyDescent="0.25">
      <c r="A79" s="39">
        <v>2112</v>
      </c>
      <c r="B79" s="63" t="s">
        <v>90</v>
      </c>
      <c r="C79" s="64">
        <f t="shared" si="5"/>
        <v>0</v>
      </c>
      <c r="D79" s="66"/>
      <c r="E79" s="66"/>
      <c r="F79" s="66"/>
      <c r="G79" s="134"/>
      <c r="H79" s="64">
        <f t="shared" si="6"/>
        <v>0</v>
      </c>
      <c r="I79" s="66">
        <v>0</v>
      </c>
      <c r="J79" s="66"/>
      <c r="K79" s="66"/>
      <c r="L79" s="134"/>
      <c r="M79" s="230"/>
    </row>
    <row r="80" spans="1:13" ht="24" hidden="1" x14ac:dyDescent="0.25">
      <c r="A80" s="135">
        <v>2120</v>
      </c>
      <c r="B80" s="63" t="s">
        <v>91</v>
      </c>
      <c r="C80" s="64">
        <f t="shared" si="5"/>
        <v>0</v>
      </c>
      <c r="D80" s="136">
        <f>SUM(D81:D82)</f>
        <v>0</v>
      </c>
      <c r="E80" s="136">
        <f>SUM(E81:E82)</f>
        <v>0</v>
      </c>
      <c r="F80" s="136">
        <f>SUM(F81:F82)</f>
        <v>0</v>
      </c>
      <c r="G80" s="137">
        <f>SUM(G81:G82)</f>
        <v>0</v>
      </c>
      <c r="H80" s="64">
        <f t="shared" si="6"/>
        <v>0</v>
      </c>
      <c r="I80" s="136">
        <f>SUM(I81:I82)</f>
        <v>0</v>
      </c>
      <c r="J80" s="136">
        <f>SUM(J81:J82)</f>
        <v>0</v>
      </c>
      <c r="K80" s="136">
        <f>SUM(K81:K82)</f>
        <v>0</v>
      </c>
      <c r="L80" s="137">
        <f>SUM(L81:L82)</f>
        <v>0</v>
      </c>
    </row>
    <row r="81" spans="1:13" hidden="1" x14ac:dyDescent="0.25">
      <c r="A81" s="39">
        <v>2121</v>
      </c>
      <c r="B81" s="63" t="s">
        <v>89</v>
      </c>
      <c r="C81" s="64">
        <f t="shared" si="5"/>
        <v>0</v>
      </c>
      <c r="D81" s="66"/>
      <c r="E81" s="66"/>
      <c r="F81" s="66"/>
      <c r="G81" s="134"/>
      <c r="H81" s="64">
        <f t="shared" si="6"/>
        <v>0</v>
      </c>
      <c r="I81" s="66">
        <v>0</v>
      </c>
      <c r="J81" s="66"/>
      <c r="K81" s="66"/>
      <c r="L81" s="134"/>
      <c r="M81" s="230"/>
    </row>
    <row r="82" spans="1:13" ht="24" hidden="1" x14ac:dyDescent="0.25">
      <c r="A82" s="39">
        <v>2122</v>
      </c>
      <c r="B82" s="63" t="s">
        <v>90</v>
      </c>
      <c r="C82" s="64">
        <f t="shared" si="5"/>
        <v>0</v>
      </c>
      <c r="D82" s="66"/>
      <c r="E82" s="66"/>
      <c r="F82" s="66"/>
      <c r="G82" s="134"/>
      <c r="H82" s="64">
        <f t="shared" si="6"/>
        <v>0</v>
      </c>
      <c r="I82" s="66">
        <v>0</v>
      </c>
      <c r="J82" s="66"/>
      <c r="K82" s="66"/>
      <c r="L82" s="134"/>
      <c r="M82" s="230"/>
    </row>
    <row r="83" spans="1:13" hidden="1" x14ac:dyDescent="0.25">
      <c r="A83" s="50">
        <v>2200</v>
      </c>
      <c r="B83" s="127" t="s">
        <v>92</v>
      </c>
      <c r="C83" s="51">
        <f>SUM(D83:G83)</f>
        <v>0</v>
      </c>
      <c r="D83" s="56">
        <f>SUM(D84,D85,D91,D99,D107,D108,D114,D119)</f>
        <v>0</v>
      </c>
      <c r="E83" s="56">
        <f>SUM(E84,E85,E91,E99,E107,E108,E114,E119)</f>
        <v>0</v>
      </c>
      <c r="F83" s="56">
        <f>SUM(F84,F85,F91,F99,F107,F108,F114,F119)</f>
        <v>0</v>
      </c>
      <c r="G83" s="140">
        <f>SUM(G84,G85,G91,G99,G107,G108,G114,G119)</f>
        <v>0</v>
      </c>
      <c r="H83" s="51">
        <f t="shared" si="6"/>
        <v>0</v>
      </c>
      <c r="I83" s="56">
        <f>SUM(I84,I85,I91,I99,I107,I108,I114,I119)</f>
        <v>0</v>
      </c>
      <c r="J83" s="56">
        <f>SUM(J84,J85,J91,J99,J107,J108,J114,J119)</f>
        <v>0</v>
      </c>
      <c r="K83" s="56">
        <f>SUM(K84,K85,K91,K99,K107,K108,K114,K119)</f>
        <v>0</v>
      </c>
      <c r="L83" s="144">
        <f>SUM(L84,L85,L91,L99,L107,L108,L114,L119)</f>
        <v>0</v>
      </c>
    </row>
    <row r="84" spans="1:13" hidden="1" x14ac:dyDescent="0.25">
      <c r="A84" s="130">
        <v>2210</v>
      </c>
      <c r="B84" s="99" t="s">
        <v>93</v>
      </c>
      <c r="C84" s="103">
        <f>SUM(D84:G84)</f>
        <v>0</v>
      </c>
      <c r="D84" s="138"/>
      <c r="E84" s="138"/>
      <c r="F84" s="138"/>
      <c r="G84" s="138"/>
      <c r="H84" s="103">
        <f>SUM(I84:L84)</f>
        <v>0</v>
      </c>
      <c r="I84" s="138">
        <v>0</v>
      </c>
      <c r="J84" s="138"/>
      <c r="K84" s="138"/>
      <c r="L84" s="139"/>
      <c r="M84" s="230"/>
    </row>
    <row r="85" spans="1:13" ht="24" hidden="1" x14ac:dyDescent="0.25">
      <c r="A85" s="135">
        <v>2220</v>
      </c>
      <c r="B85" s="63" t="s">
        <v>94</v>
      </c>
      <c r="C85" s="64">
        <f t="shared" si="5"/>
        <v>0</v>
      </c>
      <c r="D85" s="136">
        <f>SUM(D86:D90)</f>
        <v>0</v>
      </c>
      <c r="E85" s="136">
        <f>SUM(E86:E90)</f>
        <v>0</v>
      </c>
      <c r="F85" s="136">
        <f>SUM(F86:F90)</f>
        <v>0</v>
      </c>
      <c r="G85" s="137">
        <f>SUM(G86:G90)</f>
        <v>0</v>
      </c>
      <c r="H85" s="64">
        <f t="shared" si="6"/>
        <v>0</v>
      </c>
      <c r="I85" s="136">
        <f>SUM(I86:I90)</f>
        <v>0</v>
      </c>
      <c r="J85" s="136">
        <f>SUM(J86:J90)</f>
        <v>0</v>
      </c>
      <c r="K85" s="136">
        <f>SUM(K86:K90)</f>
        <v>0</v>
      </c>
      <c r="L85" s="137">
        <f>SUM(L86:L90)</f>
        <v>0</v>
      </c>
    </row>
    <row r="86" spans="1:13" hidden="1" x14ac:dyDescent="0.25">
      <c r="A86" s="39">
        <v>2221</v>
      </c>
      <c r="B86" s="63" t="s">
        <v>95</v>
      </c>
      <c r="C86" s="64">
        <f t="shared" si="5"/>
        <v>0</v>
      </c>
      <c r="D86" s="66"/>
      <c r="E86" s="66"/>
      <c r="F86" s="66"/>
      <c r="G86" s="134"/>
      <c r="H86" s="64">
        <f t="shared" si="6"/>
        <v>0</v>
      </c>
      <c r="I86" s="66">
        <v>0</v>
      </c>
      <c r="J86" s="66"/>
      <c r="K86" s="66"/>
      <c r="L86" s="134"/>
      <c r="M86" s="230"/>
    </row>
    <row r="87" spans="1:13" ht="24" hidden="1" x14ac:dyDescent="0.25">
      <c r="A87" s="39">
        <v>2222</v>
      </c>
      <c r="B87" s="63" t="s">
        <v>96</v>
      </c>
      <c r="C87" s="64">
        <f t="shared" si="5"/>
        <v>0</v>
      </c>
      <c r="D87" s="66"/>
      <c r="E87" s="66"/>
      <c r="F87" s="66"/>
      <c r="G87" s="134"/>
      <c r="H87" s="64">
        <f t="shared" si="6"/>
        <v>0</v>
      </c>
      <c r="I87" s="66">
        <v>0</v>
      </c>
      <c r="J87" s="66"/>
      <c r="K87" s="66"/>
      <c r="L87" s="134"/>
      <c r="M87" s="230"/>
    </row>
    <row r="88" spans="1:13" hidden="1" x14ac:dyDescent="0.25">
      <c r="A88" s="39">
        <v>2223</v>
      </c>
      <c r="B88" s="63" t="s">
        <v>97</v>
      </c>
      <c r="C88" s="64">
        <f t="shared" si="5"/>
        <v>0</v>
      </c>
      <c r="D88" s="66"/>
      <c r="E88" s="66"/>
      <c r="F88" s="66"/>
      <c r="G88" s="134"/>
      <c r="H88" s="64">
        <f t="shared" si="6"/>
        <v>0</v>
      </c>
      <c r="I88" s="66">
        <v>0</v>
      </c>
      <c r="J88" s="66"/>
      <c r="K88" s="66"/>
      <c r="L88" s="134"/>
      <c r="M88" s="230"/>
    </row>
    <row r="89" spans="1:13" ht="48" hidden="1" x14ac:dyDescent="0.25">
      <c r="A89" s="39">
        <v>2224</v>
      </c>
      <c r="B89" s="63" t="s">
        <v>98</v>
      </c>
      <c r="C89" s="64">
        <f t="shared" si="5"/>
        <v>0</v>
      </c>
      <c r="D89" s="66"/>
      <c r="E89" s="66"/>
      <c r="F89" s="66"/>
      <c r="G89" s="134"/>
      <c r="H89" s="64">
        <f t="shared" si="6"/>
        <v>0</v>
      </c>
      <c r="I89" s="66">
        <v>0</v>
      </c>
      <c r="J89" s="66"/>
      <c r="K89" s="66"/>
      <c r="L89" s="134"/>
      <c r="M89" s="230"/>
    </row>
    <row r="90" spans="1:13" ht="24" hidden="1" x14ac:dyDescent="0.25">
      <c r="A90" s="39">
        <v>2229</v>
      </c>
      <c r="B90" s="63" t="s">
        <v>99</v>
      </c>
      <c r="C90" s="64">
        <f t="shared" si="5"/>
        <v>0</v>
      </c>
      <c r="D90" s="66"/>
      <c r="E90" s="66"/>
      <c r="F90" s="66"/>
      <c r="G90" s="134"/>
      <c r="H90" s="64">
        <f t="shared" si="6"/>
        <v>0</v>
      </c>
      <c r="I90" s="66">
        <v>0</v>
      </c>
      <c r="J90" s="66"/>
      <c r="K90" s="66"/>
      <c r="L90" s="134"/>
      <c r="M90" s="230"/>
    </row>
    <row r="91" spans="1:13" hidden="1" x14ac:dyDescent="0.25">
      <c r="A91" s="135">
        <v>2230</v>
      </c>
      <c r="B91" s="63" t="s">
        <v>100</v>
      </c>
      <c r="C91" s="64">
        <f t="shared" si="5"/>
        <v>0</v>
      </c>
      <c r="D91" s="136">
        <f>SUM(D92:D98)</f>
        <v>0</v>
      </c>
      <c r="E91" s="136">
        <f>SUM(E92:E98)</f>
        <v>0</v>
      </c>
      <c r="F91" s="136">
        <f>SUM(F92:F98)</f>
        <v>0</v>
      </c>
      <c r="G91" s="137">
        <f>SUM(G92:G98)</f>
        <v>0</v>
      </c>
      <c r="H91" s="64">
        <f t="shared" si="6"/>
        <v>0</v>
      </c>
      <c r="I91" s="136">
        <f>SUM(I92:I98)</f>
        <v>0</v>
      </c>
      <c r="J91" s="136">
        <f>SUM(J92:J98)</f>
        <v>0</v>
      </c>
      <c r="K91" s="136">
        <f>SUM(K92:K98)</f>
        <v>0</v>
      </c>
      <c r="L91" s="137">
        <f>SUM(L92:L98)</f>
        <v>0</v>
      </c>
    </row>
    <row r="92" spans="1:13" ht="24" hidden="1" x14ac:dyDescent="0.25">
      <c r="A92" s="39">
        <v>2231</v>
      </c>
      <c r="B92" s="63" t="s">
        <v>101</v>
      </c>
      <c r="C92" s="64">
        <f t="shared" si="5"/>
        <v>0</v>
      </c>
      <c r="D92" s="66"/>
      <c r="E92" s="66"/>
      <c r="F92" s="66"/>
      <c r="G92" s="134"/>
      <c r="H92" s="64">
        <f t="shared" si="6"/>
        <v>0</v>
      </c>
      <c r="I92" s="66">
        <v>0</v>
      </c>
      <c r="J92" s="66"/>
      <c r="K92" s="66"/>
      <c r="L92" s="134"/>
      <c r="M92" s="230"/>
    </row>
    <row r="93" spans="1:13" ht="24.75" hidden="1" customHeight="1" x14ac:dyDescent="0.25">
      <c r="A93" s="39">
        <v>2232</v>
      </c>
      <c r="B93" s="63" t="s">
        <v>102</v>
      </c>
      <c r="C93" s="64">
        <f t="shared" si="5"/>
        <v>0</v>
      </c>
      <c r="D93" s="66"/>
      <c r="E93" s="66"/>
      <c r="F93" s="66"/>
      <c r="G93" s="134"/>
      <c r="H93" s="64">
        <f t="shared" si="6"/>
        <v>0</v>
      </c>
      <c r="I93" s="66">
        <v>0</v>
      </c>
      <c r="J93" s="66"/>
      <c r="K93" s="66"/>
      <c r="L93" s="134"/>
      <c r="M93" s="230"/>
    </row>
    <row r="94" spans="1:13" ht="24" hidden="1" x14ac:dyDescent="0.25">
      <c r="A94" s="34">
        <v>2233</v>
      </c>
      <c r="B94" s="58" t="s">
        <v>103</v>
      </c>
      <c r="C94" s="59">
        <f t="shared" si="5"/>
        <v>0</v>
      </c>
      <c r="D94" s="61"/>
      <c r="E94" s="61"/>
      <c r="F94" s="61"/>
      <c r="G94" s="133"/>
      <c r="H94" s="59">
        <f t="shared" si="6"/>
        <v>0</v>
      </c>
      <c r="I94" s="61">
        <v>0</v>
      </c>
      <c r="J94" s="61"/>
      <c r="K94" s="61"/>
      <c r="L94" s="133"/>
      <c r="M94" s="230"/>
    </row>
    <row r="95" spans="1:13" ht="36" hidden="1" x14ac:dyDescent="0.25">
      <c r="A95" s="39">
        <v>2234</v>
      </c>
      <c r="B95" s="63" t="s">
        <v>104</v>
      </c>
      <c r="C95" s="64">
        <f t="shared" si="5"/>
        <v>0</v>
      </c>
      <c r="D95" s="66"/>
      <c r="E95" s="66"/>
      <c r="F95" s="66"/>
      <c r="G95" s="134"/>
      <c r="H95" s="64">
        <f t="shared" si="6"/>
        <v>0</v>
      </c>
      <c r="I95" s="66">
        <v>0</v>
      </c>
      <c r="J95" s="66"/>
      <c r="K95" s="66"/>
      <c r="L95" s="134"/>
      <c r="M95" s="230"/>
    </row>
    <row r="96" spans="1:13" ht="24" hidden="1" x14ac:dyDescent="0.25">
      <c r="A96" s="39">
        <v>2235</v>
      </c>
      <c r="B96" s="63" t="s">
        <v>105</v>
      </c>
      <c r="C96" s="64">
        <f t="shared" si="5"/>
        <v>0</v>
      </c>
      <c r="D96" s="66"/>
      <c r="E96" s="66"/>
      <c r="F96" s="66"/>
      <c r="G96" s="134"/>
      <c r="H96" s="64">
        <f t="shared" si="6"/>
        <v>0</v>
      </c>
      <c r="I96" s="66">
        <v>0</v>
      </c>
      <c r="J96" s="66"/>
      <c r="K96" s="66"/>
      <c r="L96" s="134"/>
      <c r="M96" s="230"/>
    </row>
    <row r="97" spans="1:13" hidden="1" x14ac:dyDescent="0.25">
      <c r="A97" s="39">
        <v>2236</v>
      </c>
      <c r="B97" s="63" t="s">
        <v>106</v>
      </c>
      <c r="C97" s="64">
        <f t="shared" si="5"/>
        <v>0</v>
      </c>
      <c r="D97" s="66"/>
      <c r="E97" s="66"/>
      <c r="F97" s="66"/>
      <c r="G97" s="134"/>
      <c r="H97" s="64">
        <f t="shared" si="6"/>
        <v>0</v>
      </c>
      <c r="I97" s="66">
        <v>0</v>
      </c>
      <c r="J97" s="66"/>
      <c r="K97" s="66"/>
      <c r="L97" s="134"/>
      <c r="M97" s="230"/>
    </row>
    <row r="98" spans="1:13" hidden="1" x14ac:dyDescent="0.25">
      <c r="A98" s="39">
        <v>2239</v>
      </c>
      <c r="B98" s="63" t="s">
        <v>107</v>
      </c>
      <c r="C98" s="64">
        <f t="shared" si="5"/>
        <v>0</v>
      </c>
      <c r="D98" s="66"/>
      <c r="E98" s="66"/>
      <c r="F98" s="66"/>
      <c r="G98" s="134"/>
      <c r="H98" s="64">
        <f t="shared" si="6"/>
        <v>0</v>
      </c>
      <c r="I98" s="66">
        <v>0</v>
      </c>
      <c r="J98" s="66"/>
      <c r="K98" s="66"/>
      <c r="L98" s="134"/>
      <c r="M98" s="230"/>
    </row>
    <row r="99" spans="1:13" ht="36" hidden="1" x14ac:dyDescent="0.25">
      <c r="A99" s="135">
        <v>2240</v>
      </c>
      <c r="B99" s="63" t="s">
        <v>108</v>
      </c>
      <c r="C99" s="64">
        <f t="shared" si="5"/>
        <v>0</v>
      </c>
      <c r="D99" s="136">
        <f>SUM(D100:D106)</f>
        <v>0</v>
      </c>
      <c r="E99" s="136">
        <f>SUM(E100:E106)</f>
        <v>0</v>
      </c>
      <c r="F99" s="136">
        <f>SUM(F100:F106)</f>
        <v>0</v>
      </c>
      <c r="G99" s="137">
        <f>SUM(G100:G106)</f>
        <v>0</v>
      </c>
      <c r="H99" s="64">
        <f t="shared" si="6"/>
        <v>0</v>
      </c>
      <c r="I99" s="136">
        <f>SUM(I100:I106)</f>
        <v>0</v>
      </c>
      <c r="J99" s="136">
        <f>SUM(J100:J106)</f>
        <v>0</v>
      </c>
      <c r="K99" s="136">
        <f>SUM(K100:K106)</f>
        <v>0</v>
      </c>
      <c r="L99" s="137">
        <f>SUM(L100:L106)</f>
        <v>0</v>
      </c>
    </row>
    <row r="100" spans="1:13" hidden="1" x14ac:dyDescent="0.25">
      <c r="A100" s="39">
        <v>2241</v>
      </c>
      <c r="B100" s="63" t="s">
        <v>109</v>
      </c>
      <c r="C100" s="64">
        <f t="shared" si="5"/>
        <v>0</v>
      </c>
      <c r="D100" s="66"/>
      <c r="E100" s="66"/>
      <c r="F100" s="66"/>
      <c r="G100" s="134"/>
      <c r="H100" s="64">
        <f t="shared" si="6"/>
        <v>0</v>
      </c>
      <c r="I100" s="66">
        <v>0</v>
      </c>
      <c r="J100" s="66"/>
      <c r="K100" s="66"/>
      <c r="L100" s="134"/>
      <c r="M100" s="230"/>
    </row>
    <row r="101" spans="1:13" ht="24" hidden="1" x14ac:dyDescent="0.25">
      <c r="A101" s="39">
        <v>2242</v>
      </c>
      <c r="B101" s="63" t="s">
        <v>110</v>
      </c>
      <c r="C101" s="64">
        <f t="shared" si="5"/>
        <v>0</v>
      </c>
      <c r="D101" s="66"/>
      <c r="E101" s="66"/>
      <c r="F101" s="66"/>
      <c r="G101" s="134"/>
      <c r="H101" s="64">
        <f t="shared" si="6"/>
        <v>0</v>
      </c>
      <c r="I101" s="66">
        <v>0</v>
      </c>
      <c r="J101" s="66"/>
      <c r="K101" s="66"/>
      <c r="L101" s="134"/>
      <c r="M101" s="230"/>
    </row>
    <row r="102" spans="1:13" ht="24" hidden="1" x14ac:dyDescent="0.25">
      <c r="A102" s="39">
        <v>2243</v>
      </c>
      <c r="B102" s="63" t="s">
        <v>111</v>
      </c>
      <c r="C102" s="64">
        <f t="shared" si="5"/>
        <v>0</v>
      </c>
      <c r="D102" s="66"/>
      <c r="E102" s="66"/>
      <c r="F102" s="66"/>
      <c r="G102" s="134"/>
      <c r="H102" s="64">
        <f t="shared" si="6"/>
        <v>0</v>
      </c>
      <c r="I102" s="66">
        <v>0</v>
      </c>
      <c r="J102" s="66"/>
      <c r="K102" s="66"/>
      <c r="L102" s="134"/>
      <c r="M102" s="230"/>
    </row>
    <row r="103" spans="1:13" hidden="1" x14ac:dyDescent="0.25">
      <c r="A103" s="39">
        <v>2244</v>
      </c>
      <c r="B103" s="63" t="s">
        <v>112</v>
      </c>
      <c r="C103" s="64">
        <f t="shared" si="5"/>
        <v>0</v>
      </c>
      <c r="D103" s="66"/>
      <c r="E103" s="66"/>
      <c r="F103" s="66"/>
      <c r="G103" s="134"/>
      <c r="H103" s="64">
        <f t="shared" si="6"/>
        <v>0</v>
      </c>
      <c r="I103" s="66">
        <v>0</v>
      </c>
      <c r="J103" s="66"/>
      <c r="K103" s="66"/>
      <c r="L103" s="134"/>
      <c r="M103" s="230"/>
    </row>
    <row r="104" spans="1:13" ht="24" hidden="1" x14ac:dyDescent="0.25">
      <c r="A104" s="39">
        <v>2246</v>
      </c>
      <c r="B104" s="63" t="s">
        <v>113</v>
      </c>
      <c r="C104" s="64">
        <f t="shared" si="5"/>
        <v>0</v>
      </c>
      <c r="D104" s="66"/>
      <c r="E104" s="66"/>
      <c r="F104" s="66"/>
      <c r="G104" s="134"/>
      <c r="H104" s="64">
        <f t="shared" si="6"/>
        <v>0</v>
      </c>
      <c r="I104" s="66">
        <v>0</v>
      </c>
      <c r="J104" s="66"/>
      <c r="K104" s="66"/>
      <c r="L104" s="134"/>
      <c r="M104" s="230"/>
    </row>
    <row r="105" spans="1:13" hidden="1" x14ac:dyDescent="0.25">
      <c r="A105" s="39">
        <v>2247</v>
      </c>
      <c r="B105" s="63" t="s">
        <v>114</v>
      </c>
      <c r="C105" s="64">
        <f t="shared" si="5"/>
        <v>0</v>
      </c>
      <c r="D105" s="66"/>
      <c r="E105" s="66"/>
      <c r="F105" s="66"/>
      <c r="G105" s="134"/>
      <c r="H105" s="64">
        <f t="shared" si="6"/>
        <v>0</v>
      </c>
      <c r="I105" s="66">
        <v>0</v>
      </c>
      <c r="J105" s="66"/>
      <c r="K105" s="66"/>
      <c r="L105" s="134"/>
      <c r="M105" s="230"/>
    </row>
    <row r="106" spans="1:13" ht="24" hidden="1" x14ac:dyDescent="0.25">
      <c r="A106" s="39">
        <v>2249</v>
      </c>
      <c r="B106" s="63" t="s">
        <v>115</v>
      </c>
      <c r="C106" s="64">
        <f t="shared" si="5"/>
        <v>0</v>
      </c>
      <c r="D106" s="66"/>
      <c r="E106" s="66"/>
      <c r="F106" s="66"/>
      <c r="G106" s="134"/>
      <c r="H106" s="64">
        <f t="shared" si="6"/>
        <v>0</v>
      </c>
      <c r="I106" s="66">
        <v>0</v>
      </c>
      <c r="J106" s="66"/>
      <c r="K106" s="66"/>
      <c r="L106" s="134"/>
      <c r="M106" s="230"/>
    </row>
    <row r="107" spans="1:13" hidden="1" x14ac:dyDescent="0.25">
      <c r="A107" s="135">
        <v>2250</v>
      </c>
      <c r="B107" s="63" t="s">
        <v>116</v>
      </c>
      <c r="C107" s="64">
        <f t="shared" si="5"/>
        <v>0</v>
      </c>
      <c r="D107" s="136"/>
      <c r="E107" s="136"/>
      <c r="F107" s="136"/>
      <c r="G107" s="145"/>
      <c r="H107" s="64">
        <f t="shared" si="6"/>
        <v>0</v>
      </c>
      <c r="I107" s="136">
        <v>0</v>
      </c>
      <c r="J107" s="136"/>
      <c r="K107" s="136"/>
      <c r="L107" s="137"/>
      <c r="M107" s="230"/>
    </row>
    <row r="108" spans="1:13" hidden="1" x14ac:dyDescent="0.25">
      <c r="A108" s="135">
        <v>2260</v>
      </c>
      <c r="B108" s="63" t="s">
        <v>117</v>
      </c>
      <c r="C108" s="64">
        <f t="shared" ref="C108:C174" si="9">SUM(D108:G108)</f>
        <v>0</v>
      </c>
      <c r="D108" s="136">
        <f>SUM(D109:D113)</f>
        <v>0</v>
      </c>
      <c r="E108" s="136">
        <f>SUM(E109:E113)</f>
        <v>0</v>
      </c>
      <c r="F108" s="136">
        <f>SUM(F109:F113)</f>
        <v>0</v>
      </c>
      <c r="G108" s="137">
        <f>SUM(G109:G113)</f>
        <v>0</v>
      </c>
      <c r="H108" s="64">
        <f t="shared" ref="H108:H175" si="10">SUM(I108:L108)</f>
        <v>0</v>
      </c>
      <c r="I108" s="136">
        <f>SUM(I109:I113)</f>
        <v>0</v>
      </c>
      <c r="J108" s="136">
        <f>SUM(J109:J113)</f>
        <v>0</v>
      </c>
      <c r="K108" s="136">
        <f>SUM(K109:K113)</f>
        <v>0</v>
      </c>
      <c r="L108" s="137">
        <f>SUM(L109:L113)</f>
        <v>0</v>
      </c>
    </row>
    <row r="109" spans="1:13" hidden="1" x14ac:dyDescent="0.25">
      <c r="A109" s="39">
        <v>2261</v>
      </c>
      <c r="B109" s="63" t="s">
        <v>118</v>
      </c>
      <c r="C109" s="64">
        <f t="shared" si="9"/>
        <v>0</v>
      </c>
      <c r="D109" s="66"/>
      <c r="E109" s="66"/>
      <c r="F109" s="66"/>
      <c r="G109" s="134"/>
      <c r="H109" s="64">
        <f t="shared" si="10"/>
        <v>0</v>
      </c>
      <c r="I109" s="66">
        <v>0</v>
      </c>
      <c r="J109" s="66"/>
      <c r="K109" s="66"/>
      <c r="L109" s="134"/>
      <c r="M109" s="230"/>
    </row>
    <row r="110" spans="1:13" hidden="1" x14ac:dyDescent="0.25">
      <c r="A110" s="39">
        <v>2262</v>
      </c>
      <c r="B110" s="63" t="s">
        <v>119</v>
      </c>
      <c r="C110" s="64">
        <f t="shared" si="9"/>
        <v>0</v>
      </c>
      <c r="D110" s="66"/>
      <c r="E110" s="66"/>
      <c r="F110" s="66"/>
      <c r="G110" s="134"/>
      <c r="H110" s="64">
        <f t="shared" si="10"/>
        <v>0</v>
      </c>
      <c r="I110" s="66">
        <v>0</v>
      </c>
      <c r="J110" s="66"/>
      <c r="K110" s="66"/>
      <c r="L110" s="134"/>
      <c r="M110" s="230"/>
    </row>
    <row r="111" spans="1:13" hidden="1" x14ac:dyDescent="0.25">
      <c r="A111" s="39">
        <v>2263</v>
      </c>
      <c r="B111" s="63" t="s">
        <v>120</v>
      </c>
      <c r="C111" s="64">
        <f t="shared" si="9"/>
        <v>0</v>
      </c>
      <c r="D111" s="66"/>
      <c r="E111" s="66"/>
      <c r="F111" s="66"/>
      <c r="G111" s="134"/>
      <c r="H111" s="64">
        <f t="shared" si="10"/>
        <v>0</v>
      </c>
      <c r="I111" s="66">
        <v>0</v>
      </c>
      <c r="J111" s="66"/>
      <c r="K111" s="66"/>
      <c r="L111" s="134"/>
      <c r="M111" s="230"/>
    </row>
    <row r="112" spans="1:13" ht="24" hidden="1" x14ac:dyDescent="0.25">
      <c r="A112" s="39">
        <v>2264</v>
      </c>
      <c r="B112" s="63" t="s">
        <v>121</v>
      </c>
      <c r="C112" s="64">
        <f t="shared" si="9"/>
        <v>0</v>
      </c>
      <c r="D112" s="66"/>
      <c r="E112" s="66"/>
      <c r="F112" s="66"/>
      <c r="G112" s="134"/>
      <c r="H112" s="64">
        <f t="shared" si="10"/>
        <v>0</v>
      </c>
      <c r="I112" s="66">
        <v>0</v>
      </c>
      <c r="J112" s="66"/>
      <c r="K112" s="66"/>
      <c r="L112" s="134"/>
      <c r="M112" s="230"/>
    </row>
    <row r="113" spans="1:13" hidden="1" x14ac:dyDescent="0.25">
      <c r="A113" s="39">
        <v>2269</v>
      </c>
      <c r="B113" s="63" t="s">
        <v>122</v>
      </c>
      <c r="C113" s="64">
        <f t="shared" si="9"/>
        <v>0</v>
      </c>
      <c r="D113" s="66"/>
      <c r="E113" s="66"/>
      <c r="F113" s="66"/>
      <c r="G113" s="134"/>
      <c r="H113" s="64">
        <f t="shared" si="10"/>
        <v>0</v>
      </c>
      <c r="I113" s="66">
        <v>0</v>
      </c>
      <c r="J113" s="66"/>
      <c r="K113" s="66"/>
      <c r="L113" s="134"/>
      <c r="M113" s="230"/>
    </row>
    <row r="114" spans="1:13" hidden="1" x14ac:dyDescent="0.25">
      <c r="A114" s="135">
        <v>2270</v>
      </c>
      <c r="B114" s="63" t="s">
        <v>123</v>
      </c>
      <c r="C114" s="64">
        <f t="shared" si="9"/>
        <v>0</v>
      </c>
      <c r="D114" s="136">
        <f>SUM(D115:D118)</f>
        <v>0</v>
      </c>
      <c r="E114" s="136">
        <f>SUM(E115:E118)</f>
        <v>0</v>
      </c>
      <c r="F114" s="136">
        <f>SUM(F115:F118)</f>
        <v>0</v>
      </c>
      <c r="G114" s="137">
        <f>SUM(G115:G118)</f>
        <v>0</v>
      </c>
      <c r="H114" s="64">
        <f t="shared" si="10"/>
        <v>0</v>
      </c>
      <c r="I114" s="136">
        <f>SUM(I115:I118)</f>
        <v>0</v>
      </c>
      <c r="J114" s="136">
        <f>SUM(J115:J118)</f>
        <v>0</v>
      </c>
      <c r="K114" s="136">
        <f>SUM(K115:K118)</f>
        <v>0</v>
      </c>
      <c r="L114" s="137">
        <f>SUM(L115:L118)</f>
        <v>0</v>
      </c>
    </row>
    <row r="115" spans="1:13" hidden="1" x14ac:dyDescent="0.25">
      <c r="A115" s="39">
        <v>2272</v>
      </c>
      <c r="B115" s="146" t="s">
        <v>124</v>
      </c>
      <c r="C115" s="64">
        <f t="shared" si="9"/>
        <v>0</v>
      </c>
      <c r="D115" s="66"/>
      <c r="E115" s="66"/>
      <c r="F115" s="66"/>
      <c r="G115" s="134"/>
      <c r="H115" s="64">
        <f t="shared" si="10"/>
        <v>0</v>
      </c>
      <c r="I115" s="66">
        <v>0</v>
      </c>
      <c r="J115" s="66"/>
      <c r="K115" s="66"/>
      <c r="L115" s="134"/>
      <c r="M115" s="230"/>
    </row>
    <row r="116" spans="1:13" ht="24" hidden="1" x14ac:dyDescent="0.25">
      <c r="A116" s="39">
        <v>2274</v>
      </c>
      <c r="B116" s="147" t="s">
        <v>125</v>
      </c>
      <c r="C116" s="64">
        <f t="shared" si="9"/>
        <v>0</v>
      </c>
      <c r="D116" s="66"/>
      <c r="E116" s="66"/>
      <c r="F116" s="66"/>
      <c r="G116" s="134"/>
      <c r="H116" s="64">
        <f t="shared" si="10"/>
        <v>0</v>
      </c>
      <c r="I116" s="66">
        <v>0</v>
      </c>
      <c r="J116" s="66"/>
      <c r="K116" s="66"/>
      <c r="L116" s="134"/>
      <c r="M116" s="230"/>
    </row>
    <row r="117" spans="1:13" ht="24" hidden="1" x14ac:dyDescent="0.25">
      <c r="A117" s="39">
        <v>2275</v>
      </c>
      <c r="B117" s="63" t="s">
        <v>126</v>
      </c>
      <c r="C117" s="64">
        <f t="shared" si="9"/>
        <v>0</v>
      </c>
      <c r="D117" s="66"/>
      <c r="E117" s="66"/>
      <c r="F117" s="66"/>
      <c r="G117" s="134"/>
      <c r="H117" s="64">
        <f t="shared" si="10"/>
        <v>0</v>
      </c>
      <c r="I117" s="66">
        <v>0</v>
      </c>
      <c r="J117" s="66"/>
      <c r="K117" s="66"/>
      <c r="L117" s="134"/>
      <c r="M117" s="230"/>
    </row>
    <row r="118" spans="1:13" ht="36" hidden="1" x14ac:dyDescent="0.25">
      <c r="A118" s="39">
        <v>2276</v>
      </c>
      <c r="B118" s="63" t="s">
        <v>127</v>
      </c>
      <c r="C118" s="64">
        <f t="shared" si="9"/>
        <v>0</v>
      </c>
      <c r="D118" s="66"/>
      <c r="E118" s="66"/>
      <c r="F118" s="66"/>
      <c r="G118" s="134"/>
      <c r="H118" s="64">
        <f>SUM(I118:L118)</f>
        <v>0</v>
      </c>
      <c r="I118" s="66">
        <v>0</v>
      </c>
      <c r="J118" s="66"/>
      <c r="K118" s="66"/>
      <c r="L118" s="134"/>
      <c r="M118" s="230"/>
    </row>
    <row r="119" spans="1:13" ht="48" hidden="1" x14ac:dyDescent="0.25">
      <c r="A119" s="135">
        <v>2280</v>
      </c>
      <c r="B119" s="63" t="s">
        <v>128</v>
      </c>
      <c r="C119" s="64">
        <f>SUM(D119:G119)</f>
        <v>0</v>
      </c>
      <c r="D119" s="66"/>
      <c r="E119" s="66"/>
      <c r="F119" s="66"/>
      <c r="G119" s="66"/>
      <c r="H119" s="64">
        <f>SUM(I119:L119)</f>
        <v>0</v>
      </c>
      <c r="I119" s="66">
        <v>0</v>
      </c>
      <c r="J119" s="66"/>
      <c r="K119" s="66"/>
      <c r="L119" s="148"/>
      <c r="M119" s="230"/>
    </row>
    <row r="120" spans="1:13" ht="38.25" hidden="1" customHeight="1" x14ac:dyDescent="0.25">
      <c r="A120" s="95">
        <v>2300</v>
      </c>
      <c r="B120" s="75" t="s">
        <v>129</v>
      </c>
      <c r="C120" s="76">
        <f t="shared" si="9"/>
        <v>0</v>
      </c>
      <c r="D120" s="149">
        <f>SUM(D121,D126,D130,D131,D134,D138,D146,D147,D150)</f>
        <v>0</v>
      </c>
      <c r="E120" s="149">
        <f>SUM(E121,E126,E130,E131,E134,E138,E146,E147,E150)</f>
        <v>0</v>
      </c>
      <c r="F120" s="149">
        <f>SUM(F121,F126,F130,F131,F134,F138,F146,F147,F150)</f>
        <v>0</v>
      </c>
      <c r="G120" s="150">
        <f>SUM(G121,G126,G130,G131,G134,G138,G146,G147,G150)</f>
        <v>0</v>
      </c>
      <c r="H120" s="76">
        <f t="shared" si="10"/>
        <v>0</v>
      </c>
      <c r="I120" s="149">
        <f>SUM(I121,I126,I130,I131,I134,I138,I146,I147,I150)</f>
        <v>0</v>
      </c>
      <c r="J120" s="149">
        <f>SUM(J121,J126,J130,J131,J134,J138,J146,J147,J150)</f>
        <v>0</v>
      </c>
      <c r="K120" s="149">
        <f>SUM(K121,K126,K130,K131,K134,K138,K146,K147,K150)</f>
        <v>0</v>
      </c>
      <c r="L120" s="150">
        <f>SUM(L121,L126,L130,L131,L134,L138,L146,L147,L150)</f>
        <v>0</v>
      </c>
    </row>
    <row r="121" spans="1:13" ht="24" hidden="1" x14ac:dyDescent="0.25">
      <c r="A121" s="141">
        <v>2310</v>
      </c>
      <c r="B121" s="58" t="s">
        <v>130</v>
      </c>
      <c r="C121" s="59">
        <f t="shared" si="9"/>
        <v>0</v>
      </c>
      <c r="D121" s="142">
        <f>SUM(D122:D125)</f>
        <v>0</v>
      </c>
      <c r="E121" s="142">
        <f t="shared" ref="E121:L121" si="11">SUM(E122:E125)</f>
        <v>0</v>
      </c>
      <c r="F121" s="142">
        <f t="shared" si="11"/>
        <v>0</v>
      </c>
      <c r="G121" s="143">
        <f t="shared" si="11"/>
        <v>0</v>
      </c>
      <c r="H121" s="59">
        <f t="shared" si="10"/>
        <v>0</v>
      </c>
      <c r="I121" s="142">
        <f t="shared" si="11"/>
        <v>0</v>
      </c>
      <c r="J121" s="142">
        <f t="shared" si="11"/>
        <v>0</v>
      </c>
      <c r="K121" s="142">
        <f t="shared" si="11"/>
        <v>0</v>
      </c>
      <c r="L121" s="143">
        <f t="shared" si="11"/>
        <v>0</v>
      </c>
    </row>
    <row r="122" spans="1:13" hidden="1" x14ac:dyDescent="0.25">
      <c r="A122" s="39">
        <v>2311</v>
      </c>
      <c r="B122" s="63" t="s">
        <v>131</v>
      </c>
      <c r="C122" s="64">
        <f>SUM(D122:G122)</f>
        <v>0</v>
      </c>
      <c r="D122" s="66"/>
      <c r="E122" s="66"/>
      <c r="F122" s="66"/>
      <c r="G122" s="134"/>
      <c r="H122" s="64">
        <f t="shared" si="10"/>
        <v>0</v>
      </c>
      <c r="I122" s="66">
        <v>0</v>
      </c>
      <c r="J122" s="66"/>
      <c r="K122" s="66"/>
      <c r="L122" s="134"/>
      <c r="M122" s="230"/>
    </row>
    <row r="123" spans="1:13" hidden="1" x14ac:dyDescent="0.25">
      <c r="A123" s="39">
        <v>2312</v>
      </c>
      <c r="B123" s="63" t="s">
        <v>132</v>
      </c>
      <c r="C123" s="64">
        <f t="shared" si="9"/>
        <v>0</v>
      </c>
      <c r="D123" s="66"/>
      <c r="E123" s="66"/>
      <c r="F123" s="66"/>
      <c r="G123" s="134"/>
      <c r="H123" s="64">
        <f t="shared" si="10"/>
        <v>0</v>
      </c>
      <c r="I123" s="66">
        <v>0</v>
      </c>
      <c r="J123" s="66"/>
      <c r="K123" s="66"/>
      <c r="L123" s="134"/>
      <c r="M123" s="230"/>
    </row>
    <row r="124" spans="1:13" hidden="1" x14ac:dyDescent="0.25">
      <c r="A124" s="39">
        <v>2313</v>
      </c>
      <c r="B124" s="63" t="s">
        <v>133</v>
      </c>
      <c r="C124" s="64">
        <f t="shared" si="9"/>
        <v>0</v>
      </c>
      <c r="D124" s="66"/>
      <c r="E124" s="66"/>
      <c r="F124" s="66"/>
      <c r="G124" s="134"/>
      <c r="H124" s="64">
        <f t="shared" si="10"/>
        <v>0</v>
      </c>
      <c r="I124" s="66">
        <v>0</v>
      </c>
      <c r="J124" s="66"/>
      <c r="K124" s="66"/>
      <c r="L124" s="134"/>
      <c r="M124" s="230"/>
    </row>
    <row r="125" spans="1:13" ht="36" hidden="1" customHeight="1" x14ac:dyDescent="0.25">
      <c r="A125" s="39">
        <v>2314</v>
      </c>
      <c r="B125" s="63" t="s">
        <v>134</v>
      </c>
      <c r="C125" s="64">
        <f t="shared" si="9"/>
        <v>0</v>
      </c>
      <c r="D125" s="66"/>
      <c r="E125" s="66"/>
      <c r="F125" s="66"/>
      <c r="G125" s="134"/>
      <c r="H125" s="64">
        <f t="shared" si="10"/>
        <v>0</v>
      </c>
      <c r="I125" s="66">
        <v>0</v>
      </c>
      <c r="J125" s="66"/>
      <c r="K125" s="66"/>
      <c r="L125" s="134"/>
      <c r="M125" s="230"/>
    </row>
    <row r="126" spans="1:13" hidden="1" x14ac:dyDescent="0.25">
      <c r="A126" s="135">
        <v>2320</v>
      </c>
      <c r="B126" s="63" t="s">
        <v>135</v>
      </c>
      <c r="C126" s="64">
        <f t="shared" si="9"/>
        <v>0</v>
      </c>
      <c r="D126" s="136">
        <f>SUM(D127:D129)</f>
        <v>0</v>
      </c>
      <c r="E126" s="136">
        <f>SUM(E127:E129)</f>
        <v>0</v>
      </c>
      <c r="F126" s="136">
        <f>SUM(F127:F129)</f>
        <v>0</v>
      </c>
      <c r="G126" s="137">
        <f>SUM(G127:G129)</f>
        <v>0</v>
      </c>
      <c r="H126" s="64">
        <f t="shared" si="10"/>
        <v>0</v>
      </c>
      <c r="I126" s="136">
        <f>SUM(I127:I129)</f>
        <v>0</v>
      </c>
      <c r="J126" s="136">
        <f>SUM(J127:J129)</f>
        <v>0</v>
      </c>
      <c r="K126" s="136">
        <f>SUM(K127:K129)</f>
        <v>0</v>
      </c>
      <c r="L126" s="137">
        <f>SUM(L127:L129)</f>
        <v>0</v>
      </c>
    </row>
    <row r="127" spans="1:13" hidden="1" x14ac:dyDescent="0.25">
      <c r="A127" s="39">
        <v>2321</v>
      </c>
      <c r="B127" s="63" t="s">
        <v>136</v>
      </c>
      <c r="C127" s="64">
        <f t="shared" si="9"/>
        <v>0</v>
      </c>
      <c r="D127" s="66"/>
      <c r="E127" s="66"/>
      <c r="F127" s="66"/>
      <c r="G127" s="134"/>
      <c r="H127" s="64">
        <f t="shared" si="10"/>
        <v>0</v>
      </c>
      <c r="I127" s="66">
        <v>0</v>
      </c>
      <c r="J127" s="66"/>
      <c r="K127" s="66"/>
      <c r="L127" s="134"/>
      <c r="M127" s="230"/>
    </row>
    <row r="128" spans="1:13" hidden="1" x14ac:dyDescent="0.25">
      <c r="A128" s="39">
        <v>2322</v>
      </c>
      <c r="B128" s="63" t="s">
        <v>137</v>
      </c>
      <c r="C128" s="64">
        <f t="shared" si="9"/>
        <v>0</v>
      </c>
      <c r="D128" s="66"/>
      <c r="E128" s="66"/>
      <c r="F128" s="66"/>
      <c r="G128" s="134"/>
      <c r="H128" s="64">
        <f t="shared" si="10"/>
        <v>0</v>
      </c>
      <c r="I128" s="66">
        <v>0</v>
      </c>
      <c r="J128" s="66"/>
      <c r="K128" s="66"/>
      <c r="L128" s="134"/>
      <c r="M128" s="230"/>
    </row>
    <row r="129" spans="1:13" ht="10.5" hidden="1" customHeight="1" x14ac:dyDescent="0.25">
      <c r="A129" s="39">
        <v>2329</v>
      </c>
      <c r="B129" s="63" t="s">
        <v>138</v>
      </c>
      <c r="C129" s="64">
        <f t="shared" si="9"/>
        <v>0</v>
      </c>
      <c r="D129" s="66"/>
      <c r="E129" s="66"/>
      <c r="F129" s="66"/>
      <c r="G129" s="134"/>
      <c r="H129" s="64">
        <f t="shared" si="10"/>
        <v>0</v>
      </c>
      <c r="I129" s="66">
        <v>0</v>
      </c>
      <c r="J129" s="66"/>
      <c r="K129" s="66"/>
      <c r="L129" s="134"/>
      <c r="M129" s="230"/>
    </row>
    <row r="130" spans="1:13" hidden="1" x14ac:dyDescent="0.25">
      <c r="A130" s="135">
        <v>2330</v>
      </c>
      <c r="B130" s="63" t="s">
        <v>139</v>
      </c>
      <c r="C130" s="64">
        <f t="shared" si="9"/>
        <v>0</v>
      </c>
      <c r="D130" s="66"/>
      <c r="E130" s="66"/>
      <c r="F130" s="66"/>
      <c r="G130" s="134"/>
      <c r="H130" s="64">
        <f t="shared" si="10"/>
        <v>0</v>
      </c>
      <c r="I130" s="66">
        <v>0</v>
      </c>
      <c r="J130" s="66"/>
      <c r="K130" s="66"/>
      <c r="L130" s="134"/>
      <c r="M130" s="230"/>
    </row>
    <row r="131" spans="1:13" ht="36" hidden="1" x14ac:dyDescent="0.25">
      <c r="A131" s="135">
        <v>2340</v>
      </c>
      <c r="B131" s="63" t="s">
        <v>140</v>
      </c>
      <c r="C131" s="64">
        <f t="shared" si="9"/>
        <v>0</v>
      </c>
      <c r="D131" s="136">
        <f>SUM(D132:D133)</f>
        <v>0</v>
      </c>
      <c r="E131" s="136">
        <f>SUM(E132:E133)</f>
        <v>0</v>
      </c>
      <c r="F131" s="136">
        <f>SUM(F132:F133)</f>
        <v>0</v>
      </c>
      <c r="G131" s="137">
        <f>SUM(G132:G133)</f>
        <v>0</v>
      </c>
      <c r="H131" s="64">
        <f t="shared" si="10"/>
        <v>0</v>
      </c>
      <c r="I131" s="136">
        <f>SUM(I132:I133)</f>
        <v>0</v>
      </c>
      <c r="J131" s="136">
        <f>SUM(J132:J133)</f>
        <v>0</v>
      </c>
      <c r="K131" s="136">
        <f>SUM(K132:K133)</f>
        <v>0</v>
      </c>
      <c r="L131" s="137">
        <f>SUM(L132:L133)</f>
        <v>0</v>
      </c>
    </row>
    <row r="132" spans="1:13" hidden="1" x14ac:dyDescent="0.25">
      <c r="A132" s="39">
        <v>2341</v>
      </c>
      <c r="B132" s="63" t="s">
        <v>141</v>
      </c>
      <c r="C132" s="64">
        <f t="shared" si="9"/>
        <v>0</v>
      </c>
      <c r="D132" s="66"/>
      <c r="E132" s="66"/>
      <c r="F132" s="66"/>
      <c r="G132" s="134"/>
      <c r="H132" s="64">
        <f t="shared" si="10"/>
        <v>0</v>
      </c>
      <c r="I132" s="66">
        <v>0</v>
      </c>
      <c r="J132" s="66"/>
      <c r="K132" s="66"/>
      <c r="L132" s="134"/>
      <c r="M132" s="230"/>
    </row>
    <row r="133" spans="1:13" ht="24" hidden="1" x14ac:dyDescent="0.25">
      <c r="A133" s="39">
        <v>2344</v>
      </c>
      <c r="B133" s="63" t="s">
        <v>142</v>
      </c>
      <c r="C133" s="64">
        <f t="shared" si="9"/>
        <v>0</v>
      </c>
      <c r="D133" s="66"/>
      <c r="E133" s="66"/>
      <c r="F133" s="66"/>
      <c r="G133" s="134"/>
      <c r="H133" s="64">
        <f t="shared" si="10"/>
        <v>0</v>
      </c>
      <c r="I133" s="66">
        <v>0</v>
      </c>
      <c r="J133" s="66"/>
      <c r="K133" s="66"/>
      <c r="L133" s="134"/>
      <c r="M133" s="230"/>
    </row>
    <row r="134" spans="1:13" ht="24" hidden="1" x14ac:dyDescent="0.25">
      <c r="A134" s="130">
        <v>2350</v>
      </c>
      <c r="B134" s="99" t="s">
        <v>143</v>
      </c>
      <c r="C134" s="103">
        <f t="shared" si="9"/>
        <v>0</v>
      </c>
      <c r="D134" s="131">
        <f>SUM(D135:D137)</f>
        <v>0</v>
      </c>
      <c r="E134" s="131">
        <f>SUM(E135:E137)</f>
        <v>0</v>
      </c>
      <c r="F134" s="131">
        <f>SUM(F135:F137)</f>
        <v>0</v>
      </c>
      <c r="G134" s="132">
        <f>SUM(G135:G137)</f>
        <v>0</v>
      </c>
      <c r="H134" s="103">
        <f t="shared" si="10"/>
        <v>0</v>
      </c>
      <c r="I134" s="131">
        <f>SUM(I135:I137)</f>
        <v>0</v>
      </c>
      <c r="J134" s="131">
        <f>SUM(J135:J137)</f>
        <v>0</v>
      </c>
      <c r="K134" s="131">
        <f>SUM(K135:K137)</f>
        <v>0</v>
      </c>
      <c r="L134" s="132">
        <f>SUM(L135:L137)</f>
        <v>0</v>
      </c>
    </row>
    <row r="135" spans="1:13" hidden="1" x14ac:dyDescent="0.25">
      <c r="A135" s="34">
        <v>2351</v>
      </c>
      <c r="B135" s="58" t="s">
        <v>144</v>
      </c>
      <c r="C135" s="59">
        <f t="shared" si="9"/>
        <v>0</v>
      </c>
      <c r="D135" s="61"/>
      <c r="E135" s="61"/>
      <c r="F135" s="61"/>
      <c r="G135" s="133"/>
      <c r="H135" s="59">
        <f t="shared" si="10"/>
        <v>0</v>
      </c>
      <c r="I135" s="61">
        <v>0</v>
      </c>
      <c r="J135" s="61"/>
      <c r="K135" s="61"/>
      <c r="L135" s="133"/>
      <c r="M135" s="230"/>
    </row>
    <row r="136" spans="1:13" ht="24" hidden="1" x14ac:dyDescent="0.25">
      <c r="A136" s="39">
        <v>2352</v>
      </c>
      <c r="B136" s="63" t="s">
        <v>145</v>
      </c>
      <c r="C136" s="64">
        <f t="shared" si="9"/>
        <v>0</v>
      </c>
      <c r="D136" s="66"/>
      <c r="E136" s="66"/>
      <c r="F136" s="66"/>
      <c r="G136" s="134"/>
      <c r="H136" s="64">
        <f t="shared" si="10"/>
        <v>0</v>
      </c>
      <c r="I136" s="66">
        <v>0</v>
      </c>
      <c r="J136" s="66"/>
      <c r="K136" s="66"/>
      <c r="L136" s="134"/>
      <c r="M136" s="230"/>
    </row>
    <row r="137" spans="1:13" ht="24" hidden="1" x14ac:dyDescent="0.25">
      <c r="A137" s="39">
        <v>2353</v>
      </c>
      <c r="B137" s="63" t="s">
        <v>146</v>
      </c>
      <c r="C137" s="64">
        <f t="shared" si="9"/>
        <v>0</v>
      </c>
      <c r="D137" s="66"/>
      <c r="E137" s="66"/>
      <c r="F137" s="66"/>
      <c r="G137" s="134"/>
      <c r="H137" s="64">
        <f t="shared" si="10"/>
        <v>0</v>
      </c>
      <c r="I137" s="66">
        <v>0</v>
      </c>
      <c r="J137" s="66"/>
      <c r="K137" s="66"/>
      <c r="L137" s="134"/>
      <c r="M137" s="230"/>
    </row>
    <row r="138" spans="1:13" ht="36" hidden="1" x14ac:dyDescent="0.25">
      <c r="A138" s="135">
        <v>2360</v>
      </c>
      <c r="B138" s="63" t="s">
        <v>147</v>
      </c>
      <c r="C138" s="64">
        <f t="shared" si="9"/>
        <v>0</v>
      </c>
      <c r="D138" s="136">
        <f>SUM(D139:D145)</f>
        <v>0</v>
      </c>
      <c r="E138" s="136">
        <f>SUM(E139:E145)</f>
        <v>0</v>
      </c>
      <c r="F138" s="136">
        <f>SUM(F139:F145)</f>
        <v>0</v>
      </c>
      <c r="G138" s="137">
        <f>SUM(G139:G145)</f>
        <v>0</v>
      </c>
      <c r="H138" s="64">
        <f t="shared" si="10"/>
        <v>0</v>
      </c>
      <c r="I138" s="136">
        <f>SUM(I139:I145)</f>
        <v>0</v>
      </c>
      <c r="J138" s="136">
        <f>SUM(J139:J145)</f>
        <v>0</v>
      </c>
      <c r="K138" s="136">
        <f>SUM(K139:K145)</f>
        <v>0</v>
      </c>
      <c r="L138" s="137">
        <f>SUM(L139:L145)</f>
        <v>0</v>
      </c>
    </row>
    <row r="139" spans="1:13" hidden="1" x14ac:dyDescent="0.25">
      <c r="A139" s="38">
        <v>2361</v>
      </c>
      <c r="B139" s="63" t="s">
        <v>148</v>
      </c>
      <c r="C139" s="64">
        <f t="shared" si="9"/>
        <v>0</v>
      </c>
      <c r="D139" s="66"/>
      <c r="E139" s="66"/>
      <c r="F139" s="66"/>
      <c r="G139" s="134"/>
      <c r="H139" s="64">
        <f t="shared" si="10"/>
        <v>0</v>
      </c>
      <c r="I139" s="66">
        <v>0</v>
      </c>
      <c r="J139" s="66"/>
      <c r="K139" s="66"/>
      <c r="L139" s="134"/>
      <c r="M139" s="230"/>
    </row>
    <row r="140" spans="1:13" ht="24" hidden="1" x14ac:dyDescent="0.25">
      <c r="A140" s="38">
        <v>2362</v>
      </c>
      <c r="B140" s="63" t="s">
        <v>149</v>
      </c>
      <c r="C140" s="64">
        <f t="shared" si="9"/>
        <v>0</v>
      </c>
      <c r="D140" s="66"/>
      <c r="E140" s="66"/>
      <c r="F140" s="66"/>
      <c r="G140" s="134"/>
      <c r="H140" s="64">
        <f t="shared" si="10"/>
        <v>0</v>
      </c>
      <c r="I140" s="66">
        <v>0</v>
      </c>
      <c r="J140" s="66"/>
      <c r="K140" s="66"/>
      <c r="L140" s="134"/>
      <c r="M140" s="230"/>
    </row>
    <row r="141" spans="1:13" hidden="1" x14ac:dyDescent="0.25">
      <c r="A141" s="38">
        <v>2363</v>
      </c>
      <c r="B141" s="63" t="s">
        <v>150</v>
      </c>
      <c r="C141" s="64">
        <f t="shared" si="9"/>
        <v>0</v>
      </c>
      <c r="D141" s="66"/>
      <c r="E141" s="66"/>
      <c r="F141" s="66"/>
      <c r="G141" s="134"/>
      <c r="H141" s="64">
        <f t="shared" si="10"/>
        <v>0</v>
      </c>
      <c r="I141" s="66">
        <v>0</v>
      </c>
      <c r="J141" s="66"/>
      <c r="K141" s="66"/>
      <c r="L141" s="134"/>
      <c r="M141" s="230"/>
    </row>
    <row r="142" spans="1:13" hidden="1" x14ac:dyDescent="0.25">
      <c r="A142" s="38">
        <v>2364</v>
      </c>
      <c r="B142" s="63" t="s">
        <v>151</v>
      </c>
      <c r="C142" s="64">
        <f t="shared" si="9"/>
        <v>0</v>
      </c>
      <c r="D142" s="66"/>
      <c r="E142" s="66"/>
      <c r="F142" s="66"/>
      <c r="G142" s="134"/>
      <c r="H142" s="64">
        <f t="shared" si="10"/>
        <v>0</v>
      </c>
      <c r="I142" s="66">
        <v>0</v>
      </c>
      <c r="J142" s="66"/>
      <c r="K142" s="66"/>
      <c r="L142" s="134"/>
      <c r="M142" s="230"/>
    </row>
    <row r="143" spans="1:13" ht="12.75" hidden="1" customHeight="1" x14ac:dyDescent="0.25">
      <c r="A143" s="38">
        <v>2365</v>
      </c>
      <c r="B143" s="63" t="s">
        <v>152</v>
      </c>
      <c r="C143" s="64">
        <f t="shared" si="9"/>
        <v>0</v>
      </c>
      <c r="D143" s="66"/>
      <c r="E143" s="66"/>
      <c r="F143" s="66"/>
      <c r="G143" s="134"/>
      <c r="H143" s="64">
        <f t="shared" si="10"/>
        <v>0</v>
      </c>
      <c r="I143" s="66">
        <v>0</v>
      </c>
      <c r="J143" s="66"/>
      <c r="K143" s="66"/>
      <c r="L143" s="134"/>
      <c r="M143" s="230"/>
    </row>
    <row r="144" spans="1:13" ht="36" hidden="1" x14ac:dyDescent="0.25">
      <c r="A144" s="38">
        <v>2366</v>
      </c>
      <c r="B144" s="63" t="s">
        <v>153</v>
      </c>
      <c r="C144" s="64">
        <f t="shared" si="9"/>
        <v>0</v>
      </c>
      <c r="D144" s="66"/>
      <c r="E144" s="66"/>
      <c r="F144" s="66"/>
      <c r="G144" s="134"/>
      <c r="H144" s="64">
        <f t="shared" si="10"/>
        <v>0</v>
      </c>
      <c r="I144" s="66">
        <v>0</v>
      </c>
      <c r="J144" s="66"/>
      <c r="K144" s="66"/>
      <c r="L144" s="134"/>
      <c r="M144" s="230"/>
    </row>
    <row r="145" spans="1:13" ht="60" hidden="1" x14ac:dyDescent="0.25">
      <c r="A145" s="38">
        <v>2369</v>
      </c>
      <c r="B145" s="63" t="s">
        <v>154</v>
      </c>
      <c r="C145" s="64">
        <f t="shared" si="9"/>
        <v>0</v>
      </c>
      <c r="D145" s="66"/>
      <c r="E145" s="66"/>
      <c r="F145" s="66"/>
      <c r="G145" s="134"/>
      <c r="H145" s="64">
        <f t="shared" si="10"/>
        <v>0</v>
      </c>
      <c r="I145" s="66">
        <v>0</v>
      </c>
      <c r="J145" s="66"/>
      <c r="K145" s="66"/>
      <c r="L145" s="134"/>
      <c r="M145" s="230"/>
    </row>
    <row r="146" spans="1:13" hidden="1" x14ac:dyDescent="0.25">
      <c r="A146" s="130">
        <v>2370</v>
      </c>
      <c r="B146" s="99" t="s">
        <v>155</v>
      </c>
      <c r="C146" s="103">
        <f t="shared" si="9"/>
        <v>0</v>
      </c>
      <c r="D146" s="138"/>
      <c r="E146" s="138"/>
      <c r="F146" s="138"/>
      <c r="G146" s="139"/>
      <c r="H146" s="103">
        <f t="shared" si="10"/>
        <v>0</v>
      </c>
      <c r="I146" s="138">
        <v>0</v>
      </c>
      <c r="J146" s="138"/>
      <c r="K146" s="138"/>
      <c r="L146" s="139"/>
      <c r="M146" s="230"/>
    </row>
    <row r="147" spans="1:13" hidden="1" x14ac:dyDescent="0.25">
      <c r="A147" s="130">
        <v>2380</v>
      </c>
      <c r="B147" s="99" t="s">
        <v>156</v>
      </c>
      <c r="C147" s="103">
        <f t="shared" si="9"/>
        <v>0</v>
      </c>
      <c r="D147" s="131">
        <f>SUM(D148:D149)</f>
        <v>0</v>
      </c>
      <c r="E147" s="131">
        <f>SUM(E148:E149)</f>
        <v>0</v>
      </c>
      <c r="F147" s="131">
        <f>SUM(F148:F149)</f>
        <v>0</v>
      </c>
      <c r="G147" s="132">
        <f>SUM(G148:G149)</f>
        <v>0</v>
      </c>
      <c r="H147" s="103">
        <f t="shared" si="10"/>
        <v>0</v>
      </c>
      <c r="I147" s="131">
        <f>SUM(I148:I149)</f>
        <v>0</v>
      </c>
      <c r="J147" s="131">
        <f>SUM(J148:J149)</f>
        <v>0</v>
      </c>
      <c r="K147" s="131">
        <f>SUM(K148:K149)</f>
        <v>0</v>
      </c>
      <c r="L147" s="132">
        <f>SUM(L148:L149)</f>
        <v>0</v>
      </c>
    </row>
    <row r="148" spans="1:13" hidden="1" x14ac:dyDescent="0.25">
      <c r="A148" s="33">
        <v>2381</v>
      </c>
      <c r="B148" s="58" t="s">
        <v>157</v>
      </c>
      <c r="C148" s="59">
        <f t="shared" si="9"/>
        <v>0</v>
      </c>
      <c r="D148" s="61"/>
      <c r="E148" s="61"/>
      <c r="F148" s="61"/>
      <c r="G148" s="133"/>
      <c r="H148" s="59">
        <f t="shared" si="10"/>
        <v>0</v>
      </c>
      <c r="I148" s="61">
        <v>0</v>
      </c>
      <c r="J148" s="61"/>
      <c r="K148" s="61"/>
      <c r="L148" s="133"/>
      <c r="M148" s="230"/>
    </row>
    <row r="149" spans="1:13" ht="24" hidden="1" x14ac:dyDescent="0.25">
      <c r="A149" s="38">
        <v>2389</v>
      </c>
      <c r="B149" s="63" t="s">
        <v>158</v>
      </c>
      <c r="C149" s="64">
        <f t="shared" si="9"/>
        <v>0</v>
      </c>
      <c r="D149" s="66"/>
      <c r="E149" s="66"/>
      <c r="F149" s="66"/>
      <c r="G149" s="134"/>
      <c r="H149" s="64">
        <f t="shared" si="10"/>
        <v>0</v>
      </c>
      <c r="I149" s="66">
        <v>0</v>
      </c>
      <c r="J149" s="66"/>
      <c r="K149" s="66"/>
      <c r="L149" s="134"/>
      <c r="M149" s="230"/>
    </row>
    <row r="150" spans="1:13" hidden="1" x14ac:dyDescent="0.25">
      <c r="A150" s="130">
        <v>2390</v>
      </c>
      <c r="B150" s="99" t="s">
        <v>159</v>
      </c>
      <c r="C150" s="103">
        <f t="shared" si="9"/>
        <v>0</v>
      </c>
      <c r="D150" s="138"/>
      <c r="E150" s="138"/>
      <c r="F150" s="138"/>
      <c r="G150" s="139"/>
      <c r="H150" s="103">
        <f t="shared" si="10"/>
        <v>0</v>
      </c>
      <c r="I150" s="138">
        <v>0</v>
      </c>
      <c r="J150" s="138"/>
      <c r="K150" s="138"/>
      <c r="L150" s="139"/>
      <c r="M150" s="230"/>
    </row>
    <row r="151" spans="1:13" hidden="1" x14ac:dyDescent="0.25">
      <c r="A151" s="50">
        <v>2400</v>
      </c>
      <c r="B151" s="127" t="s">
        <v>160</v>
      </c>
      <c r="C151" s="51">
        <f t="shared" si="9"/>
        <v>0</v>
      </c>
      <c r="D151" s="151"/>
      <c r="E151" s="151"/>
      <c r="F151" s="151"/>
      <c r="G151" s="152"/>
      <c r="H151" s="51">
        <f t="shared" si="10"/>
        <v>0</v>
      </c>
      <c r="I151" s="151">
        <v>0</v>
      </c>
      <c r="J151" s="151"/>
      <c r="K151" s="151"/>
      <c r="L151" s="152"/>
      <c r="M151" s="230"/>
    </row>
    <row r="152" spans="1:13" ht="24" hidden="1" x14ac:dyDescent="0.25">
      <c r="A152" s="50">
        <v>2500</v>
      </c>
      <c r="B152" s="127" t="s">
        <v>161</v>
      </c>
      <c r="C152" s="51">
        <f t="shared" si="9"/>
        <v>0</v>
      </c>
      <c r="D152" s="56">
        <f>SUM(D153,D159)</f>
        <v>0</v>
      </c>
      <c r="E152" s="56">
        <f t="shared" ref="E152:G152" si="12">SUM(E153,E159)</f>
        <v>0</v>
      </c>
      <c r="F152" s="56">
        <f t="shared" si="12"/>
        <v>0</v>
      </c>
      <c r="G152" s="56">
        <f t="shared" si="12"/>
        <v>0</v>
      </c>
      <c r="H152" s="51">
        <f t="shared" si="10"/>
        <v>0</v>
      </c>
      <c r="I152" s="56">
        <f>SUM(I153,I159)</f>
        <v>0</v>
      </c>
      <c r="J152" s="56">
        <f t="shared" ref="J152:L152" si="13">SUM(J153,J159)</f>
        <v>0</v>
      </c>
      <c r="K152" s="56">
        <f t="shared" si="13"/>
        <v>0</v>
      </c>
      <c r="L152" s="129">
        <f t="shared" si="13"/>
        <v>0</v>
      </c>
    </row>
    <row r="153" spans="1:13" ht="24" hidden="1" x14ac:dyDescent="0.25">
      <c r="A153" s="141">
        <v>2510</v>
      </c>
      <c r="B153" s="58" t="s">
        <v>162</v>
      </c>
      <c r="C153" s="59">
        <f t="shared" si="9"/>
        <v>0</v>
      </c>
      <c r="D153" s="142">
        <f>SUM(D154:D158)</f>
        <v>0</v>
      </c>
      <c r="E153" s="142">
        <f t="shared" ref="E153:G153" si="14">SUM(E154:E158)</f>
        <v>0</v>
      </c>
      <c r="F153" s="142">
        <f t="shared" si="14"/>
        <v>0</v>
      </c>
      <c r="G153" s="142">
        <f t="shared" si="14"/>
        <v>0</v>
      </c>
      <c r="H153" s="59">
        <f t="shared" si="10"/>
        <v>0</v>
      </c>
      <c r="I153" s="142">
        <f>SUM(I154:I158)</f>
        <v>0</v>
      </c>
      <c r="J153" s="142">
        <f t="shared" ref="J153:L153" si="15">SUM(J154:J158)</f>
        <v>0</v>
      </c>
      <c r="K153" s="142">
        <f t="shared" si="15"/>
        <v>0</v>
      </c>
      <c r="L153" s="153">
        <f t="shared" si="15"/>
        <v>0</v>
      </c>
    </row>
    <row r="154" spans="1:13" ht="24" hidden="1" x14ac:dyDescent="0.25">
      <c r="A154" s="39">
        <v>2512</v>
      </c>
      <c r="B154" s="63" t="s">
        <v>163</v>
      </c>
      <c r="C154" s="64">
        <f t="shared" si="9"/>
        <v>0</v>
      </c>
      <c r="D154" s="66"/>
      <c r="E154" s="66"/>
      <c r="F154" s="66"/>
      <c r="G154" s="134"/>
      <c r="H154" s="64">
        <f t="shared" si="10"/>
        <v>0</v>
      </c>
      <c r="I154" s="66">
        <v>0</v>
      </c>
      <c r="J154" s="66"/>
      <c r="K154" s="66"/>
      <c r="L154" s="134"/>
      <c r="M154" s="230"/>
    </row>
    <row r="155" spans="1:13" ht="24" hidden="1" x14ac:dyDescent="0.25">
      <c r="A155" s="39">
        <v>2513</v>
      </c>
      <c r="B155" s="63" t="s">
        <v>164</v>
      </c>
      <c r="C155" s="64">
        <f t="shared" si="9"/>
        <v>0</v>
      </c>
      <c r="D155" s="66"/>
      <c r="E155" s="66"/>
      <c r="F155" s="66"/>
      <c r="G155" s="134"/>
      <c r="H155" s="64">
        <f t="shared" si="10"/>
        <v>0</v>
      </c>
      <c r="I155" s="66">
        <v>0</v>
      </c>
      <c r="J155" s="66"/>
      <c r="K155" s="66"/>
      <c r="L155" s="134"/>
      <c r="M155" s="230"/>
    </row>
    <row r="156" spans="1:13" ht="36" hidden="1" x14ac:dyDescent="0.25">
      <c r="A156" s="39">
        <v>2514</v>
      </c>
      <c r="B156" s="63" t="s">
        <v>165</v>
      </c>
      <c r="C156" s="64">
        <f t="shared" si="9"/>
        <v>0</v>
      </c>
      <c r="D156" s="66"/>
      <c r="E156" s="66"/>
      <c r="F156" s="66"/>
      <c r="G156" s="134"/>
      <c r="H156" s="64">
        <f t="shared" ref="H156" si="16">SUM(I156:L156)</f>
        <v>0</v>
      </c>
      <c r="I156" s="66">
        <v>0</v>
      </c>
      <c r="J156" s="66"/>
      <c r="K156" s="66"/>
      <c r="L156" s="134"/>
      <c r="M156" s="230"/>
    </row>
    <row r="157" spans="1:13" ht="24" hidden="1" x14ac:dyDescent="0.25">
      <c r="A157" s="39">
        <v>2515</v>
      </c>
      <c r="B157" s="63" t="s">
        <v>166</v>
      </c>
      <c r="C157" s="64">
        <f t="shared" si="9"/>
        <v>0</v>
      </c>
      <c r="D157" s="66"/>
      <c r="E157" s="66"/>
      <c r="F157" s="66"/>
      <c r="G157" s="134"/>
      <c r="H157" s="64">
        <f t="shared" si="10"/>
        <v>0</v>
      </c>
      <c r="I157" s="66">
        <v>0</v>
      </c>
      <c r="J157" s="66"/>
      <c r="K157" s="66"/>
      <c r="L157" s="134"/>
      <c r="M157" s="230"/>
    </row>
    <row r="158" spans="1:13" ht="24" hidden="1" x14ac:dyDescent="0.25">
      <c r="A158" s="39">
        <v>2519</v>
      </c>
      <c r="B158" s="63" t="s">
        <v>167</v>
      </c>
      <c r="C158" s="64">
        <f t="shared" si="9"/>
        <v>0</v>
      </c>
      <c r="D158" s="66"/>
      <c r="E158" s="66"/>
      <c r="F158" s="66"/>
      <c r="G158" s="134"/>
      <c r="H158" s="64">
        <f t="shared" si="10"/>
        <v>0</v>
      </c>
      <c r="I158" s="66">
        <v>0</v>
      </c>
      <c r="J158" s="66"/>
      <c r="K158" s="66"/>
      <c r="L158" s="134"/>
      <c r="M158" s="230"/>
    </row>
    <row r="159" spans="1:13" ht="24" hidden="1" x14ac:dyDescent="0.25">
      <c r="A159" s="135">
        <v>2520</v>
      </c>
      <c r="B159" s="63" t="s">
        <v>168</v>
      </c>
      <c r="C159" s="64">
        <f t="shared" si="9"/>
        <v>0</v>
      </c>
      <c r="D159" s="66"/>
      <c r="E159" s="66"/>
      <c r="F159" s="66"/>
      <c r="G159" s="134"/>
      <c r="H159" s="64">
        <f t="shared" si="10"/>
        <v>0</v>
      </c>
      <c r="I159" s="66">
        <v>0</v>
      </c>
      <c r="J159" s="66"/>
      <c r="K159" s="66"/>
      <c r="L159" s="134"/>
      <c r="M159" s="230"/>
    </row>
    <row r="160" spans="1:13" hidden="1" x14ac:dyDescent="0.25">
      <c r="A160" s="123">
        <v>3000</v>
      </c>
      <c r="B160" s="123" t="s">
        <v>169</v>
      </c>
      <c r="C160" s="124">
        <f t="shared" si="9"/>
        <v>0</v>
      </c>
      <c r="D160" s="125">
        <f>SUM(D161,D171)</f>
        <v>0</v>
      </c>
      <c r="E160" s="125">
        <f>SUM(E161,E171)</f>
        <v>0</v>
      </c>
      <c r="F160" s="125">
        <f>SUM(F161,F171)</f>
        <v>0</v>
      </c>
      <c r="G160" s="126">
        <f>SUM(G161,G171)</f>
        <v>0</v>
      </c>
      <c r="H160" s="124">
        <f t="shared" si="10"/>
        <v>0</v>
      </c>
      <c r="I160" s="125">
        <f>SUM(I161,I171)</f>
        <v>0</v>
      </c>
      <c r="J160" s="125">
        <f>SUM(J161,J171)</f>
        <v>0</v>
      </c>
      <c r="K160" s="125">
        <f>SUM(K161,K171)</f>
        <v>0</v>
      </c>
      <c r="L160" s="126">
        <f>SUM(L161,L171)</f>
        <v>0</v>
      </c>
    </row>
    <row r="161" spans="1:13" ht="24" hidden="1" x14ac:dyDescent="0.25">
      <c r="A161" s="50">
        <v>3200</v>
      </c>
      <c r="B161" s="154" t="s">
        <v>170</v>
      </c>
      <c r="C161" s="155">
        <f t="shared" si="9"/>
        <v>0</v>
      </c>
      <c r="D161" s="56">
        <f>SUM(D162,D166)</f>
        <v>0</v>
      </c>
      <c r="E161" s="56">
        <f t="shared" ref="E161:G161" si="17">SUM(E162,E166)</f>
        <v>0</v>
      </c>
      <c r="F161" s="56">
        <f t="shared" si="17"/>
        <v>0</v>
      </c>
      <c r="G161" s="56">
        <f t="shared" si="17"/>
        <v>0</v>
      </c>
      <c r="H161" s="51">
        <f t="shared" si="10"/>
        <v>0</v>
      </c>
      <c r="I161" s="56">
        <f>SUM(I162,I166)</f>
        <v>0</v>
      </c>
      <c r="J161" s="56">
        <f t="shared" ref="J161:L161" si="18">SUM(J162,J166)</f>
        <v>0</v>
      </c>
      <c r="K161" s="56">
        <f t="shared" si="18"/>
        <v>0</v>
      </c>
      <c r="L161" s="129">
        <f t="shared" si="18"/>
        <v>0</v>
      </c>
    </row>
    <row r="162" spans="1:13" ht="36" hidden="1" x14ac:dyDescent="0.25">
      <c r="A162" s="141">
        <v>3260</v>
      </c>
      <c r="B162" s="58" t="s">
        <v>171</v>
      </c>
      <c r="C162" s="59">
        <f t="shared" si="9"/>
        <v>0</v>
      </c>
      <c r="D162" s="142">
        <f>SUM(D163:D165)</f>
        <v>0</v>
      </c>
      <c r="E162" s="142">
        <f>SUM(E163:E165)</f>
        <v>0</v>
      </c>
      <c r="F162" s="142">
        <f>SUM(F163:F165)</f>
        <v>0</v>
      </c>
      <c r="G162" s="143">
        <f>SUM(G163:G165)</f>
        <v>0</v>
      </c>
      <c r="H162" s="59">
        <f t="shared" si="10"/>
        <v>0</v>
      </c>
      <c r="I162" s="142">
        <f>SUM(I163:I165)</f>
        <v>0</v>
      </c>
      <c r="J162" s="142">
        <f>SUM(J163:J165)</f>
        <v>0</v>
      </c>
      <c r="K162" s="142">
        <f>SUM(K163:K165)</f>
        <v>0</v>
      </c>
      <c r="L162" s="143">
        <f>SUM(L163:L165)</f>
        <v>0</v>
      </c>
    </row>
    <row r="163" spans="1:13" ht="24" hidden="1" x14ac:dyDescent="0.25">
      <c r="A163" s="39">
        <v>3261</v>
      </c>
      <c r="B163" s="63" t="s">
        <v>172</v>
      </c>
      <c r="C163" s="64">
        <f>SUM(D163:G163)</f>
        <v>0</v>
      </c>
      <c r="D163" s="66"/>
      <c r="E163" s="66"/>
      <c r="F163" s="66"/>
      <c r="G163" s="134"/>
      <c r="H163" s="64">
        <f>SUM(I163:L163)</f>
        <v>0</v>
      </c>
      <c r="I163" s="66">
        <v>0</v>
      </c>
      <c r="J163" s="66"/>
      <c r="K163" s="66"/>
      <c r="L163" s="134"/>
      <c r="M163" s="230"/>
    </row>
    <row r="164" spans="1:13" ht="36" hidden="1" x14ac:dyDescent="0.25">
      <c r="A164" s="39">
        <v>3262</v>
      </c>
      <c r="B164" s="63" t="s">
        <v>173</v>
      </c>
      <c r="C164" s="64">
        <f>SUM(D164:G164)</f>
        <v>0</v>
      </c>
      <c r="D164" s="66"/>
      <c r="E164" s="66"/>
      <c r="F164" s="66"/>
      <c r="G164" s="134"/>
      <c r="H164" s="64">
        <f>SUM(I164:L164)</f>
        <v>0</v>
      </c>
      <c r="I164" s="66">
        <v>0</v>
      </c>
      <c r="J164" s="66"/>
      <c r="K164" s="66"/>
      <c r="L164" s="134"/>
      <c r="M164" s="230"/>
    </row>
    <row r="165" spans="1:13" ht="24" hidden="1" x14ac:dyDescent="0.25">
      <c r="A165" s="39">
        <v>3263</v>
      </c>
      <c r="B165" s="63" t="s">
        <v>174</v>
      </c>
      <c r="C165" s="64">
        <f>SUM(D165:G165)</f>
        <v>0</v>
      </c>
      <c r="D165" s="66"/>
      <c r="E165" s="66"/>
      <c r="F165" s="66"/>
      <c r="G165" s="134"/>
      <c r="H165" s="64">
        <f>SUM(I165:L165)</f>
        <v>0</v>
      </c>
      <c r="I165" s="66">
        <v>0</v>
      </c>
      <c r="J165" s="66"/>
      <c r="K165" s="66"/>
      <c r="L165" s="134"/>
      <c r="M165" s="230"/>
    </row>
    <row r="166" spans="1:13" ht="84" hidden="1" x14ac:dyDescent="0.25">
      <c r="A166" s="141">
        <v>3290</v>
      </c>
      <c r="B166" s="58" t="s">
        <v>175</v>
      </c>
      <c r="C166" s="156">
        <f t="shared" ref="C166:C170" si="19">SUM(D166:G166)</f>
        <v>0</v>
      </c>
      <c r="D166" s="142">
        <f>SUM(D167:D170)</f>
        <v>0</v>
      </c>
      <c r="E166" s="142">
        <f t="shared" ref="E166:G166" si="20">SUM(E167:E170)</f>
        <v>0</v>
      </c>
      <c r="F166" s="142">
        <f t="shared" si="20"/>
        <v>0</v>
      </c>
      <c r="G166" s="142">
        <f t="shared" si="20"/>
        <v>0</v>
      </c>
      <c r="H166" s="156">
        <f t="shared" ref="H166:H170" si="21">SUM(I166:L166)</f>
        <v>0</v>
      </c>
      <c r="I166" s="142">
        <f>SUM(I167:I170)</f>
        <v>0</v>
      </c>
      <c r="J166" s="142">
        <f t="shared" ref="J166:L166" si="22">SUM(J167:J170)</f>
        <v>0</v>
      </c>
      <c r="K166" s="142">
        <f t="shared" si="22"/>
        <v>0</v>
      </c>
      <c r="L166" s="157">
        <f t="shared" si="22"/>
        <v>0</v>
      </c>
    </row>
    <row r="167" spans="1:13" ht="72" hidden="1" x14ac:dyDescent="0.25">
      <c r="A167" s="39">
        <v>3291</v>
      </c>
      <c r="B167" s="63" t="s">
        <v>176</v>
      </c>
      <c r="C167" s="64">
        <f t="shared" si="19"/>
        <v>0</v>
      </c>
      <c r="D167" s="66"/>
      <c r="E167" s="66"/>
      <c r="F167" s="66"/>
      <c r="G167" s="158"/>
      <c r="H167" s="64">
        <f t="shared" si="21"/>
        <v>0</v>
      </c>
      <c r="I167" s="66">
        <v>0</v>
      </c>
      <c r="J167" s="66"/>
      <c r="K167" s="66"/>
      <c r="L167" s="134"/>
      <c r="M167" s="230"/>
    </row>
    <row r="168" spans="1:13" ht="72" hidden="1" x14ac:dyDescent="0.25">
      <c r="A168" s="39">
        <v>3292</v>
      </c>
      <c r="B168" s="63" t="s">
        <v>177</v>
      </c>
      <c r="C168" s="64">
        <f t="shared" si="19"/>
        <v>0</v>
      </c>
      <c r="D168" s="66"/>
      <c r="E168" s="66"/>
      <c r="F168" s="66"/>
      <c r="G168" s="158"/>
      <c r="H168" s="64">
        <f t="shared" si="21"/>
        <v>0</v>
      </c>
      <c r="I168" s="66">
        <v>0</v>
      </c>
      <c r="J168" s="66"/>
      <c r="K168" s="66"/>
      <c r="L168" s="134"/>
      <c r="M168" s="230"/>
    </row>
    <row r="169" spans="1:13" ht="72" hidden="1" x14ac:dyDescent="0.25">
      <c r="A169" s="39">
        <v>3293</v>
      </c>
      <c r="B169" s="63" t="s">
        <v>178</v>
      </c>
      <c r="C169" s="64">
        <f t="shared" si="19"/>
        <v>0</v>
      </c>
      <c r="D169" s="66"/>
      <c r="E169" s="66"/>
      <c r="F169" s="66"/>
      <c r="G169" s="158"/>
      <c r="H169" s="64">
        <f t="shared" si="21"/>
        <v>0</v>
      </c>
      <c r="I169" s="66">
        <v>0</v>
      </c>
      <c r="J169" s="66"/>
      <c r="K169" s="66"/>
      <c r="L169" s="134"/>
      <c r="M169" s="230"/>
    </row>
    <row r="170" spans="1:13" ht="60" hidden="1" x14ac:dyDescent="0.25">
      <c r="A170" s="159">
        <v>3294</v>
      </c>
      <c r="B170" s="63" t="s">
        <v>179</v>
      </c>
      <c r="C170" s="156">
        <f t="shared" si="19"/>
        <v>0</v>
      </c>
      <c r="D170" s="160"/>
      <c r="E170" s="160"/>
      <c r="F170" s="160"/>
      <c r="G170" s="161"/>
      <c r="H170" s="156">
        <f t="shared" si="21"/>
        <v>0</v>
      </c>
      <c r="I170" s="160">
        <v>0</v>
      </c>
      <c r="J170" s="160"/>
      <c r="K170" s="160"/>
      <c r="L170" s="162"/>
      <c r="M170" s="230"/>
    </row>
    <row r="171" spans="1:13" ht="48" hidden="1" x14ac:dyDescent="0.25">
      <c r="A171" s="163">
        <v>3300</v>
      </c>
      <c r="B171" s="154" t="s">
        <v>180</v>
      </c>
      <c r="C171" s="164">
        <f t="shared" si="9"/>
        <v>0</v>
      </c>
      <c r="D171" s="165">
        <f>SUM(D172:D173)</f>
        <v>0</v>
      </c>
      <c r="E171" s="165">
        <f t="shared" ref="E171:G171" si="23">SUM(E172:E173)</f>
        <v>0</v>
      </c>
      <c r="F171" s="165">
        <f t="shared" si="23"/>
        <v>0</v>
      </c>
      <c r="G171" s="165">
        <f t="shared" si="23"/>
        <v>0</v>
      </c>
      <c r="H171" s="164">
        <f t="shared" si="10"/>
        <v>0</v>
      </c>
      <c r="I171" s="165">
        <f>SUM(I172:I173)</f>
        <v>0</v>
      </c>
      <c r="J171" s="165">
        <f t="shared" ref="J171:L171" si="24">SUM(J172:J173)</f>
        <v>0</v>
      </c>
      <c r="K171" s="165">
        <f t="shared" si="24"/>
        <v>0</v>
      </c>
      <c r="L171" s="129">
        <f t="shared" si="24"/>
        <v>0</v>
      </c>
    </row>
    <row r="172" spans="1:13" ht="48" hidden="1" x14ac:dyDescent="0.25">
      <c r="A172" s="98">
        <v>3310</v>
      </c>
      <c r="B172" s="99" t="s">
        <v>181</v>
      </c>
      <c r="C172" s="166">
        <f t="shared" si="9"/>
        <v>0</v>
      </c>
      <c r="D172" s="138"/>
      <c r="E172" s="138"/>
      <c r="F172" s="138"/>
      <c r="G172" s="139"/>
      <c r="H172" s="166">
        <f t="shared" si="10"/>
        <v>0</v>
      </c>
      <c r="I172" s="138">
        <v>0</v>
      </c>
      <c r="J172" s="138"/>
      <c r="K172" s="138"/>
      <c r="L172" s="139"/>
      <c r="M172" s="230"/>
    </row>
    <row r="173" spans="1:13" ht="48.75" hidden="1" customHeight="1" x14ac:dyDescent="0.25">
      <c r="A173" s="34">
        <v>3320</v>
      </c>
      <c r="B173" s="58" t="s">
        <v>182</v>
      </c>
      <c r="C173" s="59">
        <f t="shared" si="9"/>
        <v>0</v>
      </c>
      <c r="D173" s="61"/>
      <c r="E173" s="61"/>
      <c r="F173" s="61"/>
      <c r="G173" s="133"/>
      <c r="H173" s="59">
        <f t="shared" si="10"/>
        <v>0</v>
      </c>
      <c r="I173" s="61">
        <v>0</v>
      </c>
      <c r="J173" s="61"/>
      <c r="K173" s="61"/>
      <c r="L173" s="133"/>
      <c r="M173" s="230"/>
    </row>
    <row r="174" spans="1:13" hidden="1" x14ac:dyDescent="0.25">
      <c r="A174" s="167">
        <v>4000</v>
      </c>
      <c r="B174" s="123" t="s">
        <v>183</v>
      </c>
      <c r="C174" s="124">
        <f t="shared" si="9"/>
        <v>0</v>
      </c>
      <c r="D174" s="125">
        <f>SUM(D175,D178)</f>
        <v>0</v>
      </c>
      <c r="E174" s="125">
        <f>SUM(E175,E178)</f>
        <v>0</v>
      </c>
      <c r="F174" s="125">
        <f>SUM(F175,F178)</f>
        <v>0</v>
      </c>
      <c r="G174" s="126">
        <f>SUM(G175,G178)</f>
        <v>0</v>
      </c>
      <c r="H174" s="124">
        <f t="shared" si="10"/>
        <v>0</v>
      </c>
      <c r="I174" s="125">
        <f>SUM(I175,I178)</f>
        <v>0</v>
      </c>
      <c r="J174" s="125">
        <f>SUM(J175,J178)</f>
        <v>0</v>
      </c>
      <c r="K174" s="125">
        <f>SUM(K175,K178)</f>
        <v>0</v>
      </c>
      <c r="L174" s="126">
        <f>SUM(L175,L178)</f>
        <v>0</v>
      </c>
    </row>
    <row r="175" spans="1:13" ht="24" hidden="1" x14ac:dyDescent="0.25">
      <c r="A175" s="168">
        <v>4200</v>
      </c>
      <c r="B175" s="127" t="s">
        <v>184</v>
      </c>
      <c r="C175" s="51">
        <f>SUM(D175:G175)</f>
        <v>0</v>
      </c>
      <c r="D175" s="56">
        <f>SUM(D176,D177)</f>
        <v>0</v>
      </c>
      <c r="E175" s="56">
        <f>SUM(E176,E177)</f>
        <v>0</v>
      </c>
      <c r="F175" s="56">
        <f>SUM(F176,F177)</f>
        <v>0</v>
      </c>
      <c r="G175" s="140">
        <f>SUM(G176,G177)</f>
        <v>0</v>
      </c>
      <c r="H175" s="51">
        <f t="shared" si="10"/>
        <v>0</v>
      </c>
      <c r="I175" s="56">
        <f>SUM(I176,I177)</f>
        <v>0</v>
      </c>
      <c r="J175" s="56">
        <f>SUM(J176,J177)</f>
        <v>0</v>
      </c>
      <c r="K175" s="56">
        <f>SUM(K176,K177)</f>
        <v>0</v>
      </c>
      <c r="L175" s="140">
        <f>SUM(L176,L177)</f>
        <v>0</v>
      </c>
    </row>
    <row r="176" spans="1:13" ht="36" hidden="1" x14ac:dyDescent="0.25">
      <c r="A176" s="141">
        <v>4240</v>
      </c>
      <c r="B176" s="58" t="s">
        <v>185</v>
      </c>
      <c r="C176" s="59">
        <f t="shared" ref="C176:C245" si="25">SUM(D176:G176)</f>
        <v>0</v>
      </c>
      <c r="D176" s="61"/>
      <c r="E176" s="61"/>
      <c r="F176" s="61"/>
      <c r="G176" s="133"/>
      <c r="H176" s="59">
        <f t="shared" ref="H176:H244" si="26">SUM(I176:L176)</f>
        <v>0</v>
      </c>
      <c r="I176" s="61">
        <v>0</v>
      </c>
      <c r="J176" s="61"/>
      <c r="K176" s="61"/>
      <c r="L176" s="133"/>
      <c r="M176" s="230"/>
    </row>
    <row r="177" spans="1:13" ht="24" hidden="1" x14ac:dyDescent="0.25">
      <c r="A177" s="135">
        <v>4250</v>
      </c>
      <c r="B177" s="63" t="s">
        <v>186</v>
      </c>
      <c r="C177" s="64">
        <f t="shared" si="25"/>
        <v>0</v>
      </c>
      <c r="D177" s="66"/>
      <c r="E177" s="66"/>
      <c r="F177" s="66"/>
      <c r="G177" s="134"/>
      <c r="H177" s="64">
        <f t="shared" si="26"/>
        <v>0</v>
      </c>
      <c r="I177" s="66">
        <v>0</v>
      </c>
      <c r="J177" s="66"/>
      <c r="K177" s="66"/>
      <c r="L177" s="134"/>
      <c r="M177" s="230"/>
    </row>
    <row r="178" spans="1:13" hidden="1" x14ac:dyDescent="0.25">
      <c r="A178" s="50">
        <v>4300</v>
      </c>
      <c r="B178" s="127" t="s">
        <v>187</v>
      </c>
      <c r="C178" s="51">
        <f t="shared" si="25"/>
        <v>0</v>
      </c>
      <c r="D178" s="56">
        <f>SUM(D179)</f>
        <v>0</v>
      </c>
      <c r="E178" s="56">
        <f>SUM(E179)</f>
        <v>0</v>
      </c>
      <c r="F178" s="56">
        <f>SUM(F179)</f>
        <v>0</v>
      </c>
      <c r="G178" s="140">
        <f>SUM(G179)</f>
        <v>0</v>
      </c>
      <c r="H178" s="51">
        <f t="shared" si="26"/>
        <v>0</v>
      </c>
      <c r="I178" s="56">
        <f>SUM(I179)</f>
        <v>0</v>
      </c>
      <c r="J178" s="56">
        <f>SUM(J179)</f>
        <v>0</v>
      </c>
      <c r="K178" s="56">
        <f>SUM(K179)</f>
        <v>0</v>
      </c>
      <c r="L178" s="140">
        <f>SUM(L179)</f>
        <v>0</v>
      </c>
    </row>
    <row r="179" spans="1:13" ht="24" hidden="1" x14ac:dyDescent="0.25">
      <c r="A179" s="141">
        <v>4310</v>
      </c>
      <c r="B179" s="58" t="s">
        <v>188</v>
      </c>
      <c r="C179" s="59">
        <f>SUM(D179:G179)</f>
        <v>0</v>
      </c>
      <c r="D179" s="142">
        <f>SUM(D180:D180)</f>
        <v>0</v>
      </c>
      <c r="E179" s="142">
        <f>SUM(E180:E180)</f>
        <v>0</v>
      </c>
      <c r="F179" s="142">
        <f>SUM(F180:F180)</f>
        <v>0</v>
      </c>
      <c r="G179" s="143">
        <f>SUM(G180:G180)</f>
        <v>0</v>
      </c>
      <c r="H179" s="59">
        <f t="shared" si="26"/>
        <v>0</v>
      </c>
      <c r="I179" s="142">
        <f>SUM(I180:I180)</f>
        <v>0</v>
      </c>
      <c r="J179" s="142">
        <f>SUM(J180:J180)</f>
        <v>0</v>
      </c>
      <c r="K179" s="142">
        <f>SUM(K180:K180)</f>
        <v>0</v>
      </c>
      <c r="L179" s="143">
        <f>SUM(L180:L180)</f>
        <v>0</v>
      </c>
    </row>
    <row r="180" spans="1:13" ht="36" hidden="1" x14ac:dyDescent="0.25">
      <c r="A180" s="39">
        <v>4311</v>
      </c>
      <c r="B180" s="63" t="s">
        <v>189</v>
      </c>
      <c r="C180" s="64">
        <f t="shared" si="25"/>
        <v>0</v>
      </c>
      <c r="D180" s="66"/>
      <c r="E180" s="66"/>
      <c r="F180" s="66"/>
      <c r="G180" s="134"/>
      <c r="H180" s="64">
        <f t="shared" si="26"/>
        <v>0</v>
      </c>
      <c r="I180" s="66">
        <v>0</v>
      </c>
      <c r="J180" s="66"/>
      <c r="K180" s="66"/>
      <c r="L180" s="134"/>
      <c r="M180" s="230"/>
    </row>
    <row r="181" spans="1:13" s="22" customFormat="1" ht="24" hidden="1" x14ac:dyDescent="0.25">
      <c r="A181" s="169"/>
      <c r="B181" s="18" t="s">
        <v>190</v>
      </c>
      <c r="C181" s="120">
        <f t="shared" si="25"/>
        <v>0</v>
      </c>
      <c r="D181" s="121">
        <f>SUM(D182,D211,D252,D265)</f>
        <v>0</v>
      </c>
      <c r="E181" s="121">
        <f t="shared" ref="E181:G181" si="27">SUM(E182,E211,E252,E265)</f>
        <v>0</v>
      </c>
      <c r="F181" s="121">
        <f t="shared" si="27"/>
        <v>0</v>
      </c>
      <c r="G181" s="121">
        <f t="shared" si="27"/>
        <v>0</v>
      </c>
      <c r="H181" s="120">
        <f>SUM(I181:L181)</f>
        <v>0</v>
      </c>
      <c r="I181" s="121">
        <f t="shared" ref="I181:L181" si="28">SUM(I182,I211,I252,I265)</f>
        <v>0</v>
      </c>
      <c r="J181" s="121">
        <f t="shared" si="28"/>
        <v>0</v>
      </c>
      <c r="K181" s="121">
        <f t="shared" si="28"/>
        <v>0</v>
      </c>
      <c r="L181" s="170">
        <f t="shared" si="28"/>
        <v>0</v>
      </c>
    </row>
    <row r="182" spans="1:13" hidden="1" x14ac:dyDescent="0.25">
      <c r="A182" s="123">
        <v>5000</v>
      </c>
      <c r="B182" s="123" t="s">
        <v>191</v>
      </c>
      <c r="C182" s="124">
        <f t="shared" si="25"/>
        <v>0</v>
      </c>
      <c r="D182" s="125">
        <f>D183+D187</f>
        <v>0</v>
      </c>
      <c r="E182" s="125">
        <f>E183+E187</f>
        <v>0</v>
      </c>
      <c r="F182" s="125">
        <f>F183+F187</f>
        <v>0</v>
      </c>
      <c r="G182" s="125">
        <f>G183+G187</f>
        <v>0</v>
      </c>
      <c r="H182" s="124">
        <f t="shared" si="26"/>
        <v>0</v>
      </c>
      <c r="I182" s="125">
        <f>I183+I187</f>
        <v>0</v>
      </c>
      <c r="J182" s="125">
        <f>J183+J187</f>
        <v>0</v>
      </c>
      <c r="K182" s="125">
        <f>K183+K187</f>
        <v>0</v>
      </c>
      <c r="L182" s="171">
        <f>L183+L187</f>
        <v>0</v>
      </c>
    </row>
    <row r="183" spans="1:13" hidden="1" x14ac:dyDescent="0.25">
      <c r="A183" s="50">
        <v>5100</v>
      </c>
      <c r="B183" s="127" t="s">
        <v>192</v>
      </c>
      <c r="C183" s="51">
        <f t="shared" si="25"/>
        <v>0</v>
      </c>
      <c r="D183" s="56">
        <f>SUM(D184:D186)</f>
        <v>0</v>
      </c>
      <c r="E183" s="56">
        <f>SUM(E184:E186)</f>
        <v>0</v>
      </c>
      <c r="F183" s="56">
        <f>SUM(F184:F186)</f>
        <v>0</v>
      </c>
      <c r="G183" s="140">
        <f>SUM(G184:G186)</f>
        <v>0</v>
      </c>
      <c r="H183" s="51">
        <f t="shared" si="26"/>
        <v>0</v>
      </c>
      <c r="I183" s="56">
        <f>SUM(I184:I186)</f>
        <v>0</v>
      </c>
      <c r="J183" s="56">
        <f>SUM(J184:J186)</f>
        <v>0</v>
      </c>
      <c r="K183" s="56">
        <f>SUM(K184:K186)</f>
        <v>0</v>
      </c>
      <c r="L183" s="140">
        <f>SUM(L184:L186)</f>
        <v>0</v>
      </c>
    </row>
    <row r="184" spans="1:13" hidden="1" x14ac:dyDescent="0.25">
      <c r="A184" s="141">
        <v>5110</v>
      </c>
      <c r="B184" s="58" t="s">
        <v>193</v>
      </c>
      <c r="C184" s="59">
        <f t="shared" si="25"/>
        <v>0</v>
      </c>
      <c r="D184" s="61"/>
      <c r="E184" s="61"/>
      <c r="F184" s="61"/>
      <c r="G184" s="133"/>
      <c r="H184" s="59">
        <f t="shared" si="26"/>
        <v>0</v>
      </c>
      <c r="I184" s="61">
        <v>0</v>
      </c>
      <c r="J184" s="61"/>
      <c r="K184" s="61"/>
      <c r="L184" s="133"/>
      <c r="M184" s="230"/>
    </row>
    <row r="185" spans="1:13" ht="24" hidden="1" x14ac:dyDescent="0.25">
      <c r="A185" s="135">
        <v>5120</v>
      </c>
      <c r="B185" s="63" t="s">
        <v>194</v>
      </c>
      <c r="C185" s="64">
        <f>SUM(D185:G185)</f>
        <v>0</v>
      </c>
      <c r="D185" s="66"/>
      <c r="E185" s="66"/>
      <c r="F185" s="66"/>
      <c r="G185" s="134"/>
      <c r="H185" s="64">
        <f>SUM(I185:L185)</f>
        <v>0</v>
      </c>
      <c r="I185" s="66">
        <v>0</v>
      </c>
      <c r="J185" s="66"/>
      <c r="K185" s="66"/>
      <c r="L185" s="134"/>
      <c r="M185" s="230"/>
    </row>
    <row r="186" spans="1:13" hidden="1" x14ac:dyDescent="0.25">
      <c r="A186" s="135">
        <v>5140</v>
      </c>
      <c r="B186" s="63" t="s">
        <v>195</v>
      </c>
      <c r="C186" s="64">
        <f t="shared" si="25"/>
        <v>0</v>
      </c>
      <c r="D186" s="66"/>
      <c r="E186" s="66"/>
      <c r="F186" s="66"/>
      <c r="G186" s="134"/>
      <c r="H186" s="64">
        <f t="shared" si="26"/>
        <v>0</v>
      </c>
      <c r="I186" s="66">
        <v>0</v>
      </c>
      <c r="J186" s="66"/>
      <c r="K186" s="66"/>
      <c r="L186" s="134"/>
      <c r="M186" s="230"/>
    </row>
    <row r="187" spans="1:13" ht="24" hidden="1" x14ac:dyDescent="0.25">
      <c r="A187" s="50">
        <v>5200</v>
      </c>
      <c r="B187" s="127" t="s">
        <v>196</v>
      </c>
      <c r="C187" s="51">
        <f t="shared" si="25"/>
        <v>0</v>
      </c>
      <c r="D187" s="56">
        <f>D188+D198+D199+D206+D207+D208+D210</f>
        <v>0</v>
      </c>
      <c r="E187" s="56">
        <f>E188+E198+E199+E206+E207+E208+E210</f>
        <v>0</v>
      </c>
      <c r="F187" s="56">
        <f>F188+F198+F199+F206+F207+F208+F210</f>
        <v>0</v>
      </c>
      <c r="G187" s="140">
        <f>G188+G198+G199+G206+G207+G208+G210</f>
        <v>0</v>
      </c>
      <c r="H187" s="51">
        <f t="shared" si="26"/>
        <v>0</v>
      </c>
      <c r="I187" s="56">
        <f>I188+I198+I199+I206+I207+I208+I210</f>
        <v>0</v>
      </c>
      <c r="J187" s="56">
        <f>J188+J198+J199+J206+J207+J208+J210</f>
        <v>0</v>
      </c>
      <c r="K187" s="56">
        <f>K188+K198+K199+K206+K207+K208+K210</f>
        <v>0</v>
      </c>
      <c r="L187" s="140">
        <f>L188+L198+L199+L206+L207+L208+L210</f>
        <v>0</v>
      </c>
    </row>
    <row r="188" spans="1:13" hidden="1" x14ac:dyDescent="0.25">
      <c r="A188" s="130">
        <v>5210</v>
      </c>
      <c r="B188" s="99" t="s">
        <v>197</v>
      </c>
      <c r="C188" s="103">
        <f t="shared" si="25"/>
        <v>0</v>
      </c>
      <c r="D188" s="131">
        <f>SUM(D189:D197)</f>
        <v>0</v>
      </c>
      <c r="E188" s="131">
        <f>SUM(E189:E197)</f>
        <v>0</v>
      </c>
      <c r="F188" s="131">
        <f>SUM(F189:F197)</f>
        <v>0</v>
      </c>
      <c r="G188" s="132">
        <f>SUM(G189:G197)</f>
        <v>0</v>
      </c>
      <c r="H188" s="103">
        <f t="shared" si="26"/>
        <v>0</v>
      </c>
      <c r="I188" s="131">
        <f>SUM(I189:I197)</f>
        <v>0</v>
      </c>
      <c r="J188" s="131">
        <f>SUM(J189:J197)</f>
        <v>0</v>
      </c>
      <c r="K188" s="131">
        <f>SUM(K189:K197)</f>
        <v>0</v>
      </c>
      <c r="L188" s="132">
        <f>SUM(L189:L197)</f>
        <v>0</v>
      </c>
    </row>
    <row r="189" spans="1:13" hidden="1" x14ac:dyDescent="0.25">
      <c r="A189" s="34">
        <v>5211</v>
      </c>
      <c r="B189" s="58" t="s">
        <v>198</v>
      </c>
      <c r="C189" s="59">
        <f t="shared" si="25"/>
        <v>0</v>
      </c>
      <c r="D189" s="61"/>
      <c r="E189" s="61"/>
      <c r="F189" s="61"/>
      <c r="G189" s="133"/>
      <c r="H189" s="59">
        <f t="shared" si="26"/>
        <v>0</v>
      </c>
      <c r="I189" s="61">
        <v>0</v>
      </c>
      <c r="J189" s="61"/>
      <c r="K189" s="61"/>
      <c r="L189" s="133"/>
      <c r="M189" s="230"/>
    </row>
    <row r="190" spans="1:13" hidden="1" x14ac:dyDescent="0.25">
      <c r="A190" s="39">
        <v>5212</v>
      </c>
      <c r="B190" s="63" t="s">
        <v>199</v>
      </c>
      <c r="C190" s="64">
        <f t="shared" si="25"/>
        <v>0</v>
      </c>
      <c r="D190" s="66"/>
      <c r="E190" s="66"/>
      <c r="F190" s="66"/>
      <c r="G190" s="134"/>
      <c r="H190" s="64">
        <f t="shared" si="26"/>
        <v>0</v>
      </c>
      <c r="I190" s="66">
        <v>0</v>
      </c>
      <c r="J190" s="66"/>
      <c r="K190" s="66"/>
      <c r="L190" s="134"/>
      <c r="M190" s="230"/>
    </row>
    <row r="191" spans="1:13" hidden="1" x14ac:dyDescent="0.25">
      <c r="A191" s="39">
        <v>5213</v>
      </c>
      <c r="B191" s="63" t="s">
        <v>200</v>
      </c>
      <c r="C191" s="64">
        <f t="shared" si="25"/>
        <v>0</v>
      </c>
      <c r="D191" s="66"/>
      <c r="E191" s="66"/>
      <c r="F191" s="66"/>
      <c r="G191" s="134"/>
      <c r="H191" s="64">
        <f t="shared" si="26"/>
        <v>0</v>
      </c>
      <c r="I191" s="66">
        <v>0</v>
      </c>
      <c r="J191" s="66"/>
      <c r="K191" s="66"/>
      <c r="L191" s="134"/>
      <c r="M191" s="230"/>
    </row>
    <row r="192" spans="1:13" hidden="1" x14ac:dyDescent="0.25">
      <c r="A192" s="39">
        <v>5214</v>
      </c>
      <c r="B192" s="63" t="s">
        <v>201</v>
      </c>
      <c r="C192" s="64">
        <f t="shared" si="25"/>
        <v>0</v>
      </c>
      <c r="D192" s="66"/>
      <c r="E192" s="66"/>
      <c r="F192" s="66"/>
      <c r="G192" s="134"/>
      <c r="H192" s="64">
        <f t="shared" si="26"/>
        <v>0</v>
      </c>
      <c r="I192" s="66">
        <v>0</v>
      </c>
      <c r="J192" s="66"/>
      <c r="K192" s="66"/>
      <c r="L192" s="134"/>
      <c r="M192" s="230"/>
    </row>
    <row r="193" spans="1:13" hidden="1" x14ac:dyDescent="0.25">
      <c r="A193" s="39">
        <v>5215</v>
      </c>
      <c r="B193" s="63" t="s">
        <v>202</v>
      </c>
      <c r="C193" s="64">
        <f>SUM(D193:G193)</f>
        <v>0</v>
      </c>
      <c r="D193" s="66"/>
      <c r="E193" s="66"/>
      <c r="F193" s="66"/>
      <c r="G193" s="134"/>
      <c r="H193" s="64">
        <f>SUM(I193:L193)</f>
        <v>0</v>
      </c>
      <c r="I193" s="66">
        <v>0</v>
      </c>
      <c r="J193" s="66"/>
      <c r="K193" s="66"/>
      <c r="L193" s="134"/>
      <c r="M193" s="230"/>
    </row>
    <row r="194" spans="1:13" ht="14.25" hidden="1" customHeight="1" x14ac:dyDescent="0.25">
      <c r="A194" s="39">
        <v>5216</v>
      </c>
      <c r="B194" s="63" t="s">
        <v>203</v>
      </c>
      <c r="C194" s="64">
        <f t="shared" si="25"/>
        <v>0</v>
      </c>
      <c r="D194" s="66"/>
      <c r="E194" s="66"/>
      <c r="F194" s="66"/>
      <c r="G194" s="134"/>
      <c r="H194" s="64">
        <f t="shared" si="26"/>
        <v>0</v>
      </c>
      <c r="I194" s="66">
        <v>0</v>
      </c>
      <c r="J194" s="66"/>
      <c r="K194" s="66"/>
      <c r="L194" s="134"/>
      <c r="M194" s="230"/>
    </row>
    <row r="195" spans="1:13" hidden="1" x14ac:dyDescent="0.25">
      <c r="A195" s="39">
        <v>5217</v>
      </c>
      <c r="B195" s="63" t="s">
        <v>204</v>
      </c>
      <c r="C195" s="64">
        <f t="shared" si="25"/>
        <v>0</v>
      </c>
      <c r="D195" s="66"/>
      <c r="E195" s="66"/>
      <c r="F195" s="66"/>
      <c r="G195" s="134"/>
      <c r="H195" s="64">
        <f t="shared" si="26"/>
        <v>0</v>
      </c>
      <c r="I195" s="66">
        <v>0</v>
      </c>
      <c r="J195" s="66"/>
      <c r="K195" s="66"/>
      <c r="L195" s="134"/>
      <c r="M195" s="230"/>
    </row>
    <row r="196" spans="1:13" hidden="1" x14ac:dyDescent="0.25">
      <c r="A196" s="39">
        <v>5218</v>
      </c>
      <c r="B196" s="63" t="s">
        <v>205</v>
      </c>
      <c r="C196" s="64">
        <f t="shared" si="25"/>
        <v>0</v>
      </c>
      <c r="D196" s="66"/>
      <c r="E196" s="66"/>
      <c r="F196" s="66"/>
      <c r="G196" s="134"/>
      <c r="H196" s="64">
        <f t="shared" si="26"/>
        <v>0</v>
      </c>
      <c r="I196" s="66">
        <v>0</v>
      </c>
      <c r="J196" s="66"/>
      <c r="K196" s="66"/>
      <c r="L196" s="134"/>
      <c r="M196" s="230"/>
    </row>
    <row r="197" spans="1:13" hidden="1" x14ac:dyDescent="0.25">
      <c r="A197" s="39">
        <v>5219</v>
      </c>
      <c r="B197" s="63" t="s">
        <v>206</v>
      </c>
      <c r="C197" s="64">
        <f t="shared" si="25"/>
        <v>0</v>
      </c>
      <c r="D197" s="66"/>
      <c r="E197" s="66"/>
      <c r="F197" s="66"/>
      <c r="G197" s="134"/>
      <c r="H197" s="64">
        <f t="shared" si="26"/>
        <v>0</v>
      </c>
      <c r="I197" s="66">
        <v>0</v>
      </c>
      <c r="J197" s="66"/>
      <c r="K197" s="66"/>
      <c r="L197" s="134"/>
      <c r="M197" s="230"/>
    </row>
    <row r="198" spans="1:13" ht="13.5" hidden="1" customHeight="1" x14ac:dyDescent="0.25">
      <c r="A198" s="135">
        <v>5220</v>
      </c>
      <c r="B198" s="63" t="s">
        <v>207</v>
      </c>
      <c r="C198" s="64">
        <f t="shared" si="25"/>
        <v>0</v>
      </c>
      <c r="D198" s="66"/>
      <c r="E198" s="66"/>
      <c r="F198" s="66"/>
      <c r="G198" s="134"/>
      <c r="H198" s="64">
        <f t="shared" si="26"/>
        <v>0</v>
      </c>
      <c r="I198" s="66">
        <v>0</v>
      </c>
      <c r="J198" s="66"/>
      <c r="K198" s="66"/>
      <c r="L198" s="134"/>
      <c r="M198" s="230"/>
    </row>
    <row r="199" spans="1:13" hidden="1" x14ac:dyDescent="0.25">
      <c r="A199" s="135">
        <v>5230</v>
      </c>
      <c r="B199" s="63" t="s">
        <v>208</v>
      </c>
      <c r="C199" s="64">
        <f t="shared" si="25"/>
        <v>0</v>
      </c>
      <c r="D199" s="136">
        <f>SUM(D200:D205)</f>
        <v>0</v>
      </c>
      <c r="E199" s="136">
        <f>SUM(E200:E205)</f>
        <v>0</v>
      </c>
      <c r="F199" s="136">
        <f>SUM(F200:F205)</f>
        <v>0</v>
      </c>
      <c r="G199" s="137">
        <f>SUM(G200:G205)</f>
        <v>0</v>
      </c>
      <c r="H199" s="64">
        <f t="shared" si="26"/>
        <v>0</v>
      </c>
      <c r="I199" s="136">
        <f>SUM(I200:I205)</f>
        <v>0</v>
      </c>
      <c r="J199" s="136">
        <f>SUM(J200:J205)</f>
        <v>0</v>
      </c>
      <c r="K199" s="136">
        <f>SUM(K200:K205)</f>
        <v>0</v>
      </c>
      <c r="L199" s="137">
        <f>SUM(L200:L205)</f>
        <v>0</v>
      </c>
    </row>
    <row r="200" spans="1:13" hidden="1" x14ac:dyDescent="0.25">
      <c r="A200" s="39">
        <v>5231</v>
      </c>
      <c r="B200" s="63" t="s">
        <v>209</v>
      </c>
      <c r="C200" s="64">
        <f t="shared" si="25"/>
        <v>0</v>
      </c>
      <c r="D200" s="66"/>
      <c r="E200" s="66"/>
      <c r="F200" s="66"/>
      <c r="G200" s="134"/>
      <c r="H200" s="64">
        <f t="shared" si="26"/>
        <v>0</v>
      </c>
      <c r="I200" s="66">
        <v>0</v>
      </c>
      <c r="J200" s="66"/>
      <c r="K200" s="66"/>
      <c r="L200" s="134"/>
      <c r="M200" s="230"/>
    </row>
    <row r="201" spans="1:13" hidden="1" x14ac:dyDescent="0.25">
      <c r="A201" s="39">
        <v>5233</v>
      </c>
      <c r="B201" s="63" t="s">
        <v>210</v>
      </c>
      <c r="C201" s="172">
        <f t="shared" si="25"/>
        <v>0</v>
      </c>
      <c r="D201" s="66"/>
      <c r="E201" s="66"/>
      <c r="F201" s="66"/>
      <c r="G201" s="134"/>
      <c r="H201" s="64">
        <f t="shared" si="26"/>
        <v>0</v>
      </c>
      <c r="I201" s="66">
        <v>0</v>
      </c>
      <c r="J201" s="66"/>
      <c r="K201" s="66"/>
      <c r="L201" s="134"/>
      <c r="M201" s="230"/>
    </row>
    <row r="202" spans="1:13" ht="24" hidden="1" x14ac:dyDescent="0.25">
      <c r="A202" s="39">
        <v>5234</v>
      </c>
      <c r="B202" s="63" t="s">
        <v>211</v>
      </c>
      <c r="C202" s="172">
        <f t="shared" si="25"/>
        <v>0</v>
      </c>
      <c r="D202" s="66"/>
      <c r="E202" s="66"/>
      <c r="F202" s="66"/>
      <c r="G202" s="134"/>
      <c r="H202" s="64">
        <f t="shared" si="26"/>
        <v>0</v>
      </c>
      <c r="I202" s="66">
        <v>0</v>
      </c>
      <c r="J202" s="66"/>
      <c r="K202" s="66"/>
      <c r="L202" s="134"/>
      <c r="M202" s="230"/>
    </row>
    <row r="203" spans="1:13" ht="14.25" hidden="1" customHeight="1" x14ac:dyDescent="0.25">
      <c r="A203" s="39">
        <v>5236</v>
      </c>
      <c r="B203" s="63" t="s">
        <v>212</v>
      </c>
      <c r="C203" s="172">
        <f t="shared" si="25"/>
        <v>0</v>
      </c>
      <c r="D203" s="66"/>
      <c r="E203" s="66"/>
      <c r="F203" s="66"/>
      <c r="G203" s="134"/>
      <c r="H203" s="64">
        <f t="shared" si="26"/>
        <v>0</v>
      </c>
      <c r="I203" s="66">
        <v>0</v>
      </c>
      <c r="J203" s="66"/>
      <c r="K203" s="66"/>
      <c r="L203" s="134"/>
      <c r="M203" s="230"/>
    </row>
    <row r="204" spans="1:13" ht="24" hidden="1" x14ac:dyDescent="0.25">
      <c r="A204" s="39">
        <v>5238</v>
      </c>
      <c r="B204" s="63" t="s">
        <v>213</v>
      </c>
      <c r="C204" s="172">
        <f t="shared" si="25"/>
        <v>0</v>
      </c>
      <c r="D204" s="66"/>
      <c r="E204" s="66"/>
      <c r="F204" s="66"/>
      <c r="G204" s="134"/>
      <c r="H204" s="64">
        <f t="shared" si="26"/>
        <v>0</v>
      </c>
      <c r="I204" s="66">
        <v>0</v>
      </c>
      <c r="J204" s="66"/>
      <c r="K204" s="66"/>
      <c r="L204" s="134"/>
      <c r="M204" s="230"/>
    </row>
    <row r="205" spans="1:13" ht="24" hidden="1" x14ac:dyDescent="0.25">
      <c r="A205" s="39">
        <v>5239</v>
      </c>
      <c r="B205" s="63" t="s">
        <v>214</v>
      </c>
      <c r="C205" s="172">
        <f t="shared" si="25"/>
        <v>0</v>
      </c>
      <c r="D205" s="66"/>
      <c r="E205" s="66"/>
      <c r="F205" s="66"/>
      <c r="G205" s="134"/>
      <c r="H205" s="64">
        <f t="shared" si="26"/>
        <v>0</v>
      </c>
      <c r="I205" s="66">
        <v>0</v>
      </c>
      <c r="J205" s="66"/>
      <c r="K205" s="66"/>
      <c r="L205" s="134"/>
      <c r="M205" s="230"/>
    </row>
    <row r="206" spans="1:13" ht="24" hidden="1" x14ac:dyDescent="0.25">
      <c r="A206" s="135">
        <v>5240</v>
      </c>
      <c r="B206" s="63" t="s">
        <v>215</v>
      </c>
      <c r="C206" s="172">
        <f t="shared" si="25"/>
        <v>0</v>
      </c>
      <c r="D206" s="66"/>
      <c r="E206" s="66"/>
      <c r="F206" s="66"/>
      <c r="G206" s="134"/>
      <c r="H206" s="64">
        <f t="shared" si="26"/>
        <v>0</v>
      </c>
      <c r="I206" s="66">
        <v>0</v>
      </c>
      <c r="J206" s="66"/>
      <c r="K206" s="66"/>
      <c r="L206" s="134"/>
      <c r="M206" s="230"/>
    </row>
    <row r="207" spans="1:13" hidden="1" x14ac:dyDescent="0.25">
      <c r="A207" s="135">
        <v>5250</v>
      </c>
      <c r="B207" s="63" t="s">
        <v>216</v>
      </c>
      <c r="C207" s="172">
        <f t="shared" si="25"/>
        <v>0</v>
      </c>
      <c r="D207" s="66"/>
      <c r="E207" s="66"/>
      <c r="F207" s="66"/>
      <c r="G207" s="134"/>
      <c r="H207" s="64">
        <f t="shared" si="26"/>
        <v>0</v>
      </c>
      <c r="I207" s="66">
        <v>0</v>
      </c>
      <c r="J207" s="66"/>
      <c r="K207" s="66"/>
      <c r="L207" s="134"/>
      <c r="M207" s="230"/>
    </row>
    <row r="208" spans="1:13" hidden="1" x14ac:dyDescent="0.25">
      <c r="A208" s="135">
        <v>5260</v>
      </c>
      <c r="B208" s="63" t="s">
        <v>217</v>
      </c>
      <c r="C208" s="172">
        <f t="shared" si="25"/>
        <v>0</v>
      </c>
      <c r="D208" s="136">
        <f>SUM(D209)</f>
        <v>0</v>
      </c>
      <c r="E208" s="136">
        <f>SUM(E209)</f>
        <v>0</v>
      </c>
      <c r="F208" s="136">
        <f>SUM(F209)</f>
        <v>0</v>
      </c>
      <c r="G208" s="137">
        <f>SUM(G209)</f>
        <v>0</v>
      </c>
      <c r="H208" s="64">
        <f t="shared" si="26"/>
        <v>0</v>
      </c>
      <c r="I208" s="136">
        <f>SUM(I209)</f>
        <v>0</v>
      </c>
      <c r="J208" s="136">
        <f>SUM(J209)</f>
        <v>0</v>
      </c>
      <c r="K208" s="136">
        <f>SUM(K209)</f>
        <v>0</v>
      </c>
      <c r="L208" s="137">
        <f>SUM(L209)</f>
        <v>0</v>
      </c>
    </row>
    <row r="209" spans="1:13" ht="24" hidden="1" x14ac:dyDescent="0.25">
      <c r="A209" s="39">
        <v>5269</v>
      </c>
      <c r="B209" s="63" t="s">
        <v>218</v>
      </c>
      <c r="C209" s="172">
        <f t="shared" si="25"/>
        <v>0</v>
      </c>
      <c r="D209" s="66"/>
      <c r="E209" s="66"/>
      <c r="F209" s="66"/>
      <c r="G209" s="134"/>
      <c r="H209" s="64">
        <f t="shared" si="26"/>
        <v>0</v>
      </c>
      <c r="I209" s="66">
        <v>0</v>
      </c>
      <c r="J209" s="66"/>
      <c r="K209" s="66"/>
      <c r="L209" s="134"/>
      <c r="M209" s="230"/>
    </row>
    <row r="210" spans="1:13" ht="24" hidden="1" x14ac:dyDescent="0.25">
      <c r="A210" s="130">
        <v>5270</v>
      </c>
      <c r="B210" s="99" t="s">
        <v>219</v>
      </c>
      <c r="C210" s="173">
        <f t="shared" si="25"/>
        <v>0</v>
      </c>
      <c r="D210" s="138"/>
      <c r="E210" s="138"/>
      <c r="F210" s="138"/>
      <c r="G210" s="139"/>
      <c r="H210" s="103">
        <f t="shared" si="26"/>
        <v>0</v>
      </c>
      <c r="I210" s="138">
        <v>0</v>
      </c>
      <c r="J210" s="138"/>
      <c r="K210" s="138"/>
      <c r="L210" s="139"/>
      <c r="M210" s="230"/>
    </row>
    <row r="211" spans="1:13" ht="24" hidden="1" x14ac:dyDescent="0.25">
      <c r="A211" s="123">
        <v>6000</v>
      </c>
      <c r="B211" s="123" t="s">
        <v>220</v>
      </c>
      <c r="C211" s="174">
        <f t="shared" si="25"/>
        <v>0</v>
      </c>
      <c r="D211" s="125">
        <f>D212+D232+D240+D250</f>
        <v>0</v>
      </c>
      <c r="E211" s="125">
        <f t="shared" ref="E211:G211" si="29">E212+E232+E240+E250</f>
        <v>0</v>
      </c>
      <c r="F211" s="125">
        <f t="shared" si="29"/>
        <v>0</v>
      </c>
      <c r="G211" s="126">
        <f t="shared" si="29"/>
        <v>0</v>
      </c>
      <c r="H211" s="124">
        <f t="shared" si="26"/>
        <v>0</v>
      </c>
      <c r="I211" s="125">
        <f t="shared" ref="I211:L211" si="30">I212+I232+I240+I250</f>
        <v>0</v>
      </c>
      <c r="J211" s="125">
        <f t="shared" si="30"/>
        <v>0</v>
      </c>
      <c r="K211" s="125">
        <f t="shared" si="30"/>
        <v>0</v>
      </c>
      <c r="L211" s="126">
        <f t="shared" si="30"/>
        <v>0</v>
      </c>
    </row>
    <row r="212" spans="1:13" ht="14.25" hidden="1" customHeight="1" x14ac:dyDescent="0.25">
      <c r="A212" s="163">
        <v>6200</v>
      </c>
      <c r="B212" s="154" t="s">
        <v>221</v>
      </c>
      <c r="C212" s="175">
        <f>SUM(D212:G212)</f>
        <v>0</v>
      </c>
      <c r="D212" s="165">
        <f>SUM(D213,D214,D216,D219,D225,D226,D227)</f>
        <v>0</v>
      </c>
      <c r="E212" s="165">
        <f>SUM(E213,E214,E216,E219,E225,E226,E227)</f>
        <v>0</v>
      </c>
      <c r="F212" s="165">
        <f>SUM(F213,F214,F216,F219,F225,F226,F227)</f>
        <v>0</v>
      </c>
      <c r="G212" s="165">
        <f>SUM(G213,G214,G216,G219,G225,G226,G227)</f>
        <v>0</v>
      </c>
      <c r="H212" s="164">
        <f t="shared" si="26"/>
        <v>0</v>
      </c>
      <c r="I212" s="165">
        <f>SUM(I213,I214,I216,I219,I225,I226,I227)</f>
        <v>0</v>
      </c>
      <c r="J212" s="165">
        <f>SUM(J213,J214,J216,J219,J225,J226,J227)</f>
        <v>0</v>
      </c>
      <c r="K212" s="165">
        <f>SUM(K213,K214,K216,K219,K225,K226,K227)</f>
        <v>0</v>
      </c>
      <c r="L212" s="129">
        <f>SUM(L213,L214,L216,L219,L225,L226,L227)</f>
        <v>0</v>
      </c>
    </row>
    <row r="213" spans="1:13" ht="24" hidden="1" x14ac:dyDescent="0.25">
      <c r="A213" s="141">
        <v>6220</v>
      </c>
      <c r="B213" s="58" t="s">
        <v>222</v>
      </c>
      <c r="C213" s="176">
        <f t="shared" si="25"/>
        <v>0</v>
      </c>
      <c r="D213" s="61"/>
      <c r="E213" s="61"/>
      <c r="F213" s="61"/>
      <c r="G213" s="177"/>
      <c r="H213" s="178">
        <f t="shared" si="26"/>
        <v>0</v>
      </c>
      <c r="I213" s="61">
        <v>0</v>
      </c>
      <c r="J213" s="61"/>
      <c r="K213" s="61"/>
      <c r="L213" s="133"/>
      <c r="M213" s="230"/>
    </row>
    <row r="214" spans="1:13" hidden="1" x14ac:dyDescent="0.25">
      <c r="A214" s="135">
        <v>6230</v>
      </c>
      <c r="B214" s="63" t="s">
        <v>223</v>
      </c>
      <c r="C214" s="172">
        <f t="shared" si="25"/>
        <v>0</v>
      </c>
      <c r="D214" s="136">
        <f>SUM(D215)</f>
        <v>0</v>
      </c>
      <c r="E214" s="136">
        <f t="shared" ref="E214:L214" si="31">SUM(E215)</f>
        <v>0</v>
      </c>
      <c r="F214" s="136">
        <f t="shared" si="31"/>
        <v>0</v>
      </c>
      <c r="G214" s="137">
        <f t="shared" si="31"/>
        <v>0</v>
      </c>
      <c r="H214" s="179">
        <f t="shared" si="26"/>
        <v>0</v>
      </c>
      <c r="I214" s="136">
        <f t="shared" si="31"/>
        <v>0</v>
      </c>
      <c r="J214" s="136">
        <f t="shared" si="31"/>
        <v>0</v>
      </c>
      <c r="K214" s="136">
        <f t="shared" si="31"/>
        <v>0</v>
      </c>
      <c r="L214" s="137">
        <f t="shared" si="31"/>
        <v>0</v>
      </c>
    </row>
    <row r="215" spans="1:13" ht="24" hidden="1" x14ac:dyDescent="0.25">
      <c r="A215" s="39">
        <v>6239</v>
      </c>
      <c r="B215" s="58" t="s">
        <v>224</v>
      </c>
      <c r="C215" s="172">
        <f t="shared" si="25"/>
        <v>0</v>
      </c>
      <c r="D215" s="61"/>
      <c r="E215" s="61"/>
      <c r="F215" s="61"/>
      <c r="G215" s="133"/>
      <c r="H215" s="179">
        <f t="shared" si="26"/>
        <v>0</v>
      </c>
      <c r="I215" s="61">
        <v>0</v>
      </c>
      <c r="J215" s="61"/>
      <c r="K215" s="61"/>
      <c r="L215" s="133"/>
      <c r="M215" s="230"/>
    </row>
    <row r="216" spans="1:13" ht="24" hidden="1" x14ac:dyDescent="0.25">
      <c r="A216" s="135">
        <v>6240</v>
      </c>
      <c r="B216" s="63" t="s">
        <v>225</v>
      </c>
      <c r="C216" s="172">
        <f>SUM(D216:G216)</f>
        <v>0</v>
      </c>
      <c r="D216" s="136">
        <f>SUM(D217:D218)</f>
        <v>0</v>
      </c>
      <c r="E216" s="136">
        <f>SUM(E217:E218)</f>
        <v>0</v>
      </c>
      <c r="F216" s="136">
        <f>SUM(F217:F218)</f>
        <v>0</v>
      </c>
      <c r="G216" s="137">
        <f>SUM(G217:G218)</f>
        <v>0</v>
      </c>
      <c r="H216" s="179">
        <f t="shared" si="26"/>
        <v>0</v>
      </c>
      <c r="I216" s="136">
        <f>SUM(I217:I218)</f>
        <v>0</v>
      </c>
      <c r="J216" s="136">
        <f>SUM(J217:J218)</f>
        <v>0</v>
      </c>
      <c r="K216" s="136">
        <f>SUM(K217:K218)</f>
        <v>0</v>
      </c>
      <c r="L216" s="137">
        <f>SUM(L217:L218)</f>
        <v>0</v>
      </c>
    </row>
    <row r="217" spans="1:13" hidden="1" x14ac:dyDescent="0.25">
      <c r="A217" s="39">
        <v>6241</v>
      </c>
      <c r="B217" s="63" t="s">
        <v>226</v>
      </c>
      <c r="C217" s="172">
        <f>SUM(D217:G217)</f>
        <v>0</v>
      </c>
      <c r="D217" s="66"/>
      <c r="E217" s="66"/>
      <c r="F217" s="66"/>
      <c r="G217" s="134"/>
      <c r="H217" s="179">
        <f>SUM(I217:L217)</f>
        <v>0</v>
      </c>
      <c r="I217" s="66">
        <v>0</v>
      </c>
      <c r="J217" s="66"/>
      <c r="K217" s="66"/>
      <c r="L217" s="134"/>
      <c r="M217" s="230"/>
    </row>
    <row r="218" spans="1:13" hidden="1" x14ac:dyDescent="0.25">
      <c r="A218" s="39">
        <v>6242</v>
      </c>
      <c r="B218" s="63" t="s">
        <v>227</v>
      </c>
      <c r="C218" s="172">
        <f>SUM(D218:G218)</f>
        <v>0</v>
      </c>
      <c r="D218" s="66"/>
      <c r="E218" s="66"/>
      <c r="F218" s="66"/>
      <c r="G218" s="134"/>
      <c r="H218" s="179">
        <f t="shared" si="26"/>
        <v>0</v>
      </c>
      <c r="I218" s="66">
        <v>0</v>
      </c>
      <c r="J218" s="66"/>
      <c r="K218" s="66"/>
      <c r="L218" s="134"/>
      <c r="M218" s="230"/>
    </row>
    <row r="219" spans="1:13" ht="25.5" hidden="1" customHeight="1" x14ac:dyDescent="0.25">
      <c r="A219" s="135">
        <v>6250</v>
      </c>
      <c r="B219" s="63" t="s">
        <v>228</v>
      </c>
      <c r="C219" s="172">
        <f>SUM(D219:G219)</f>
        <v>0</v>
      </c>
      <c r="D219" s="136">
        <f>SUM(D220:D224)</f>
        <v>0</v>
      </c>
      <c r="E219" s="136">
        <f>SUM(E220:E224)</f>
        <v>0</v>
      </c>
      <c r="F219" s="136">
        <f>SUM(F220:F224)</f>
        <v>0</v>
      </c>
      <c r="G219" s="137">
        <f>SUM(G220:G224)</f>
        <v>0</v>
      </c>
      <c r="H219" s="179">
        <f t="shared" si="26"/>
        <v>0</v>
      </c>
      <c r="I219" s="136">
        <f>SUM(I220:I224)</f>
        <v>0</v>
      </c>
      <c r="J219" s="136">
        <f>SUM(J220:J224)</f>
        <v>0</v>
      </c>
      <c r="K219" s="136">
        <f>SUM(K220:K224)</f>
        <v>0</v>
      </c>
      <c r="L219" s="137">
        <f>SUM(L220:L224)</f>
        <v>0</v>
      </c>
    </row>
    <row r="220" spans="1:13" ht="14.25" hidden="1" customHeight="1" x14ac:dyDescent="0.25">
      <c r="A220" s="39">
        <v>6252</v>
      </c>
      <c r="B220" s="63" t="s">
        <v>229</v>
      </c>
      <c r="C220" s="172">
        <f>SUM(D220:G220)</f>
        <v>0</v>
      </c>
      <c r="D220" s="66"/>
      <c r="E220" s="66"/>
      <c r="F220" s="66"/>
      <c r="G220" s="134"/>
      <c r="H220" s="179">
        <f t="shared" si="26"/>
        <v>0</v>
      </c>
      <c r="I220" s="66">
        <v>0</v>
      </c>
      <c r="J220" s="66"/>
      <c r="K220" s="66"/>
      <c r="L220" s="134"/>
      <c r="M220" s="230"/>
    </row>
    <row r="221" spans="1:13" ht="14.25" hidden="1" customHeight="1" x14ac:dyDescent="0.25">
      <c r="A221" s="39">
        <v>6253</v>
      </c>
      <c r="B221" s="63" t="s">
        <v>230</v>
      </c>
      <c r="C221" s="172">
        <f t="shared" si="25"/>
        <v>0</v>
      </c>
      <c r="D221" s="66"/>
      <c r="E221" s="66"/>
      <c r="F221" s="66"/>
      <c r="G221" s="134"/>
      <c r="H221" s="179">
        <f t="shared" si="26"/>
        <v>0</v>
      </c>
      <c r="I221" s="66">
        <v>0</v>
      </c>
      <c r="J221" s="66"/>
      <c r="K221" s="66"/>
      <c r="L221" s="134"/>
      <c r="M221" s="230"/>
    </row>
    <row r="222" spans="1:13" ht="24" hidden="1" x14ac:dyDescent="0.25">
      <c r="A222" s="39">
        <v>6254</v>
      </c>
      <c r="B222" s="63" t="s">
        <v>231</v>
      </c>
      <c r="C222" s="172">
        <f t="shared" si="25"/>
        <v>0</v>
      </c>
      <c r="D222" s="66"/>
      <c r="E222" s="66"/>
      <c r="F222" s="66"/>
      <c r="G222" s="134"/>
      <c r="H222" s="179">
        <f t="shared" si="26"/>
        <v>0</v>
      </c>
      <c r="I222" s="66">
        <v>0</v>
      </c>
      <c r="J222" s="66"/>
      <c r="K222" s="66"/>
      <c r="L222" s="134"/>
      <c r="M222" s="230"/>
    </row>
    <row r="223" spans="1:13" ht="24" hidden="1" x14ac:dyDescent="0.25">
      <c r="A223" s="39">
        <v>6255</v>
      </c>
      <c r="B223" s="63" t="s">
        <v>232</v>
      </c>
      <c r="C223" s="172">
        <f t="shared" si="25"/>
        <v>0</v>
      </c>
      <c r="D223" s="66"/>
      <c r="E223" s="66"/>
      <c r="F223" s="66"/>
      <c r="G223" s="134"/>
      <c r="H223" s="179">
        <f t="shared" si="26"/>
        <v>0</v>
      </c>
      <c r="I223" s="66">
        <v>0</v>
      </c>
      <c r="J223" s="66"/>
      <c r="K223" s="66"/>
      <c r="L223" s="134"/>
      <c r="M223" s="230"/>
    </row>
    <row r="224" spans="1:13" hidden="1" x14ac:dyDescent="0.25">
      <c r="A224" s="39">
        <v>6259</v>
      </c>
      <c r="B224" s="63" t="s">
        <v>233</v>
      </c>
      <c r="C224" s="172">
        <f t="shared" si="25"/>
        <v>0</v>
      </c>
      <c r="D224" s="66"/>
      <c r="E224" s="66"/>
      <c r="F224" s="66"/>
      <c r="G224" s="134"/>
      <c r="H224" s="179">
        <f t="shared" si="26"/>
        <v>0</v>
      </c>
      <c r="I224" s="66">
        <v>0</v>
      </c>
      <c r="J224" s="66"/>
      <c r="K224" s="66"/>
      <c r="L224" s="134"/>
      <c r="M224" s="230"/>
    </row>
    <row r="225" spans="1:13" ht="24" hidden="1" x14ac:dyDescent="0.25">
      <c r="A225" s="135">
        <v>6260</v>
      </c>
      <c r="B225" s="63" t="s">
        <v>234</v>
      </c>
      <c r="C225" s="172">
        <f t="shared" si="25"/>
        <v>0</v>
      </c>
      <c r="D225" s="66"/>
      <c r="E225" s="66"/>
      <c r="F225" s="66"/>
      <c r="G225" s="134"/>
      <c r="H225" s="179">
        <f t="shared" si="26"/>
        <v>0</v>
      </c>
      <c r="I225" s="66">
        <v>0</v>
      </c>
      <c r="J225" s="66"/>
      <c r="K225" s="66"/>
      <c r="L225" s="134"/>
      <c r="M225" s="230"/>
    </row>
    <row r="226" spans="1:13" hidden="1" x14ac:dyDescent="0.25">
      <c r="A226" s="135">
        <v>6270</v>
      </c>
      <c r="B226" s="63" t="s">
        <v>235</v>
      </c>
      <c r="C226" s="172">
        <f t="shared" si="25"/>
        <v>0</v>
      </c>
      <c r="D226" s="66"/>
      <c r="E226" s="66"/>
      <c r="F226" s="66"/>
      <c r="G226" s="134"/>
      <c r="H226" s="179">
        <f t="shared" si="26"/>
        <v>0</v>
      </c>
      <c r="I226" s="66">
        <v>0</v>
      </c>
      <c r="J226" s="66"/>
      <c r="K226" s="66"/>
      <c r="L226" s="134"/>
      <c r="M226" s="230"/>
    </row>
    <row r="227" spans="1:13" ht="24" hidden="1" x14ac:dyDescent="0.25">
      <c r="A227" s="141">
        <v>6290</v>
      </c>
      <c r="B227" s="58" t="s">
        <v>236</v>
      </c>
      <c r="C227" s="180">
        <f t="shared" si="25"/>
        <v>0</v>
      </c>
      <c r="D227" s="142">
        <f>SUM(D228:D231)</f>
        <v>0</v>
      </c>
      <c r="E227" s="142">
        <f t="shared" ref="E227:G227" si="32">SUM(E228:E231)</f>
        <v>0</v>
      </c>
      <c r="F227" s="142">
        <f t="shared" si="32"/>
        <v>0</v>
      </c>
      <c r="G227" s="157">
        <f t="shared" si="32"/>
        <v>0</v>
      </c>
      <c r="H227" s="180">
        <f t="shared" si="26"/>
        <v>0</v>
      </c>
      <c r="I227" s="142">
        <f>SUM(I228:I231)</f>
        <v>0</v>
      </c>
      <c r="J227" s="142">
        <f t="shared" ref="J227:L227" si="33">SUM(J228:J231)</f>
        <v>0</v>
      </c>
      <c r="K227" s="142">
        <f t="shared" si="33"/>
        <v>0</v>
      </c>
      <c r="L227" s="157">
        <f t="shared" si="33"/>
        <v>0</v>
      </c>
    </row>
    <row r="228" spans="1:13" hidden="1" x14ac:dyDescent="0.25">
      <c r="A228" s="39">
        <v>6291</v>
      </c>
      <c r="B228" s="63" t="s">
        <v>237</v>
      </c>
      <c r="C228" s="172">
        <f t="shared" si="25"/>
        <v>0</v>
      </c>
      <c r="D228" s="66"/>
      <c r="E228" s="66"/>
      <c r="F228" s="66"/>
      <c r="G228" s="148"/>
      <c r="H228" s="172">
        <f t="shared" si="26"/>
        <v>0</v>
      </c>
      <c r="I228" s="66">
        <v>0</v>
      </c>
      <c r="J228" s="66"/>
      <c r="K228" s="66"/>
      <c r="L228" s="134"/>
      <c r="M228" s="230"/>
    </row>
    <row r="229" spans="1:13" hidden="1" x14ac:dyDescent="0.25">
      <c r="A229" s="39">
        <v>6292</v>
      </c>
      <c r="B229" s="63" t="s">
        <v>238</v>
      </c>
      <c r="C229" s="172">
        <f t="shared" si="25"/>
        <v>0</v>
      </c>
      <c r="D229" s="66"/>
      <c r="E229" s="66"/>
      <c r="F229" s="66"/>
      <c r="G229" s="148"/>
      <c r="H229" s="172">
        <f t="shared" si="26"/>
        <v>0</v>
      </c>
      <c r="I229" s="66">
        <v>0</v>
      </c>
      <c r="J229" s="66"/>
      <c r="K229" s="66"/>
      <c r="L229" s="134"/>
      <c r="M229" s="230"/>
    </row>
    <row r="230" spans="1:13" ht="72" hidden="1" x14ac:dyDescent="0.25">
      <c r="A230" s="39">
        <v>6296</v>
      </c>
      <c r="B230" s="63" t="s">
        <v>239</v>
      </c>
      <c r="C230" s="172">
        <f t="shared" si="25"/>
        <v>0</v>
      </c>
      <c r="D230" s="66"/>
      <c r="E230" s="66"/>
      <c r="F230" s="66"/>
      <c r="G230" s="148"/>
      <c r="H230" s="172">
        <f t="shared" si="26"/>
        <v>0</v>
      </c>
      <c r="I230" s="66">
        <v>0</v>
      </c>
      <c r="J230" s="66"/>
      <c r="K230" s="66"/>
      <c r="L230" s="134"/>
      <c r="M230" s="230"/>
    </row>
    <row r="231" spans="1:13" ht="39.75" hidden="1" customHeight="1" x14ac:dyDescent="0.25">
      <c r="A231" s="39">
        <v>6299</v>
      </c>
      <c r="B231" s="63" t="s">
        <v>240</v>
      </c>
      <c r="C231" s="172">
        <f t="shared" si="25"/>
        <v>0</v>
      </c>
      <c r="D231" s="66"/>
      <c r="E231" s="66"/>
      <c r="F231" s="66"/>
      <c r="G231" s="148"/>
      <c r="H231" s="172">
        <f t="shared" si="26"/>
        <v>0</v>
      </c>
      <c r="I231" s="66">
        <v>0</v>
      </c>
      <c r="J231" s="66"/>
      <c r="K231" s="66"/>
      <c r="L231" s="134"/>
      <c r="M231" s="230"/>
    </row>
    <row r="232" spans="1:13" hidden="1" x14ac:dyDescent="0.25">
      <c r="A232" s="50">
        <v>6300</v>
      </c>
      <c r="B232" s="127" t="s">
        <v>241</v>
      </c>
      <c r="C232" s="155">
        <f t="shared" si="25"/>
        <v>0</v>
      </c>
      <c r="D232" s="56">
        <f>SUM(D233,D238,D239)</f>
        <v>0</v>
      </c>
      <c r="E232" s="56">
        <f t="shared" ref="E232:G232" si="34">SUM(E233,E238,E239)</f>
        <v>0</v>
      </c>
      <c r="F232" s="56">
        <f t="shared" si="34"/>
        <v>0</v>
      </c>
      <c r="G232" s="56">
        <f t="shared" si="34"/>
        <v>0</v>
      </c>
      <c r="H232" s="51">
        <f t="shared" si="26"/>
        <v>0</v>
      </c>
      <c r="I232" s="56">
        <f>SUM(I233,I238,I239)</f>
        <v>0</v>
      </c>
      <c r="J232" s="56">
        <f t="shared" ref="J232:L232" si="35">SUM(J233,J238,J239)</f>
        <v>0</v>
      </c>
      <c r="K232" s="56">
        <f t="shared" si="35"/>
        <v>0</v>
      </c>
      <c r="L232" s="144">
        <f t="shared" si="35"/>
        <v>0</v>
      </c>
    </row>
    <row r="233" spans="1:13" ht="24" hidden="1" x14ac:dyDescent="0.25">
      <c r="A233" s="141">
        <v>6320</v>
      </c>
      <c r="B233" s="58" t="s">
        <v>242</v>
      </c>
      <c r="C233" s="180">
        <f t="shared" si="25"/>
        <v>0</v>
      </c>
      <c r="D233" s="142">
        <f>SUM(D234:D237)</f>
        <v>0</v>
      </c>
      <c r="E233" s="142">
        <f>SUM(E234:E237)</f>
        <v>0</v>
      </c>
      <c r="F233" s="142">
        <f t="shared" ref="F233:G233" si="36">SUM(F234:F237)</f>
        <v>0</v>
      </c>
      <c r="G233" s="181">
        <f t="shared" si="36"/>
        <v>0</v>
      </c>
      <c r="H233" s="180">
        <f t="shared" si="26"/>
        <v>0</v>
      </c>
      <c r="I233" s="142">
        <f>SUM(I234:I237)</f>
        <v>0</v>
      </c>
      <c r="J233" s="142">
        <f t="shared" ref="J233:L233" si="37">SUM(J234:J237)</f>
        <v>0</v>
      </c>
      <c r="K233" s="142">
        <f t="shared" si="37"/>
        <v>0</v>
      </c>
      <c r="L233" s="182">
        <f t="shared" si="37"/>
        <v>0</v>
      </c>
    </row>
    <row r="234" spans="1:13" hidden="1" x14ac:dyDescent="0.25">
      <c r="A234" s="39">
        <v>6322</v>
      </c>
      <c r="B234" s="63" t="s">
        <v>243</v>
      </c>
      <c r="C234" s="172">
        <f t="shared" si="25"/>
        <v>0</v>
      </c>
      <c r="D234" s="66"/>
      <c r="E234" s="66"/>
      <c r="F234" s="66"/>
      <c r="G234" s="148"/>
      <c r="H234" s="172">
        <f t="shared" si="26"/>
        <v>0</v>
      </c>
      <c r="I234" s="66">
        <v>0</v>
      </c>
      <c r="J234" s="66"/>
      <c r="K234" s="66"/>
      <c r="L234" s="134"/>
      <c r="M234" s="230"/>
    </row>
    <row r="235" spans="1:13" ht="24" hidden="1" x14ac:dyDescent="0.25">
      <c r="A235" s="39">
        <v>6323</v>
      </c>
      <c r="B235" s="63" t="s">
        <v>244</v>
      </c>
      <c r="C235" s="172">
        <f t="shared" si="25"/>
        <v>0</v>
      </c>
      <c r="D235" s="66"/>
      <c r="E235" s="66"/>
      <c r="F235" s="66"/>
      <c r="G235" s="148"/>
      <c r="H235" s="172">
        <f t="shared" si="26"/>
        <v>0</v>
      </c>
      <c r="I235" s="66">
        <v>0</v>
      </c>
      <c r="J235" s="66"/>
      <c r="K235" s="66"/>
      <c r="L235" s="134"/>
      <c r="M235" s="230"/>
    </row>
    <row r="236" spans="1:13" ht="24" hidden="1" x14ac:dyDescent="0.25">
      <c r="A236" s="39">
        <v>6324</v>
      </c>
      <c r="B236" s="63" t="s">
        <v>245</v>
      </c>
      <c r="C236" s="172">
        <f t="shared" si="25"/>
        <v>0</v>
      </c>
      <c r="D236" s="66"/>
      <c r="E236" s="66"/>
      <c r="F236" s="66"/>
      <c r="G236" s="148"/>
      <c r="H236" s="172">
        <f t="shared" si="26"/>
        <v>0</v>
      </c>
      <c r="I236" s="66">
        <v>0</v>
      </c>
      <c r="J236" s="66"/>
      <c r="K236" s="66"/>
      <c r="L236" s="134"/>
      <c r="M236" s="230"/>
    </row>
    <row r="237" spans="1:13" hidden="1" x14ac:dyDescent="0.25">
      <c r="A237" s="34">
        <v>6329</v>
      </c>
      <c r="B237" s="58" t="s">
        <v>246</v>
      </c>
      <c r="C237" s="176">
        <f t="shared" si="25"/>
        <v>0</v>
      </c>
      <c r="D237" s="61"/>
      <c r="E237" s="61"/>
      <c r="F237" s="61"/>
      <c r="G237" s="183"/>
      <c r="H237" s="176">
        <f t="shared" si="26"/>
        <v>0</v>
      </c>
      <c r="I237" s="61">
        <v>0</v>
      </c>
      <c r="J237" s="61"/>
      <c r="K237" s="61"/>
      <c r="L237" s="133"/>
      <c r="M237" s="230"/>
    </row>
    <row r="238" spans="1:13" ht="24" hidden="1" x14ac:dyDescent="0.25">
      <c r="A238" s="184">
        <v>6330</v>
      </c>
      <c r="B238" s="185" t="s">
        <v>247</v>
      </c>
      <c r="C238" s="180">
        <f>SUM(D238:G238)</f>
        <v>0</v>
      </c>
      <c r="D238" s="160"/>
      <c r="E238" s="160"/>
      <c r="F238" s="160"/>
      <c r="G238" s="148"/>
      <c r="H238" s="180">
        <f>SUM(I238:L238)</f>
        <v>0</v>
      </c>
      <c r="I238" s="160">
        <v>0</v>
      </c>
      <c r="J238" s="160"/>
      <c r="K238" s="160"/>
      <c r="L238" s="162"/>
      <c r="M238" s="230"/>
    </row>
    <row r="239" spans="1:13" hidden="1" x14ac:dyDescent="0.25">
      <c r="A239" s="135">
        <v>6360</v>
      </c>
      <c r="B239" s="63" t="s">
        <v>248</v>
      </c>
      <c r="C239" s="172">
        <f t="shared" si="25"/>
        <v>0</v>
      </c>
      <c r="D239" s="66"/>
      <c r="E239" s="66"/>
      <c r="F239" s="66"/>
      <c r="G239" s="134"/>
      <c r="H239" s="179">
        <f t="shared" si="26"/>
        <v>0</v>
      </c>
      <c r="I239" s="66">
        <v>0</v>
      </c>
      <c r="J239" s="66"/>
      <c r="K239" s="66"/>
      <c r="L239" s="134"/>
      <c r="M239" s="230"/>
    </row>
    <row r="240" spans="1:13" ht="36" hidden="1" x14ac:dyDescent="0.25">
      <c r="A240" s="50">
        <v>6400</v>
      </c>
      <c r="B240" s="127" t="s">
        <v>249</v>
      </c>
      <c r="C240" s="155">
        <f>SUM(D240:G240)</f>
        <v>0</v>
      </c>
      <c r="D240" s="56">
        <f>SUM(D241,D245)</f>
        <v>0</v>
      </c>
      <c r="E240" s="56">
        <f t="shared" ref="E240:G240" si="38">SUM(E241,E245)</f>
        <v>0</v>
      </c>
      <c r="F240" s="56">
        <f t="shared" si="38"/>
        <v>0</v>
      </c>
      <c r="G240" s="56">
        <f t="shared" si="38"/>
        <v>0</v>
      </c>
      <c r="H240" s="51">
        <f>SUM(I240:L240)</f>
        <v>0</v>
      </c>
      <c r="I240" s="56">
        <f>SUM(I241,I245)</f>
        <v>0</v>
      </c>
      <c r="J240" s="56">
        <f t="shared" ref="J240:L240" si="39">SUM(J241,J245)</f>
        <v>0</v>
      </c>
      <c r="K240" s="56">
        <f t="shared" si="39"/>
        <v>0</v>
      </c>
      <c r="L240" s="144">
        <f t="shared" si="39"/>
        <v>0</v>
      </c>
    </row>
    <row r="241" spans="1:13" ht="24" hidden="1" x14ac:dyDescent="0.25">
      <c r="A241" s="141">
        <v>6410</v>
      </c>
      <c r="B241" s="58" t="s">
        <v>250</v>
      </c>
      <c r="C241" s="176">
        <f t="shared" si="25"/>
        <v>0</v>
      </c>
      <c r="D241" s="142">
        <f>SUM(D242:D244)</f>
        <v>0</v>
      </c>
      <c r="E241" s="142">
        <f t="shared" ref="E241:G241" si="40">SUM(E242:E244)</f>
        <v>0</v>
      </c>
      <c r="F241" s="142">
        <f t="shared" si="40"/>
        <v>0</v>
      </c>
      <c r="G241" s="153">
        <f t="shared" si="40"/>
        <v>0</v>
      </c>
      <c r="H241" s="176">
        <f t="shared" si="26"/>
        <v>0</v>
      </c>
      <c r="I241" s="142">
        <f>SUM(I242:I244)</f>
        <v>0</v>
      </c>
      <c r="J241" s="142">
        <f t="shared" ref="J241:L241" si="41">SUM(J242:J244)</f>
        <v>0</v>
      </c>
      <c r="K241" s="142">
        <f t="shared" si="41"/>
        <v>0</v>
      </c>
      <c r="L241" s="153">
        <f t="shared" si="41"/>
        <v>0</v>
      </c>
    </row>
    <row r="242" spans="1:13" hidden="1" x14ac:dyDescent="0.25">
      <c r="A242" s="39">
        <v>6411</v>
      </c>
      <c r="B242" s="146" t="s">
        <v>251</v>
      </c>
      <c r="C242" s="172">
        <f t="shared" si="25"/>
        <v>0</v>
      </c>
      <c r="D242" s="66"/>
      <c r="E242" s="66"/>
      <c r="F242" s="66"/>
      <c r="G242" s="134"/>
      <c r="H242" s="179">
        <f t="shared" si="26"/>
        <v>0</v>
      </c>
      <c r="I242" s="66">
        <v>0</v>
      </c>
      <c r="J242" s="66"/>
      <c r="K242" s="66"/>
      <c r="L242" s="134"/>
      <c r="M242" s="230"/>
    </row>
    <row r="243" spans="1:13" ht="36" hidden="1" x14ac:dyDescent="0.25">
      <c r="A243" s="39">
        <v>6412</v>
      </c>
      <c r="B243" s="63" t="s">
        <v>252</v>
      </c>
      <c r="C243" s="172">
        <f t="shared" si="25"/>
        <v>0</v>
      </c>
      <c r="D243" s="66"/>
      <c r="E243" s="66"/>
      <c r="F243" s="66"/>
      <c r="G243" s="134"/>
      <c r="H243" s="179">
        <f t="shared" si="26"/>
        <v>0</v>
      </c>
      <c r="I243" s="66">
        <v>0</v>
      </c>
      <c r="J243" s="66"/>
      <c r="K243" s="66"/>
      <c r="L243" s="134"/>
      <c r="M243" s="230"/>
    </row>
    <row r="244" spans="1:13" ht="36" hidden="1" x14ac:dyDescent="0.25">
      <c r="A244" s="39">
        <v>6419</v>
      </c>
      <c r="B244" s="63" t="s">
        <v>253</v>
      </c>
      <c r="C244" s="172">
        <f t="shared" si="25"/>
        <v>0</v>
      </c>
      <c r="D244" s="66"/>
      <c r="E244" s="66"/>
      <c r="F244" s="66"/>
      <c r="G244" s="134"/>
      <c r="H244" s="179">
        <f t="shared" si="26"/>
        <v>0</v>
      </c>
      <c r="I244" s="66">
        <v>0</v>
      </c>
      <c r="J244" s="66"/>
      <c r="K244" s="66"/>
      <c r="L244" s="134"/>
      <c r="M244" s="230"/>
    </row>
    <row r="245" spans="1:13" ht="48" hidden="1" x14ac:dyDescent="0.25">
      <c r="A245" s="135">
        <v>6420</v>
      </c>
      <c r="B245" s="63" t="s">
        <v>254</v>
      </c>
      <c r="C245" s="172">
        <f t="shared" si="25"/>
        <v>0</v>
      </c>
      <c r="D245" s="136">
        <f>SUM(D246:D249)</f>
        <v>0</v>
      </c>
      <c r="E245" s="136">
        <f>SUM(E246:E249)</f>
        <v>0</v>
      </c>
      <c r="F245" s="136">
        <f>SUM(F246:F249)</f>
        <v>0</v>
      </c>
      <c r="G245" s="186">
        <f>SUM(G246:G249)</f>
        <v>0</v>
      </c>
      <c r="H245" s="172">
        <f>SUM(I245:L245)</f>
        <v>0</v>
      </c>
      <c r="I245" s="136">
        <f>SUM(I246:I249)</f>
        <v>0</v>
      </c>
      <c r="J245" s="136">
        <f>SUM(J246:J249)</f>
        <v>0</v>
      </c>
      <c r="K245" s="136">
        <f>SUM(K246:K249)</f>
        <v>0</v>
      </c>
      <c r="L245" s="186">
        <f>SUM(L246:L249)</f>
        <v>0</v>
      </c>
    </row>
    <row r="246" spans="1:13" ht="36" hidden="1" x14ac:dyDescent="0.25">
      <c r="A246" s="39">
        <v>6421</v>
      </c>
      <c r="B246" s="63" t="s">
        <v>255</v>
      </c>
      <c r="C246" s="172">
        <f t="shared" ref="C246:C271" si="42">SUM(D246:G246)</f>
        <v>0</v>
      </c>
      <c r="D246" s="66"/>
      <c r="E246" s="66"/>
      <c r="F246" s="66"/>
      <c r="G246" s="134"/>
      <c r="H246" s="179">
        <f t="shared" ref="H246:H271" si="43">SUM(I246:L246)</f>
        <v>0</v>
      </c>
      <c r="I246" s="66">
        <v>0</v>
      </c>
      <c r="J246" s="66"/>
      <c r="K246" s="66"/>
      <c r="L246" s="134"/>
      <c r="M246" s="230"/>
    </row>
    <row r="247" spans="1:13" hidden="1" x14ac:dyDescent="0.25">
      <c r="A247" s="39">
        <v>6422</v>
      </c>
      <c r="B247" s="63" t="s">
        <v>256</v>
      </c>
      <c r="C247" s="172">
        <f t="shared" si="42"/>
        <v>0</v>
      </c>
      <c r="D247" s="66"/>
      <c r="E247" s="66"/>
      <c r="F247" s="66"/>
      <c r="G247" s="134"/>
      <c r="H247" s="179">
        <f t="shared" si="43"/>
        <v>0</v>
      </c>
      <c r="I247" s="66">
        <v>0</v>
      </c>
      <c r="J247" s="66"/>
      <c r="K247" s="66"/>
      <c r="L247" s="134"/>
      <c r="M247" s="230"/>
    </row>
    <row r="248" spans="1:13" ht="13.5" hidden="1" customHeight="1" x14ac:dyDescent="0.25">
      <c r="A248" s="39">
        <v>6423</v>
      </c>
      <c r="B248" s="63" t="s">
        <v>257</v>
      </c>
      <c r="C248" s="172">
        <f>SUM(D248:G248)</f>
        <v>0</v>
      </c>
      <c r="D248" s="66"/>
      <c r="E248" s="66"/>
      <c r="F248" s="66"/>
      <c r="G248" s="134"/>
      <c r="H248" s="179">
        <f>SUM(I248:L248)</f>
        <v>0</v>
      </c>
      <c r="I248" s="66">
        <v>0</v>
      </c>
      <c r="J248" s="66"/>
      <c r="K248" s="66"/>
      <c r="L248" s="134"/>
      <c r="M248" s="230"/>
    </row>
    <row r="249" spans="1:13" ht="36" hidden="1" x14ac:dyDescent="0.25">
      <c r="A249" s="39">
        <v>6424</v>
      </c>
      <c r="B249" s="63" t="s">
        <v>258</v>
      </c>
      <c r="C249" s="172">
        <f>SUM(D249:G249)</f>
        <v>0</v>
      </c>
      <c r="D249" s="66"/>
      <c r="E249" s="66"/>
      <c r="F249" s="66"/>
      <c r="G249" s="134"/>
      <c r="H249" s="179">
        <f>SUM(I249:L249)</f>
        <v>0</v>
      </c>
      <c r="I249" s="66">
        <v>0</v>
      </c>
      <c r="J249" s="66"/>
      <c r="K249" s="66"/>
      <c r="L249" s="134"/>
      <c r="M249" s="231"/>
    </row>
    <row r="250" spans="1:13" ht="60" hidden="1" x14ac:dyDescent="0.25">
      <c r="A250" s="50">
        <v>6500</v>
      </c>
      <c r="B250" s="127" t="s">
        <v>259</v>
      </c>
      <c r="C250" s="76">
        <f t="shared" ref="C250:C251" si="44">SUM(D250:G250)</f>
        <v>0</v>
      </c>
      <c r="D250" s="78">
        <f>SUM(D251)</f>
        <v>0</v>
      </c>
      <c r="E250" s="78">
        <f t="shared" ref="E250:G250" si="45">SUM(E251)</f>
        <v>0</v>
      </c>
      <c r="F250" s="78">
        <f t="shared" si="45"/>
        <v>0</v>
      </c>
      <c r="G250" s="235">
        <f t="shared" si="45"/>
        <v>0</v>
      </c>
      <c r="H250" s="236">
        <f t="shared" ref="H250:H251" si="46">SUM(I250:L250)</f>
        <v>0</v>
      </c>
      <c r="I250" s="78">
        <f t="shared" ref="I250:L250" si="47">SUM(I251)</f>
        <v>0</v>
      </c>
      <c r="J250" s="78">
        <f t="shared" si="47"/>
        <v>0</v>
      </c>
      <c r="K250" s="78">
        <f t="shared" si="47"/>
        <v>0</v>
      </c>
      <c r="L250" s="237">
        <f t="shared" si="47"/>
        <v>0</v>
      </c>
      <c r="M250" s="187"/>
    </row>
    <row r="251" spans="1:13" ht="48" hidden="1" x14ac:dyDescent="0.25">
      <c r="A251" s="39">
        <v>6510</v>
      </c>
      <c r="B251" s="63" t="s">
        <v>260</v>
      </c>
      <c r="C251" s="173">
        <f t="shared" si="44"/>
        <v>0</v>
      </c>
      <c r="D251" s="138"/>
      <c r="E251" s="138"/>
      <c r="F251" s="138"/>
      <c r="G251" s="234"/>
      <c r="H251" s="166">
        <f t="shared" si="46"/>
        <v>0</v>
      </c>
      <c r="I251" s="138">
        <v>0</v>
      </c>
      <c r="J251" s="138"/>
      <c r="K251" s="138"/>
      <c r="L251" s="139"/>
      <c r="M251" s="231"/>
    </row>
    <row r="252" spans="1:13" ht="48" hidden="1" x14ac:dyDescent="0.25">
      <c r="A252" s="188">
        <v>7000</v>
      </c>
      <c r="B252" s="188" t="s">
        <v>261</v>
      </c>
      <c r="C252" s="189">
        <f>SUM(D252:G252)</f>
        <v>0</v>
      </c>
      <c r="D252" s="190">
        <f>SUM(D253,D263)</f>
        <v>0</v>
      </c>
      <c r="E252" s="190">
        <f>SUM(E253,E263)</f>
        <v>0</v>
      </c>
      <c r="F252" s="190">
        <f>SUM(F253,F263)</f>
        <v>0</v>
      </c>
      <c r="G252" s="190">
        <f>SUM(G253,G263)</f>
        <v>0</v>
      </c>
      <c r="H252" s="191">
        <f t="shared" si="43"/>
        <v>0</v>
      </c>
      <c r="I252" s="190">
        <f>SUM(I253,I263)</f>
        <v>0</v>
      </c>
      <c r="J252" s="190">
        <f>SUM(J253,J263)</f>
        <v>0</v>
      </c>
      <c r="K252" s="190">
        <f>SUM(K253,K263)</f>
        <v>0</v>
      </c>
      <c r="L252" s="192">
        <f>SUM(L253,L263)</f>
        <v>0</v>
      </c>
    </row>
    <row r="253" spans="1:13" ht="24" hidden="1" x14ac:dyDescent="0.25">
      <c r="A253" s="50">
        <v>7200</v>
      </c>
      <c r="B253" s="127" t="s">
        <v>262</v>
      </c>
      <c r="C253" s="155">
        <f t="shared" si="42"/>
        <v>0</v>
      </c>
      <c r="D253" s="56">
        <f>SUM(D254,D255,D256,D257,D261,D262)</f>
        <v>0</v>
      </c>
      <c r="E253" s="56">
        <f t="shared" ref="E253:G253" si="48">SUM(E254,E255,E256,E257,E261,E262)</f>
        <v>0</v>
      </c>
      <c r="F253" s="56">
        <f t="shared" si="48"/>
        <v>0</v>
      </c>
      <c r="G253" s="56">
        <f t="shared" si="48"/>
        <v>0</v>
      </c>
      <c r="H253" s="51">
        <f t="shared" si="43"/>
        <v>0</v>
      </c>
      <c r="I253" s="56">
        <f t="shared" ref="I253:L253" si="49">SUM(I254,I255,I256,I257,I261,I262)</f>
        <v>0</v>
      </c>
      <c r="J253" s="56">
        <f t="shared" si="49"/>
        <v>0</v>
      </c>
      <c r="K253" s="56">
        <f t="shared" si="49"/>
        <v>0</v>
      </c>
      <c r="L253" s="129">
        <f t="shared" si="49"/>
        <v>0</v>
      </c>
    </row>
    <row r="254" spans="1:13" ht="24" hidden="1" x14ac:dyDescent="0.25">
      <c r="A254" s="141">
        <v>7210</v>
      </c>
      <c r="B254" s="58" t="s">
        <v>263</v>
      </c>
      <c r="C254" s="176">
        <f t="shared" si="42"/>
        <v>0</v>
      </c>
      <c r="D254" s="61"/>
      <c r="E254" s="61"/>
      <c r="F254" s="61"/>
      <c r="G254" s="133"/>
      <c r="H254" s="59">
        <f t="shared" si="43"/>
        <v>0</v>
      </c>
      <c r="I254" s="61">
        <v>0</v>
      </c>
      <c r="J254" s="61"/>
      <c r="K254" s="61"/>
      <c r="L254" s="133"/>
      <c r="M254" s="230"/>
    </row>
    <row r="255" spans="1:13" s="187" customFormat="1" ht="36" hidden="1" x14ac:dyDescent="0.25">
      <c r="A255" s="135">
        <v>7220</v>
      </c>
      <c r="B255" s="63" t="s">
        <v>264</v>
      </c>
      <c r="C255" s="172">
        <f>SUM(D255:G255)</f>
        <v>0</v>
      </c>
      <c r="D255" s="66"/>
      <c r="E255" s="66"/>
      <c r="F255" s="66"/>
      <c r="G255" s="66"/>
      <c r="H255" s="64">
        <f>SUM(I255:L255)</f>
        <v>0</v>
      </c>
      <c r="I255" s="66">
        <v>0</v>
      </c>
      <c r="J255" s="66"/>
      <c r="K255" s="66"/>
      <c r="L255" s="134"/>
      <c r="M255" s="231"/>
    </row>
    <row r="256" spans="1:13" ht="24" hidden="1" x14ac:dyDescent="0.25">
      <c r="A256" s="135">
        <v>7230</v>
      </c>
      <c r="B256" s="63" t="s">
        <v>35</v>
      </c>
      <c r="C256" s="172">
        <f t="shared" si="42"/>
        <v>0</v>
      </c>
      <c r="D256" s="66"/>
      <c r="E256" s="66"/>
      <c r="F256" s="66"/>
      <c r="G256" s="134"/>
      <c r="H256" s="64">
        <f t="shared" si="43"/>
        <v>0</v>
      </c>
      <c r="I256" s="66">
        <v>0</v>
      </c>
      <c r="J256" s="66"/>
      <c r="K256" s="66"/>
      <c r="L256" s="134"/>
      <c r="M256" s="230"/>
    </row>
    <row r="257" spans="1:13" ht="24" hidden="1" x14ac:dyDescent="0.25">
      <c r="A257" s="135">
        <v>7240</v>
      </c>
      <c r="B257" s="63" t="s">
        <v>265</v>
      </c>
      <c r="C257" s="172">
        <f t="shared" si="42"/>
        <v>0</v>
      </c>
      <c r="D257" s="136">
        <f>SUM(D258:D260)</f>
        <v>0</v>
      </c>
      <c r="E257" s="136">
        <f t="shared" ref="E257:G257" si="50">SUM(E258:E260)</f>
        <v>0</v>
      </c>
      <c r="F257" s="136">
        <f t="shared" si="50"/>
        <v>0</v>
      </c>
      <c r="G257" s="137">
        <f t="shared" si="50"/>
        <v>0</v>
      </c>
      <c r="H257" s="64">
        <f t="shared" si="43"/>
        <v>0</v>
      </c>
      <c r="I257" s="136">
        <f t="shared" ref="I257:L257" si="51">SUM(I258:I260)</f>
        <v>0</v>
      </c>
      <c r="J257" s="136">
        <f t="shared" si="51"/>
        <v>0</v>
      </c>
      <c r="K257" s="136">
        <f>SUM(K258:K260)</f>
        <v>0</v>
      </c>
      <c r="L257" s="137">
        <f t="shared" si="51"/>
        <v>0</v>
      </c>
    </row>
    <row r="258" spans="1:13" ht="48" hidden="1" x14ac:dyDescent="0.25">
      <c r="A258" s="39">
        <v>7245</v>
      </c>
      <c r="B258" s="63" t="s">
        <v>266</v>
      </c>
      <c r="C258" s="172">
        <f t="shared" si="42"/>
        <v>0</v>
      </c>
      <c r="D258" s="66"/>
      <c r="E258" s="66"/>
      <c r="F258" s="66"/>
      <c r="G258" s="134"/>
      <c r="H258" s="64">
        <f t="shared" si="43"/>
        <v>0</v>
      </c>
      <c r="I258" s="66">
        <v>0</v>
      </c>
      <c r="J258" s="66"/>
      <c r="K258" s="66"/>
      <c r="L258" s="134"/>
      <c r="M258" s="230"/>
    </row>
    <row r="259" spans="1:13" ht="84.75" hidden="1" customHeight="1" x14ac:dyDescent="0.25">
      <c r="A259" s="39">
        <v>7246</v>
      </c>
      <c r="B259" s="63" t="s">
        <v>267</v>
      </c>
      <c r="C259" s="172">
        <f t="shared" si="42"/>
        <v>0</v>
      </c>
      <c r="D259" s="66"/>
      <c r="E259" s="66"/>
      <c r="F259" s="66"/>
      <c r="G259" s="134"/>
      <c r="H259" s="64">
        <f t="shared" si="43"/>
        <v>0</v>
      </c>
      <c r="I259" s="66">
        <v>0</v>
      </c>
      <c r="J259" s="66"/>
      <c r="K259" s="66"/>
      <c r="L259" s="134"/>
      <c r="M259" s="230"/>
    </row>
    <row r="260" spans="1:13" ht="36" hidden="1" x14ac:dyDescent="0.25">
      <c r="A260" s="39">
        <v>7247</v>
      </c>
      <c r="B260" s="63" t="s">
        <v>268</v>
      </c>
      <c r="C260" s="172">
        <f t="shared" si="42"/>
        <v>0</v>
      </c>
      <c r="D260" s="66"/>
      <c r="E260" s="66"/>
      <c r="F260" s="66"/>
      <c r="G260" s="134"/>
      <c r="H260" s="64">
        <f t="shared" si="43"/>
        <v>0</v>
      </c>
      <c r="I260" s="66">
        <v>0</v>
      </c>
      <c r="J260" s="66"/>
      <c r="K260" s="66"/>
      <c r="L260" s="134"/>
      <c r="M260" s="230"/>
    </row>
    <row r="261" spans="1:13" ht="24" hidden="1" x14ac:dyDescent="0.25">
      <c r="A261" s="135">
        <v>7260</v>
      </c>
      <c r="B261" s="63" t="s">
        <v>269</v>
      </c>
      <c r="C261" s="172">
        <f t="shared" si="42"/>
        <v>0</v>
      </c>
      <c r="D261" s="66"/>
      <c r="E261" s="66"/>
      <c r="F261" s="66"/>
      <c r="G261" s="134"/>
      <c r="H261" s="64">
        <f t="shared" si="43"/>
        <v>0</v>
      </c>
      <c r="I261" s="66">
        <v>0</v>
      </c>
      <c r="J261" s="66"/>
      <c r="K261" s="66"/>
      <c r="L261" s="134"/>
      <c r="M261" s="230"/>
    </row>
    <row r="262" spans="1:13" ht="60" hidden="1" x14ac:dyDescent="0.25">
      <c r="A262" s="135">
        <v>7270</v>
      </c>
      <c r="B262" s="63" t="s">
        <v>270</v>
      </c>
      <c r="C262" s="172">
        <f t="shared" si="42"/>
        <v>0</v>
      </c>
      <c r="D262" s="66"/>
      <c r="E262" s="66"/>
      <c r="F262" s="66"/>
      <c r="G262" s="134"/>
      <c r="H262" s="64">
        <f t="shared" si="43"/>
        <v>0</v>
      </c>
      <c r="I262" s="66">
        <v>0</v>
      </c>
      <c r="J262" s="66"/>
      <c r="K262" s="66"/>
      <c r="L262" s="134"/>
      <c r="M262" s="230"/>
    </row>
    <row r="263" spans="1:13" hidden="1" x14ac:dyDescent="0.25">
      <c r="A263" s="95">
        <v>7700</v>
      </c>
      <c r="B263" s="75" t="s">
        <v>271</v>
      </c>
      <c r="C263" s="76">
        <f t="shared" si="42"/>
        <v>0</v>
      </c>
      <c r="D263" s="149">
        <f>D264</f>
        <v>0</v>
      </c>
      <c r="E263" s="149">
        <f t="shared" ref="E263:G263" si="52">E264</f>
        <v>0</v>
      </c>
      <c r="F263" s="149">
        <f t="shared" si="52"/>
        <v>0</v>
      </c>
      <c r="G263" s="150">
        <f t="shared" si="52"/>
        <v>0</v>
      </c>
      <c r="H263" s="76">
        <f t="shared" si="43"/>
        <v>0</v>
      </c>
      <c r="I263" s="149">
        <f t="shared" ref="I263:L263" si="53">I264</f>
        <v>0</v>
      </c>
      <c r="J263" s="149">
        <f t="shared" si="53"/>
        <v>0</v>
      </c>
      <c r="K263" s="149">
        <f t="shared" si="53"/>
        <v>0</v>
      </c>
      <c r="L263" s="150">
        <f t="shared" si="53"/>
        <v>0</v>
      </c>
    </row>
    <row r="264" spans="1:13" hidden="1" x14ac:dyDescent="0.25">
      <c r="A264" s="130">
        <v>7720</v>
      </c>
      <c r="B264" s="58" t="s">
        <v>272</v>
      </c>
      <c r="C264" s="70">
        <f t="shared" si="42"/>
        <v>0</v>
      </c>
      <c r="D264" s="72"/>
      <c r="E264" s="72"/>
      <c r="F264" s="72"/>
      <c r="G264" s="193"/>
      <c r="H264" s="70">
        <f t="shared" si="43"/>
        <v>0</v>
      </c>
      <c r="I264" s="72">
        <v>0</v>
      </c>
      <c r="J264" s="72"/>
      <c r="K264" s="72"/>
      <c r="L264" s="193"/>
      <c r="M264" s="230"/>
    </row>
    <row r="265" spans="1:13" hidden="1" x14ac:dyDescent="0.25">
      <c r="A265" s="194">
        <v>9000</v>
      </c>
      <c r="B265" s="195" t="s">
        <v>273</v>
      </c>
      <c r="C265" s="196">
        <f t="shared" si="42"/>
        <v>0</v>
      </c>
      <c r="D265" s="197">
        <f>D266</f>
        <v>0</v>
      </c>
      <c r="E265" s="197">
        <f t="shared" ref="E265:G266" si="54">E266</f>
        <v>0</v>
      </c>
      <c r="F265" s="197">
        <f t="shared" si="54"/>
        <v>0</v>
      </c>
      <c r="G265" s="198">
        <f t="shared" si="54"/>
        <v>0</v>
      </c>
      <c r="H265" s="199">
        <f t="shared" si="43"/>
        <v>0</v>
      </c>
      <c r="I265" s="197">
        <f t="shared" ref="I265:L266" si="55">I266</f>
        <v>0</v>
      </c>
      <c r="J265" s="197">
        <f>J266</f>
        <v>0</v>
      </c>
      <c r="K265" s="197">
        <f t="shared" si="55"/>
        <v>0</v>
      </c>
      <c r="L265" s="198">
        <f t="shared" si="55"/>
        <v>0</v>
      </c>
    </row>
    <row r="266" spans="1:13" ht="24" hidden="1" x14ac:dyDescent="0.25">
      <c r="A266" s="200">
        <v>9200</v>
      </c>
      <c r="B266" s="63" t="s">
        <v>274</v>
      </c>
      <c r="C266" s="173">
        <f t="shared" si="42"/>
        <v>0</v>
      </c>
      <c r="D266" s="131">
        <f>D267</f>
        <v>0</v>
      </c>
      <c r="E266" s="131">
        <f t="shared" si="54"/>
        <v>0</v>
      </c>
      <c r="F266" s="131">
        <f t="shared" si="54"/>
        <v>0</v>
      </c>
      <c r="G266" s="132">
        <f t="shared" si="54"/>
        <v>0</v>
      </c>
      <c r="H266" s="103">
        <f t="shared" si="43"/>
        <v>0</v>
      </c>
      <c r="I266" s="131">
        <f t="shared" si="55"/>
        <v>0</v>
      </c>
      <c r="J266" s="131">
        <f t="shared" si="55"/>
        <v>0</v>
      </c>
      <c r="K266" s="131">
        <f t="shared" si="55"/>
        <v>0</v>
      </c>
      <c r="L266" s="132">
        <f t="shared" si="55"/>
        <v>0</v>
      </c>
    </row>
    <row r="267" spans="1:13" ht="24" hidden="1" x14ac:dyDescent="0.25">
      <c r="A267" s="201">
        <v>9260</v>
      </c>
      <c r="B267" s="63" t="s">
        <v>275</v>
      </c>
      <c r="C267" s="173">
        <f t="shared" si="42"/>
        <v>0</v>
      </c>
      <c r="D267" s="131">
        <f>SUM(D268)</f>
        <v>0</v>
      </c>
      <c r="E267" s="131">
        <f t="shared" ref="E267:G267" si="56">SUM(E268)</f>
        <v>0</v>
      </c>
      <c r="F267" s="131">
        <f t="shared" si="56"/>
        <v>0</v>
      </c>
      <c r="G267" s="132">
        <f t="shared" si="56"/>
        <v>0</v>
      </c>
      <c r="H267" s="103">
        <f t="shared" si="43"/>
        <v>0</v>
      </c>
      <c r="I267" s="136">
        <f t="shared" ref="I267:L267" si="57">SUM(I268)</f>
        <v>0</v>
      </c>
      <c r="J267" s="131">
        <f t="shared" si="57"/>
        <v>0</v>
      </c>
      <c r="K267" s="136">
        <f t="shared" si="57"/>
        <v>0</v>
      </c>
      <c r="L267" s="132">
        <f t="shared" si="57"/>
        <v>0</v>
      </c>
    </row>
    <row r="268" spans="1:13" ht="87" hidden="1" customHeight="1" x14ac:dyDescent="0.25">
      <c r="A268" s="202">
        <v>9263</v>
      </c>
      <c r="B268" s="63" t="s">
        <v>276</v>
      </c>
      <c r="C268" s="173">
        <f t="shared" si="42"/>
        <v>0</v>
      </c>
      <c r="D268" s="138"/>
      <c r="E268" s="138"/>
      <c r="F268" s="138"/>
      <c r="G268" s="139"/>
      <c r="H268" s="103">
        <f t="shared" si="43"/>
        <v>0</v>
      </c>
      <c r="I268" s="66">
        <v>0</v>
      </c>
      <c r="J268" s="138"/>
      <c r="K268" s="66"/>
      <c r="L268" s="139"/>
      <c r="M268" s="230"/>
    </row>
    <row r="269" spans="1:13" hidden="1" x14ac:dyDescent="0.25">
      <c r="A269" s="146"/>
      <c r="B269" s="63" t="s">
        <v>277</v>
      </c>
      <c r="C269" s="172">
        <f t="shared" si="42"/>
        <v>0</v>
      </c>
      <c r="D269" s="136">
        <f>SUM(D270:D271)</f>
        <v>0</v>
      </c>
      <c r="E269" s="136">
        <f>SUM(E270:E271)</f>
        <v>0</v>
      </c>
      <c r="F269" s="136">
        <f>SUM(F270:F271)</f>
        <v>0</v>
      </c>
      <c r="G269" s="137">
        <f>SUM(G270:G271)</f>
        <v>0</v>
      </c>
      <c r="H269" s="64">
        <f t="shared" si="43"/>
        <v>0</v>
      </c>
      <c r="I269" s="136">
        <f>SUM(I270:I271)</f>
        <v>0</v>
      </c>
      <c r="J269" s="136">
        <f>SUM(J270:J271)</f>
        <v>0</v>
      </c>
      <c r="K269" s="136">
        <f>SUM(K270:K271)</f>
        <v>0</v>
      </c>
      <c r="L269" s="137">
        <f>SUM(L270:L271)</f>
        <v>0</v>
      </c>
    </row>
    <row r="270" spans="1:13" hidden="1" x14ac:dyDescent="0.25">
      <c r="A270" s="146" t="s">
        <v>278</v>
      </c>
      <c r="B270" s="39" t="s">
        <v>279</v>
      </c>
      <c r="C270" s="172">
        <f t="shared" si="42"/>
        <v>0</v>
      </c>
      <c r="D270" s="66"/>
      <c r="E270" s="66"/>
      <c r="F270" s="66"/>
      <c r="G270" s="134"/>
      <c r="H270" s="64">
        <f t="shared" si="43"/>
        <v>0</v>
      </c>
      <c r="I270" s="66">
        <v>0</v>
      </c>
      <c r="J270" s="66"/>
      <c r="K270" s="66"/>
      <c r="L270" s="134"/>
      <c r="M270" s="230"/>
    </row>
    <row r="271" spans="1:13" ht="24" hidden="1" x14ac:dyDescent="0.25">
      <c r="A271" s="146" t="s">
        <v>280</v>
      </c>
      <c r="B271" s="203" t="s">
        <v>281</v>
      </c>
      <c r="C271" s="176">
        <f t="shared" si="42"/>
        <v>0</v>
      </c>
      <c r="D271" s="61"/>
      <c r="E271" s="61"/>
      <c r="F271" s="61"/>
      <c r="G271" s="133"/>
      <c r="H271" s="59">
        <f t="shared" si="43"/>
        <v>0</v>
      </c>
      <c r="I271" s="61">
        <v>0</v>
      </c>
      <c r="J271" s="61"/>
      <c r="K271" s="61"/>
      <c r="L271" s="133"/>
      <c r="M271" s="230"/>
    </row>
    <row r="272" spans="1:13" ht="12.75" thickBot="1" x14ac:dyDescent="0.3">
      <c r="A272" s="204"/>
      <c r="B272" s="204" t="s">
        <v>282</v>
      </c>
      <c r="C272" s="205">
        <f>SUM(C269,C252,C211,C182,C174,C160,C75,C53)</f>
        <v>206605</v>
      </c>
      <c r="D272" s="205">
        <f>SUM(D269,D252,D211,D182,D174,D160,D75,D53,)</f>
        <v>206605</v>
      </c>
      <c r="E272" s="205">
        <f t="shared" ref="E272:L272" si="58">SUM(E269,E252,E211,E182,E174,E160,E75,E53)</f>
        <v>0</v>
      </c>
      <c r="F272" s="205">
        <f t="shared" si="58"/>
        <v>0</v>
      </c>
      <c r="G272" s="206">
        <f t="shared" si="58"/>
        <v>0</v>
      </c>
      <c r="H272" s="207">
        <f t="shared" si="58"/>
        <v>187493</v>
      </c>
      <c r="I272" s="205">
        <f t="shared" si="58"/>
        <v>187493</v>
      </c>
      <c r="J272" s="205">
        <f t="shared" si="58"/>
        <v>0</v>
      </c>
      <c r="K272" s="205">
        <f t="shared" si="58"/>
        <v>0</v>
      </c>
      <c r="L272" s="206">
        <f t="shared" si="58"/>
        <v>0</v>
      </c>
    </row>
    <row r="273" spans="1:13" s="22" customFormat="1" ht="13.5" hidden="1" thickTop="1" thickBot="1" x14ac:dyDescent="0.3">
      <c r="A273" s="250" t="s">
        <v>283</v>
      </c>
      <c r="B273" s="251"/>
      <c r="C273" s="208">
        <f>SUM(D273:G273)</f>
        <v>0</v>
      </c>
      <c r="D273" s="209">
        <f>SUM(D24,D25,D41)-D51</f>
        <v>0</v>
      </c>
      <c r="E273" s="209">
        <f>SUM(E24,E25,E41)-E51</f>
        <v>0</v>
      </c>
      <c r="F273" s="209">
        <f>(F26+F43)-F51</f>
        <v>0</v>
      </c>
      <c r="G273" s="210">
        <f>G45-G51</f>
        <v>0</v>
      </c>
      <c r="H273" s="208">
        <f>SUM(I273:L273)</f>
        <v>0</v>
      </c>
      <c r="I273" s="209">
        <f>SUM(I24,I25,I41)-I51</f>
        <v>0</v>
      </c>
      <c r="J273" s="209">
        <f>SUM(J24,J25,J41)-J51</f>
        <v>0</v>
      </c>
      <c r="K273" s="209">
        <f>(K26+K43)-K51</f>
        <v>0</v>
      </c>
      <c r="L273" s="210">
        <f>L45-L51</f>
        <v>0</v>
      </c>
    </row>
    <row r="274" spans="1:13" s="22" customFormat="1" ht="12.75" hidden="1" thickTop="1" x14ac:dyDescent="0.25">
      <c r="A274" s="267" t="s">
        <v>284</v>
      </c>
      <c r="B274" s="268"/>
      <c r="C274" s="211">
        <f t="shared" ref="C274:L274" si="59">SUM(C275,C276)-C283+C284</f>
        <v>0</v>
      </c>
      <c r="D274" s="212">
        <f t="shared" si="59"/>
        <v>0</v>
      </c>
      <c r="E274" s="212">
        <f t="shared" si="59"/>
        <v>0</v>
      </c>
      <c r="F274" s="212">
        <f t="shared" si="59"/>
        <v>0</v>
      </c>
      <c r="G274" s="213">
        <f t="shared" si="59"/>
        <v>0</v>
      </c>
      <c r="H274" s="214">
        <f t="shared" si="59"/>
        <v>0</v>
      </c>
      <c r="I274" s="212">
        <f t="shared" si="59"/>
        <v>0</v>
      </c>
      <c r="J274" s="212">
        <f t="shared" si="59"/>
        <v>0</v>
      </c>
      <c r="K274" s="212">
        <f t="shared" si="59"/>
        <v>0</v>
      </c>
      <c r="L274" s="215">
        <f t="shared" si="59"/>
        <v>0</v>
      </c>
    </row>
    <row r="275" spans="1:13" s="22" customFormat="1" ht="13.5" hidden="1" thickTop="1" thickBot="1" x14ac:dyDescent="0.3">
      <c r="A275" s="110" t="s">
        <v>285</v>
      </c>
      <c r="B275" s="110" t="s">
        <v>286</v>
      </c>
      <c r="C275" s="216">
        <f t="shared" ref="C275:L275" si="60">C21-C269</f>
        <v>0</v>
      </c>
      <c r="D275" s="112">
        <f t="shared" si="60"/>
        <v>0</v>
      </c>
      <c r="E275" s="112">
        <f t="shared" si="60"/>
        <v>0</v>
      </c>
      <c r="F275" s="112">
        <f t="shared" si="60"/>
        <v>0</v>
      </c>
      <c r="G275" s="113">
        <f t="shared" si="60"/>
        <v>0</v>
      </c>
      <c r="H275" s="217">
        <f t="shared" si="60"/>
        <v>0</v>
      </c>
      <c r="I275" s="112">
        <f t="shared" si="60"/>
        <v>0</v>
      </c>
      <c r="J275" s="112">
        <f t="shared" si="60"/>
        <v>0</v>
      </c>
      <c r="K275" s="112">
        <f t="shared" si="60"/>
        <v>0</v>
      </c>
      <c r="L275" s="113">
        <f t="shared" si="60"/>
        <v>0</v>
      </c>
    </row>
    <row r="276" spans="1:13" s="22" customFormat="1" ht="12.75" hidden="1" thickTop="1" x14ac:dyDescent="0.25">
      <c r="A276" s="218" t="s">
        <v>287</v>
      </c>
      <c r="B276" s="218" t="s">
        <v>288</v>
      </c>
      <c r="C276" s="211">
        <f t="shared" ref="C276:L276" si="61">SUM(C277,C279,C281)-SUM(C278,C280,C282)</f>
        <v>0</v>
      </c>
      <c r="D276" s="212">
        <f t="shared" si="61"/>
        <v>0</v>
      </c>
      <c r="E276" s="212">
        <f t="shared" si="61"/>
        <v>0</v>
      </c>
      <c r="F276" s="212">
        <f t="shared" si="61"/>
        <v>0</v>
      </c>
      <c r="G276" s="215">
        <f t="shared" si="61"/>
        <v>0</v>
      </c>
      <c r="H276" s="214">
        <f t="shared" si="61"/>
        <v>0</v>
      </c>
      <c r="I276" s="212">
        <f t="shared" si="61"/>
        <v>0</v>
      </c>
      <c r="J276" s="212">
        <f t="shared" si="61"/>
        <v>0</v>
      </c>
      <c r="K276" s="212">
        <f t="shared" si="61"/>
        <v>0</v>
      </c>
      <c r="L276" s="215">
        <f t="shared" si="61"/>
        <v>0</v>
      </c>
    </row>
    <row r="277" spans="1:13" ht="12.75" hidden="1" thickTop="1" x14ac:dyDescent="0.25">
      <c r="A277" s="219" t="s">
        <v>289</v>
      </c>
      <c r="B277" s="102" t="s">
        <v>290</v>
      </c>
      <c r="C277" s="70">
        <f t="shared" ref="C277:C282" si="62">SUM(D277:G277)</f>
        <v>0</v>
      </c>
      <c r="D277" s="72"/>
      <c r="E277" s="72"/>
      <c r="F277" s="72"/>
      <c r="G277" s="193"/>
      <c r="H277" s="70">
        <f t="shared" ref="H277:H282" si="63">SUM(I277:L277)</f>
        <v>0</v>
      </c>
      <c r="I277" s="72">
        <v>0</v>
      </c>
      <c r="J277" s="72"/>
      <c r="K277" s="72"/>
      <c r="L277" s="193"/>
      <c r="M277" s="230"/>
    </row>
    <row r="278" spans="1:13" ht="24.75" hidden="1" thickTop="1" x14ac:dyDescent="0.25">
      <c r="A278" s="146" t="s">
        <v>291</v>
      </c>
      <c r="B278" s="38" t="s">
        <v>292</v>
      </c>
      <c r="C278" s="64">
        <f t="shared" si="62"/>
        <v>0</v>
      </c>
      <c r="D278" s="66"/>
      <c r="E278" s="66"/>
      <c r="F278" s="66"/>
      <c r="G278" s="134"/>
      <c r="H278" s="64">
        <f t="shared" si="63"/>
        <v>0</v>
      </c>
      <c r="I278" s="66">
        <v>0</v>
      </c>
      <c r="J278" s="66"/>
      <c r="K278" s="66"/>
      <c r="L278" s="134"/>
      <c r="M278" s="230"/>
    </row>
    <row r="279" spans="1:13" ht="12.75" hidden="1" thickTop="1" x14ac:dyDescent="0.25">
      <c r="A279" s="146" t="s">
        <v>293</v>
      </c>
      <c r="B279" s="38" t="s">
        <v>294</v>
      </c>
      <c r="C279" s="64">
        <f t="shared" si="62"/>
        <v>0</v>
      </c>
      <c r="D279" s="66"/>
      <c r="E279" s="66"/>
      <c r="F279" s="66"/>
      <c r="G279" s="134"/>
      <c r="H279" s="64">
        <f t="shared" si="63"/>
        <v>0</v>
      </c>
      <c r="I279" s="66">
        <v>0</v>
      </c>
      <c r="J279" s="66"/>
      <c r="K279" s="66"/>
      <c r="L279" s="134"/>
      <c r="M279" s="230"/>
    </row>
    <row r="280" spans="1:13" ht="24.75" hidden="1" thickTop="1" x14ac:dyDescent="0.25">
      <c r="A280" s="146" t="s">
        <v>295</v>
      </c>
      <c r="B280" s="38" t="s">
        <v>296</v>
      </c>
      <c r="C280" s="64">
        <f t="shared" si="62"/>
        <v>0</v>
      </c>
      <c r="D280" s="66"/>
      <c r="E280" s="66"/>
      <c r="F280" s="66"/>
      <c r="G280" s="134"/>
      <c r="H280" s="64">
        <f t="shared" si="63"/>
        <v>0</v>
      </c>
      <c r="I280" s="66">
        <v>0</v>
      </c>
      <c r="J280" s="66"/>
      <c r="K280" s="66"/>
      <c r="L280" s="134"/>
      <c r="M280" s="230"/>
    </row>
    <row r="281" spans="1:13" ht="12.75" hidden="1" thickTop="1" x14ac:dyDescent="0.25">
      <c r="A281" s="146" t="s">
        <v>297</v>
      </c>
      <c r="B281" s="38" t="s">
        <v>298</v>
      </c>
      <c r="C281" s="64">
        <f t="shared" si="62"/>
        <v>0</v>
      </c>
      <c r="D281" s="66"/>
      <c r="E281" s="66"/>
      <c r="F281" s="66"/>
      <c r="G281" s="134"/>
      <c r="H281" s="64">
        <f t="shared" si="63"/>
        <v>0</v>
      </c>
      <c r="I281" s="66">
        <v>0</v>
      </c>
      <c r="J281" s="66"/>
      <c r="K281" s="66"/>
      <c r="L281" s="134"/>
      <c r="M281" s="230"/>
    </row>
    <row r="282" spans="1:13" ht="24.75" hidden="1" thickTop="1" x14ac:dyDescent="0.25">
      <c r="A282" s="220" t="s">
        <v>299</v>
      </c>
      <c r="B282" s="221" t="s">
        <v>300</v>
      </c>
      <c r="C282" s="156">
        <f t="shared" si="62"/>
        <v>0</v>
      </c>
      <c r="D282" s="160"/>
      <c r="E282" s="160"/>
      <c r="F282" s="160"/>
      <c r="G282" s="162"/>
      <c r="H282" s="156">
        <f t="shared" si="63"/>
        <v>0</v>
      </c>
      <c r="I282" s="160">
        <v>0</v>
      </c>
      <c r="J282" s="160"/>
      <c r="K282" s="160"/>
      <c r="L282" s="162"/>
      <c r="M282" s="230"/>
    </row>
    <row r="283" spans="1:13" s="22" customFormat="1" ht="13.5" hidden="1" thickTop="1" thickBot="1" x14ac:dyDescent="0.3">
      <c r="A283" s="222" t="s">
        <v>301</v>
      </c>
      <c r="B283" s="222" t="s">
        <v>302</v>
      </c>
      <c r="C283" s="223">
        <f>SUM(D283:G283)</f>
        <v>0</v>
      </c>
      <c r="D283" s="224"/>
      <c r="E283" s="224"/>
      <c r="F283" s="224"/>
      <c r="G283" s="225"/>
      <c r="H283" s="223">
        <f>SUM(I283:L283)</f>
        <v>0</v>
      </c>
      <c r="I283" s="224">
        <v>0</v>
      </c>
      <c r="J283" s="224"/>
      <c r="K283" s="224"/>
      <c r="L283" s="225"/>
      <c r="M283" s="232"/>
    </row>
    <row r="284" spans="1:13" s="22" customFormat="1" ht="48.75" hidden="1" thickTop="1" x14ac:dyDescent="0.25">
      <c r="A284" s="218" t="s">
        <v>303</v>
      </c>
      <c r="B284" s="226" t="s">
        <v>304</v>
      </c>
      <c r="C284" s="227">
        <f>SUM(D284:G284)</f>
        <v>0</v>
      </c>
      <c r="D284" s="151"/>
      <c r="E284" s="151"/>
      <c r="F284" s="151"/>
      <c r="G284" s="152"/>
      <c r="H284" s="227">
        <f>SUM(I284:L284)</f>
        <v>0</v>
      </c>
      <c r="I284" s="151">
        <v>0</v>
      </c>
      <c r="J284" s="151"/>
      <c r="K284" s="151"/>
      <c r="L284" s="152"/>
      <c r="M284" s="232"/>
    </row>
    <row r="285" spans="1:13" ht="12.75" thickTop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3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3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3" x14ac:dyDescent="0.2">
      <c r="A288" s="1"/>
      <c r="B288" s="1"/>
      <c r="C288" s="228"/>
      <c r="D288" s="1"/>
      <c r="E288" s="1"/>
      <c r="F288" s="1"/>
      <c r="G288" s="1"/>
      <c r="H288" s="1"/>
      <c r="I288" s="1"/>
      <c r="J288" s="1"/>
      <c r="K288" s="1"/>
      <c r="L288" s="1"/>
    </row>
    <row r="289" spans="1:12" x14ac:dyDescent="0.2">
      <c r="A289" s="1"/>
      <c r="B289" s="1"/>
      <c r="C289" s="228"/>
      <c r="D289" s="1"/>
      <c r="E289" s="1"/>
      <c r="F289" s="1"/>
      <c r="G289" s="1"/>
      <c r="H289" s="1"/>
      <c r="I289" s="1"/>
      <c r="J289" s="1"/>
      <c r="K289" s="1"/>
      <c r="L289" s="1"/>
    </row>
    <row r="290" spans="1:12" x14ac:dyDescent="0.2">
      <c r="A290" s="1"/>
      <c r="B290" s="1"/>
      <c r="C290" s="228"/>
      <c r="D290" s="1"/>
      <c r="E290" s="1"/>
      <c r="F290" s="1"/>
      <c r="G290" s="1"/>
      <c r="H290" s="1"/>
      <c r="I290" s="1"/>
      <c r="J290" s="1"/>
      <c r="K290" s="1"/>
      <c r="L290" s="1"/>
    </row>
    <row r="291" spans="1:12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</sheetData>
  <sheetProtection algorithmName="SHA-512" hashValue="hQH/uhdrsgmh/o3yhcm+t56ovYcd6D8/JV+Hb1HZCtoR2JyPxQT2v084fPOVwLYI0q1G4hOhE4ax2OieOPzICg==" saltValue="uehcIxKNiwHF4zJ2Lyej8A==" spinCount="100000" sheet="1" objects="1" scenarios="1"/>
  <autoFilter ref="A18:M284">
    <filterColumn colId="7">
      <filters>
        <filter val="1 921"/>
        <filter val="134 427"/>
        <filter val="145 067"/>
        <filter val="187 493"/>
        <filter val="227"/>
        <filter val="3 279"/>
        <filter val="3 506"/>
        <filter val="34 350"/>
        <filter val="400"/>
        <filter val="42 426"/>
        <filter val="5 755"/>
        <filter val="7 134"/>
        <filter val="8 076"/>
      </filters>
    </filterColumn>
  </autoFilter>
  <mergeCells count="29">
    <mergeCell ref="A274:B274"/>
    <mergeCell ref="H16:H17"/>
    <mergeCell ref="I16:I17"/>
    <mergeCell ref="J16:J17"/>
    <mergeCell ref="K16:K17"/>
    <mergeCell ref="L16:L17"/>
    <mergeCell ref="A273:B273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</mergeCells>
  <pageMargins left="0.7874015748031496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&amp;R&amp;"Times New Roman,Regular"&amp;10&amp;P (&amp;N)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M302"/>
  <sheetViews>
    <sheetView showGridLines="0" view="pageLayout" zoomScaleNormal="100" workbookViewId="0">
      <selection activeCell="O8" sqref="O8"/>
    </sheetView>
  </sheetViews>
  <sheetFormatPr defaultRowHeight="12" x14ac:dyDescent="0.25"/>
  <cols>
    <col min="1" max="1" width="10.85546875" style="229" customWidth="1"/>
    <col min="2" max="2" width="28" style="229" customWidth="1"/>
    <col min="3" max="3" width="9.7109375" style="229" hidden="1" customWidth="1"/>
    <col min="4" max="4" width="9.5703125" style="229" hidden="1" customWidth="1"/>
    <col min="5" max="6" width="8.7109375" style="229" hidden="1" customWidth="1"/>
    <col min="7" max="7" width="8.28515625" style="229" hidden="1" customWidth="1"/>
    <col min="8" max="11" width="8.7109375" style="229" customWidth="1"/>
    <col min="12" max="12" width="7.5703125" style="229" customWidth="1"/>
    <col min="13" max="13" width="0" style="1" hidden="1" customWidth="1"/>
    <col min="14" max="16384" width="9.140625" style="1"/>
  </cols>
  <sheetData>
    <row r="1" spans="1:12" x14ac:dyDescent="0.25">
      <c r="A1" s="240" t="s">
        <v>317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</row>
    <row r="2" spans="1:12" ht="35.25" customHeight="1" x14ac:dyDescent="0.25">
      <c r="A2" s="241" t="s">
        <v>1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3"/>
    </row>
    <row r="3" spans="1:12" ht="12.75" customHeight="1" x14ac:dyDescent="0.25">
      <c r="A3" s="2" t="s">
        <v>2</v>
      </c>
      <c r="B3" s="3"/>
      <c r="C3" s="244" t="s">
        <v>306</v>
      </c>
      <c r="D3" s="244"/>
      <c r="E3" s="244"/>
      <c r="F3" s="244"/>
      <c r="G3" s="244"/>
      <c r="H3" s="244"/>
      <c r="I3" s="244"/>
      <c r="J3" s="244"/>
      <c r="K3" s="244"/>
      <c r="L3" s="245"/>
    </row>
    <row r="4" spans="1:12" ht="12.75" customHeight="1" x14ac:dyDescent="0.25">
      <c r="A4" s="2" t="s">
        <v>4</v>
      </c>
      <c r="B4" s="3"/>
      <c r="C4" s="244" t="s">
        <v>307</v>
      </c>
      <c r="D4" s="244"/>
      <c r="E4" s="244"/>
      <c r="F4" s="244"/>
      <c r="G4" s="244"/>
      <c r="H4" s="244"/>
      <c r="I4" s="244"/>
      <c r="J4" s="244"/>
      <c r="K4" s="244"/>
      <c r="L4" s="245"/>
    </row>
    <row r="5" spans="1:12" ht="12.75" customHeight="1" x14ac:dyDescent="0.25">
      <c r="A5" s="4" t="s">
        <v>6</v>
      </c>
      <c r="B5" s="5"/>
      <c r="C5" s="238" t="s">
        <v>308</v>
      </c>
      <c r="D5" s="238"/>
      <c r="E5" s="238"/>
      <c r="F5" s="238"/>
      <c r="G5" s="238"/>
      <c r="H5" s="238"/>
      <c r="I5" s="238"/>
      <c r="J5" s="238"/>
      <c r="K5" s="238"/>
      <c r="L5" s="239"/>
    </row>
    <row r="6" spans="1:12" ht="12.75" customHeight="1" x14ac:dyDescent="0.25">
      <c r="A6" s="4" t="s">
        <v>8</v>
      </c>
      <c r="B6" s="5"/>
      <c r="C6" s="238" t="s">
        <v>318</v>
      </c>
      <c r="D6" s="238"/>
      <c r="E6" s="238"/>
      <c r="F6" s="238"/>
      <c r="G6" s="238"/>
      <c r="H6" s="238"/>
      <c r="I6" s="238"/>
      <c r="J6" s="238"/>
      <c r="K6" s="238"/>
      <c r="L6" s="239"/>
    </row>
    <row r="7" spans="1:12" x14ac:dyDescent="0.25">
      <c r="A7" s="4" t="s">
        <v>10</v>
      </c>
      <c r="B7" s="5"/>
      <c r="C7" s="244" t="s">
        <v>319</v>
      </c>
      <c r="D7" s="244"/>
      <c r="E7" s="244"/>
      <c r="F7" s="244"/>
      <c r="G7" s="244"/>
      <c r="H7" s="244"/>
      <c r="I7" s="244"/>
      <c r="J7" s="244"/>
      <c r="K7" s="244"/>
      <c r="L7" s="245"/>
    </row>
    <row r="8" spans="1:12" ht="12.75" customHeight="1" x14ac:dyDescent="0.25">
      <c r="A8" s="6" t="s">
        <v>12</v>
      </c>
      <c r="B8" s="5"/>
      <c r="C8" s="246"/>
      <c r="D8" s="246"/>
      <c r="E8" s="246"/>
      <c r="F8" s="246"/>
      <c r="G8" s="246"/>
      <c r="H8" s="246"/>
      <c r="I8" s="246"/>
      <c r="J8" s="246"/>
      <c r="K8" s="246"/>
      <c r="L8" s="247"/>
    </row>
    <row r="9" spans="1:12" ht="12.75" customHeight="1" x14ac:dyDescent="0.25">
      <c r="A9" s="4"/>
      <c r="B9" s="5" t="s">
        <v>13</v>
      </c>
      <c r="C9" s="238" t="s">
        <v>320</v>
      </c>
      <c r="D9" s="238"/>
      <c r="E9" s="238"/>
      <c r="F9" s="238"/>
      <c r="G9" s="238"/>
      <c r="H9" s="238"/>
      <c r="I9" s="238"/>
      <c r="J9" s="238"/>
      <c r="K9" s="238"/>
      <c r="L9" s="239"/>
    </row>
    <row r="10" spans="1:12" ht="12.75" customHeight="1" x14ac:dyDescent="0.25">
      <c r="A10" s="4"/>
      <c r="B10" s="5" t="s">
        <v>15</v>
      </c>
      <c r="C10" s="238"/>
      <c r="D10" s="238"/>
      <c r="E10" s="238"/>
      <c r="F10" s="238"/>
      <c r="G10" s="238"/>
      <c r="H10" s="238"/>
      <c r="I10" s="238"/>
      <c r="J10" s="238"/>
      <c r="K10" s="238"/>
      <c r="L10" s="239"/>
    </row>
    <row r="11" spans="1:12" ht="12.75" customHeight="1" x14ac:dyDescent="0.25">
      <c r="A11" s="4"/>
      <c r="B11" s="5" t="s">
        <v>16</v>
      </c>
      <c r="C11" s="246"/>
      <c r="D11" s="246"/>
      <c r="E11" s="246"/>
      <c r="F11" s="246"/>
      <c r="G11" s="246"/>
      <c r="H11" s="246"/>
      <c r="I11" s="246"/>
      <c r="J11" s="246"/>
      <c r="K11" s="246"/>
      <c r="L11" s="247"/>
    </row>
    <row r="12" spans="1:12" ht="12.75" customHeight="1" x14ac:dyDescent="0.25">
      <c r="A12" s="4"/>
      <c r="B12" s="5" t="s">
        <v>17</v>
      </c>
      <c r="C12" s="238"/>
      <c r="D12" s="238"/>
      <c r="E12" s="238"/>
      <c r="F12" s="238"/>
      <c r="G12" s="238"/>
      <c r="H12" s="238"/>
      <c r="I12" s="238"/>
      <c r="J12" s="238"/>
      <c r="K12" s="238"/>
      <c r="L12" s="239"/>
    </row>
    <row r="13" spans="1:12" ht="12.75" customHeight="1" x14ac:dyDescent="0.25">
      <c r="A13" s="4"/>
      <c r="B13" s="5" t="s">
        <v>19</v>
      </c>
      <c r="C13" s="238"/>
      <c r="D13" s="238"/>
      <c r="E13" s="238"/>
      <c r="F13" s="238"/>
      <c r="G13" s="238"/>
      <c r="H13" s="238"/>
      <c r="I13" s="238"/>
      <c r="J13" s="238"/>
      <c r="K13" s="238"/>
      <c r="L13" s="239"/>
    </row>
    <row r="14" spans="1:12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s="11" customFormat="1" ht="12.75" customHeight="1" x14ac:dyDescent="0.25">
      <c r="A15" s="252" t="s">
        <v>20</v>
      </c>
      <c r="B15" s="255" t="s">
        <v>21</v>
      </c>
      <c r="C15" s="257" t="s">
        <v>22</v>
      </c>
      <c r="D15" s="258"/>
      <c r="E15" s="258"/>
      <c r="F15" s="258"/>
      <c r="G15" s="259"/>
      <c r="H15" s="257" t="s">
        <v>23</v>
      </c>
      <c r="I15" s="258"/>
      <c r="J15" s="258"/>
      <c r="K15" s="258"/>
      <c r="L15" s="259"/>
    </row>
    <row r="16" spans="1:12" s="11" customFormat="1" ht="12.75" customHeight="1" x14ac:dyDescent="0.25">
      <c r="A16" s="253"/>
      <c r="B16" s="256"/>
      <c r="C16" s="260" t="s">
        <v>24</v>
      </c>
      <c r="D16" s="261" t="s">
        <v>25</v>
      </c>
      <c r="E16" s="263" t="s">
        <v>26</v>
      </c>
      <c r="F16" s="265" t="s">
        <v>27</v>
      </c>
      <c r="G16" s="248" t="s">
        <v>28</v>
      </c>
      <c r="H16" s="260" t="s">
        <v>24</v>
      </c>
      <c r="I16" s="261" t="s">
        <v>25</v>
      </c>
      <c r="J16" s="263" t="s">
        <v>26</v>
      </c>
      <c r="K16" s="265" t="s">
        <v>27</v>
      </c>
      <c r="L16" s="248" t="s">
        <v>28</v>
      </c>
    </row>
    <row r="17" spans="1:12" s="12" customFormat="1" ht="61.5" customHeight="1" thickBot="1" x14ac:dyDescent="0.3">
      <c r="A17" s="254"/>
      <c r="B17" s="256"/>
      <c r="C17" s="260"/>
      <c r="D17" s="262"/>
      <c r="E17" s="264"/>
      <c r="F17" s="266"/>
      <c r="G17" s="248"/>
      <c r="H17" s="269"/>
      <c r="I17" s="270"/>
      <c r="J17" s="264"/>
      <c r="K17" s="266"/>
      <c r="L17" s="249"/>
    </row>
    <row r="18" spans="1:12" s="12" customFormat="1" ht="9.75" customHeight="1" thickTop="1" x14ac:dyDescent="0.25">
      <c r="A18" s="13" t="s">
        <v>29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6">
        <v>12</v>
      </c>
    </row>
    <row r="19" spans="1:12" s="22" customFormat="1" hidden="1" x14ac:dyDescent="0.25">
      <c r="A19" s="17"/>
      <c r="B19" s="18" t="s">
        <v>30</v>
      </c>
      <c r="C19" s="19"/>
      <c r="D19" s="20"/>
      <c r="E19" s="20"/>
      <c r="F19" s="20"/>
      <c r="G19" s="21"/>
      <c r="H19" s="19"/>
      <c r="I19" s="20"/>
      <c r="J19" s="20"/>
      <c r="K19" s="20"/>
      <c r="L19" s="21"/>
    </row>
    <row r="20" spans="1:12" s="22" customFormat="1" ht="12.75" thickBot="1" x14ac:dyDescent="0.3">
      <c r="A20" s="23"/>
      <c r="B20" s="24" t="s">
        <v>31</v>
      </c>
      <c r="C20" s="25">
        <f t="shared" ref="C20:C47" si="0">SUM(D20:G20)</f>
        <v>382557</v>
      </c>
      <c r="D20" s="26">
        <f>SUM(D21,D24,D25,D41,D43)</f>
        <v>365277</v>
      </c>
      <c r="E20" s="26">
        <f>SUM(E21,E24,E43)</f>
        <v>0</v>
      </c>
      <c r="F20" s="26">
        <f>SUM(F21,F26,F43)</f>
        <v>17280</v>
      </c>
      <c r="G20" s="27">
        <f>SUM(G21,G45)</f>
        <v>0</v>
      </c>
      <c r="H20" s="25">
        <f>SUM(I20:L20)</f>
        <v>224397</v>
      </c>
      <c r="I20" s="26">
        <f>SUM(I21,I24,I25,I41,I43)</f>
        <v>200280</v>
      </c>
      <c r="J20" s="26">
        <f>SUM(J21,J24,J43)</f>
        <v>0</v>
      </c>
      <c r="K20" s="26">
        <f>SUM(K21,K26,K43)</f>
        <v>24117</v>
      </c>
      <c r="L20" s="27">
        <f>SUM(L21,L45)</f>
        <v>0</v>
      </c>
    </row>
    <row r="21" spans="1:12" ht="12.75" thickTop="1" x14ac:dyDescent="0.25">
      <c r="A21" s="28"/>
      <c r="B21" s="29" t="s">
        <v>32</v>
      </c>
      <c r="C21" s="30">
        <f t="shared" si="0"/>
        <v>0</v>
      </c>
      <c r="D21" s="31">
        <f>SUM(D22:D23)</f>
        <v>0</v>
      </c>
      <c r="E21" s="31">
        <f>SUM(E22:E23)</f>
        <v>0</v>
      </c>
      <c r="F21" s="31">
        <f>SUM(F22:F23)</f>
        <v>0</v>
      </c>
      <c r="G21" s="32">
        <f>SUM(G22:G23)</f>
        <v>0</v>
      </c>
      <c r="H21" s="30">
        <f t="shared" ref="H21:H47" si="1">SUM(I21:L21)</f>
        <v>6837</v>
      </c>
      <c r="I21" s="31">
        <f>SUM(I22:I23)</f>
        <v>0</v>
      </c>
      <c r="J21" s="31">
        <f>SUM(J22:J23)</f>
        <v>0</v>
      </c>
      <c r="K21" s="31">
        <f>SUM(K22:K23)</f>
        <v>6837</v>
      </c>
      <c r="L21" s="32">
        <f>SUM(L22:L23)</f>
        <v>0</v>
      </c>
    </row>
    <row r="22" spans="1:12" hidden="1" x14ac:dyDescent="0.25">
      <c r="A22" s="33"/>
      <c r="B22" s="34" t="s">
        <v>33</v>
      </c>
      <c r="C22" s="35">
        <f t="shared" si="0"/>
        <v>0</v>
      </c>
      <c r="D22" s="36"/>
      <c r="E22" s="36"/>
      <c r="F22" s="36"/>
      <c r="G22" s="37"/>
      <c r="H22" s="35">
        <f t="shared" si="1"/>
        <v>0</v>
      </c>
      <c r="I22" s="36"/>
      <c r="J22" s="36"/>
      <c r="K22" s="36"/>
      <c r="L22" s="37"/>
    </row>
    <row r="23" spans="1:12" x14ac:dyDescent="0.25">
      <c r="A23" s="38"/>
      <c r="B23" s="39" t="s">
        <v>34</v>
      </c>
      <c r="C23" s="40">
        <f t="shared" si="0"/>
        <v>0</v>
      </c>
      <c r="D23" s="41"/>
      <c r="E23" s="41"/>
      <c r="F23" s="41"/>
      <c r="G23" s="42"/>
      <c r="H23" s="40">
        <f t="shared" si="1"/>
        <v>6837</v>
      </c>
      <c r="I23" s="41"/>
      <c r="J23" s="41"/>
      <c r="K23" s="41">
        <v>6837</v>
      </c>
      <c r="L23" s="43"/>
    </row>
    <row r="24" spans="1:12" s="22" customFormat="1" ht="24.75" thickBot="1" x14ac:dyDescent="0.3">
      <c r="A24" s="44">
        <v>19300</v>
      </c>
      <c r="B24" s="44" t="s">
        <v>35</v>
      </c>
      <c r="C24" s="45">
        <f t="shared" si="0"/>
        <v>365277</v>
      </c>
      <c r="D24" s="46">
        <f>12400+352877</f>
        <v>365277</v>
      </c>
      <c r="E24" s="46"/>
      <c r="F24" s="47" t="s">
        <v>36</v>
      </c>
      <c r="G24" s="48" t="s">
        <v>36</v>
      </c>
      <c r="H24" s="45">
        <f t="shared" si="1"/>
        <v>200280</v>
      </c>
      <c r="I24" s="46">
        <f>I51</f>
        <v>200280</v>
      </c>
      <c r="J24" s="46"/>
      <c r="K24" s="47" t="s">
        <v>36</v>
      </c>
      <c r="L24" s="48" t="s">
        <v>36</v>
      </c>
    </row>
    <row r="25" spans="1:12" s="22" customFormat="1" ht="24.75" hidden="1" thickTop="1" x14ac:dyDescent="0.25">
      <c r="A25" s="49"/>
      <c r="B25" s="50" t="s">
        <v>37</v>
      </c>
      <c r="C25" s="51">
        <f>SUM(D25:G25)</f>
        <v>0</v>
      </c>
      <c r="D25" s="52"/>
      <c r="E25" s="53" t="s">
        <v>36</v>
      </c>
      <c r="F25" s="53" t="s">
        <v>36</v>
      </c>
      <c r="G25" s="54" t="s">
        <v>36</v>
      </c>
      <c r="H25" s="51">
        <f>SUM(I25:L25)</f>
        <v>0</v>
      </c>
      <c r="I25" s="55"/>
      <c r="J25" s="53" t="s">
        <v>36</v>
      </c>
      <c r="K25" s="53" t="s">
        <v>36</v>
      </c>
      <c r="L25" s="54" t="s">
        <v>36</v>
      </c>
    </row>
    <row r="26" spans="1:12" s="22" customFormat="1" ht="36.75" thickTop="1" x14ac:dyDescent="0.25">
      <c r="A26" s="50">
        <v>21300</v>
      </c>
      <c r="B26" s="50" t="s">
        <v>38</v>
      </c>
      <c r="C26" s="51">
        <f>SUM(D26:G26)</f>
        <v>17280</v>
      </c>
      <c r="D26" s="53" t="s">
        <v>36</v>
      </c>
      <c r="E26" s="53" t="s">
        <v>36</v>
      </c>
      <c r="F26" s="56">
        <f>SUM(F27,F31,F33,F36)</f>
        <v>17280</v>
      </c>
      <c r="G26" s="54" t="s">
        <v>36</v>
      </c>
      <c r="H26" s="51">
        <f>SUM(I26:L26)</f>
        <v>17280</v>
      </c>
      <c r="I26" s="53" t="s">
        <v>36</v>
      </c>
      <c r="J26" s="53" t="s">
        <v>36</v>
      </c>
      <c r="K26" s="56">
        <f>SUM(K27,K31,K33,K36)</f>
        <v>17280</v>
      </c>
      <c r="L26" s="54" t="s">
        <v>36</v>
      </c>
    </row>
    <row r="27" spans="1:12" s="22" customFormat="1" ht="24" hidden="1" x14ac:dyDescent="0.25">
      <c r="A27" s="57">
        <v>21350</v>
      </c>
      <c r="B27" s="50" t="s">
        <v>39</v>
      </c>
      <c r="C27" s="51">
        <f>SUM(D27:G27)</f>
        <v>0</v>
      </c>
      <c r="D27" s="53" t="s">
        <v>36</v>
      </c>
      <c r="E27" s="53" t="s">
        <v>36</v>
      </c>
      <c r="F27" s="56">
        <f>SUM(F28:F30)</f>
        <v>0</v>
      </c>
      <c r="G27" s="54" t="s">
        <v>36</v>
      </c>
      <c r="H27" s="51">
        <f>SUM(I27:L27)</f>
        <v>0</v>
      </c>
      <c r="I27" s="53" t="s">
        <v>36</v>
      </c>
      <c r="J27" s="53" t="s">
        <v>36</v>
      </c>
      <c r="K27" s="56">
        <f>SUM(K28:K30)</f>
        <v>0</v>
      </c>
      <c r="L27" s="54" t="s">
        <v>36</v>
      </c>
    </row>
    <row r="28" spans="1:12" hidden="1" x14ac:dyDescent="0.25">
      <c r="A28" s="33">
        <v>21351</v>
      </c>
      <c r="B28" s="58" t="s">
        <v>40</v>
      </c>
      <c r="C28" s="59">
        <f t="shared" si="0"/>
        <v>0</v>
      </c>
      <c r="D28" s="60" t="s">
        <v>36</v>
      </c>
      <c r="E28" s="60" t="s">
        <v>36</v>
      </c>
      <c r="F28" s="61"/>
      <c r="G28" s="62" t="s">
        <v>36</v>
      </c>
      <c r="H28" s="59">
        <f t="shared" si="1"/>
        <v>0</v>
      </c>
      <c r="I28" s="60" t="s">
        <v>36</v>
      </c>
      <c r="J28" s="60" t="s">
        <v>36</v>
      </c>
      <c r="K28" s="61"/>
      <c r="L28" s="62" t="s">
        <v>36</v>
      </c>
    </row>
    <row r="29" spans="1:12" hidden="1" x14ac:dyDescent="0.25">
      <c r="A29" s="38">
        <v>21352</v>
      </c>
      <c r="B29" s="63" t="s">
        <v>41</v>
      </c>
      <c r="C29" s="64">
        <f t="shared" si="0"/>
        <v>0</v>
      </c>
      <c r="D29" s="65" t="s">
        <v>36</v>
      </c>
      <c r="E29" s="65" t="s">
        <v>36</v>
      </c>
      <c r="F29" s="66"/>
      <c r="G29" s="67" t="s">
        <v>36</v>
      </c>
      <c r="H29" s="64">
        <f t="shared" si="1"/>
        <v>0</v>
      </c>
      <c r="I29" s="65" t="s">
        <v>36</v>
      </c>
      <c r="J29" s="65" t="s">
        <v>36</v>
      </c>
      <c r="K29" s="66"/>
      <c r="L29" s="67" t="s">
        <v>36</v>
      </c>
    </row>
    <row r="30" spans="1:12" ht="24" hidden="1" x14ac:dyDescent="0.25">
      <c r="A30" s="38">
        <v>21359</v>
      </c>
      <c r="B30" s="63" t="s">
        <v>42</v>
      </c>
      <c r="C30" s="64">
        <f t="shared" si="0"/>
        <v>0</v>
      </c>
      <c r="D30" s="65" t="s">
        <v>36</v>
      </c>
      <c r="E30" s="65" t="s">
        <v>36</v>
      </c>
      <c r="F30" s="66"/>
      <c r="G30" s="67" t="s">
        <v>36</v>
      </c>
      <c r="H30" s="64">
        <f t="shared" si="1"/>
        <v>0</v>
      </c>
      <c r="I30" s="65" t="s">
        <v>36</v>
      </c>
      <c r="J30" s="65" t="s">
        <v>36</v>
      </c>
      <c r="K30" s="66"/>
      <c r="L30" s="67" t="s">
        <v>36</v>
      </c>
    </row>
    <row r="31" spans="1:12" s="22" customFormat="1" ht="36" hidden="1" x14ac:dyDescent="0.25">
      <c r="A31" s="57">
        <v>21370</v>
      </c>
      <c r="B31" s="50" t="s">
        <v>43</v>
      </c>
      <c r="C31" s="51">
        <f t="shared" si="0"/>
        <v>0</v>
      </c>
      <c r="D31" s="53" t="s">
        <v>36</v>
      </c>
      <c r="E31" s="53" t="s">
        <v>36</v>
      </c>
      <c r="F31" s="56">
        <f>SUM(F32)</f>
        <v>0</v>
      </c>
      <c r="G31" s="54" t="s">
        <v>36</v>
      </c>
      <c r="H31" s="51">
        <f t="shared" si="1"/>
        <v>0</v>
      </c>
      <c r="I31" s="53" t="s">
        <v>36</v>
      </c>
      <c r="J31" s="53" t="s">
        <v>36</v>
      </c>
      <c r="K31" s="56">
        <f>SUM(K32)</f>
        <v>0</v>
      </c>
      <c r="L31" s="54" t="s">
        <v>36</v>
      </c>
    </row>
    <row r="32" spans="1:12" ht="36" hidden="1" x14ac:dyDescent="0.25">
      <c r="A32" s="68">
        <v>21379</v>
      </c>
      <c r="B32" s="69" t="s">
        <v>44</v>
      </c>
      <c r="C32" s="70">
        <f t="shared" si="0"/>
        <v>0</v>
      </c>
      <c r="D32" s="71" t="s">
        <v>36</v>
      </c>
      <c r="E32" s="71" t="s">
        <v>36</v>
      </c>
      <c r="F32" s="72"/>
      <c r="G32" s="73" t="s">
        <v>36</v>
      </c>
      <c r="H32" s="70">
        <f t="shared" si="1"/>
        <v>0</v>
      </c>
      <c r="I32" s="71" t="s">
        <v>36</v>
      </c>
      <c r="J32" s="71" t="s">
        <v>36</v>
      </c>
      <c r="K32" s="72"/>
      <c r="L32" s="73" t="s">
        <v>36</v>
      </c>
    </row>
    <row r="33" spans="1:12" s="22" customFormat="1" hidden="1" x14ac:dyDescent="0.25">
      <c r="A33" s="57">
        <v>21380</v>
      </c>
      <c r="B33" s="50" t="s">
        <v>45</v>
      </c>
      <c r="C33" s="51">
        <f t="shared" si="0"/>
        <v>0</v>
      </c>
      <c r="D33" s="53" t="s">
        <v>36</v>
      </c>
      <c r="E33" s="53" t="s">
        <v>36</v>
      </c>
      <c r="F33" s="56">
        <f>SUM(F34:F35)</f>
        <v>0</v>
      </c>
      <c r="G33" s="54" t="s">
        <v>36</v>
      </c>
      <c r="H33" s="51">
        <f t="shared" si="1"/>
        <v>0</v>
      </c>
      <c r="I33" s="53" t="s">
        <v>36</v>
      </c>
      <c r="J33" s="53" t="s">
        <v>36</v>
      </c>
      <c r="K33" s="56">
        <f>SUM(K34:K35)</f>
        <v>0</v>
      </c>
      <c r="L33" s="54" t="s">
        <v>36</v>
      </c>
    </row>
    <row r="34" spans="1:12" hidden="1" x14ac:dyDescent="0.25">
      <c r="A34" s="34">
        <v>21381</v>
      </c>
      <c r="B34" s="58" t="s">
        <v>46</v>
      </c>
      <c r="C34" s="59">
        <f t="shared" si="0"/>
        <v>0</v>
      </c>
      <c r="D34" s="60" t="s">
        <v>36</v>
      </c>
      <c r="E34" s="60" t="s">
        <v>36</v>
      </c>
      <c r="F34" s="61"/>
      <c r="G34" s="62" t="s">
        <v>36</v>
      </c>
      <c r="H34" s="59">
        <f t="shared" si="1"/>
        <v>0</v>
      </c>
      <c r="I34" s="60" t="s">
        <v>36</v>
      </c>
      <c r="J34" s="60" t="s">
        <v>36</v>
      </c>
      <c r="K34" s="61"/>
      <c r="L34" s="62" t="s">
        <v>36</v>
      </c>
    </row>
    <row r="35" spans="1:12" ht="24" hidden="1" x14ac:dyDescent="0.25">
      <c r="A35" s="39">
        <v>21383</v>
      </c>
      <c r="B35" s="63" t="s">
        <v>47</v>
      </c>
      <c r="C35" s="64">
        <f>SUM(D35:G35)</f>
        <v>0</v>
      </c>
      <c r="D35" s="65" t="s">
        <v>36</v>
      </c>
      <c r="E35" s="65" t="s">
        <v>36</v>
      </c>
      <c r="F35" s="66"/>
      <c r="G35" s="67" t="s">
        <v>36</v>
      </c>
      <c r="H35" s="64">
        <f t="shared" si="1"/>
        <v>0</v>
      </c>
      <c r="I35" s="65" t="s">
        <v>36</v>
      </c>
      <c r="J35" s="65" t="s">
        <v>36</v>
      </c>
      <c r="K35" s="66"/>
      <c r="L35" s="67" t="s">
        <v>36</v>
      </c>
    </row>
    <row r="36" spans="1:12" s="22" customFormat="1" ht="25.5" customHeight="1" x14ac:dyDescent="0.25">
      <c r="A36" s="57">
        <v>21390</v>
      </c>
      <c r="B36" s="50" t="s">
        <v>48</v>
      </c>
      <c r="C36" s="51">
        <f t="shared" si="0"/>
        <v>17280</v>
      </c>
      <c r="D36" s="53" t="s">
        <v>36</v>
      </c>
      <c r="E36" s="53" t="s">
        <v>36</v>
      </c>
      <c r="F36" s="56">
        <f>SUM(F37:F40)</f>
        <v>17280</v>
      </c>
      <c r="G36" s="54" t="s">
        <v>36</v>
      </c>
      <c r="H36" s="51">
        <f t="shared" si="1"/>
        <v>17280</v>
      </c>
      <c r="I36" s="53" t="s">
        <v>36</v>
      </c>
      <c r="J36" s="53" t="s">
        <v>36</v>
      </c>
      <c r="K36" s="56">
        <f>SUM(K37:K40)</f>
        <v>17280</v>
      </c>
      <c r="L36" s="54" t="s">
        <v>36</v>
      </c>
    </row>
    <row r="37" spans="1:12" ht="24" hidden="1" x14ac:dyDescent="0.25">
      <c r="A37" s="34">
        <v>21391</v>
      </c>
      <c r="B37" s="58" t="s">
        <v>49</v>
      </c>
      <c r="C37" s="59">
        <f t="shared" si="0"/>
        <v>0</v>
      </c>
      <c r="D37" s="60" t="s">
        <v>36</v>
      </c>
      <c r="E37" s="60" t="s">
        <v>36</v>
      </c>
      <c r="F37" s="61"/>
      <c r="G37" s="62" t="s">
        <v>36</v>
      </c>
      <c r="H37" s="59">
        <f t="shared" si="1"/>
        <v>0</v>
      </c>
      <c r="I37" s="60" t="s">
        <v>36</v>
      </c>
      <c r="J37" s="60" t="s">
        <v>36</v>
      </c>
      <c r="K37" s="61"/>
      <c r="L37" s="62" t="s">
        <v>36</v>
      </c>
    </row>
    <row r="38" spans="1:12" hidden="1" x14ac:dyDescent="0.25">
      <c r="A38" s="39">
        <v>21393</v>
      </c>
      <c r="B38" s="63" t="s">
        <v>50</v>
      </c>
      <c r="C38" s="64">
        <f t="shared" si="0"/>
        <v>0</v>
      </c>
      <c r="D38" s="65" t="s">
        <v>36</v>
      </c>
      <c r="E38" s="65" t="s">
        <v>36</v>
      </c>
      <c r="F38" s="66"/>
      <c r="G38" s="67" t="s">
        <v>36</v>
      </c>
      <c r="H38" s="64">
        <f t="shared" si="1"/>
        <v>0</v>
      </c>
      <c r="I38" s="65" t="s">
        <v>36</v>
      </c>
      <c r="J38" s="65" t="s">
        <v>36</v>
      </c>
      <c r="K38" s="66"/>
      <c r="L38" s="67" t="s">
        <v>36</v>
      </c>
    </row>
    <row r="39" spans="1:12" hidden="1" x14ac:dyDescent="0.25">
      <c r="A39" s="39">
        <v>21395</v>
      </c>
      <c r="B39" s="63" t="s">
        <v>51</v>
      </c>
      <c r="C39" s="64">
        <f t="shared" si="0"/>
        <v>0</v>
      </c>
      <c r="D39" s="65" t="s">
        <v>36</v>
      </c>
      <c r="E39" s="65" t="s">
        <v>36</v>
      </c>
      <c r="F39" s="66"/>
      <c r="G39" s="67" t="s">
        <v>36</v>
      </c>
      <c r="H39" s="64">
        <f t="shared" si="1"/>
        <v>0</v>
      </c>
      <c r="I39" s="65" t="s">
        <v>36</v>
      </c>
      <c r="J39" s="65" t="s">
        <v>36</v>
      </c>
      <c r="K39" s="66"/>
      <c r="L39" s="67" t="s">
        <v>36</v>
      </c>
    </row>
    <row r="40" spans="1:12" ht="24" x14ac:dyDescent="0.25">
      <c r="A40" s="74">
        <v>21399</v>
      </c>
      <c r="B40" s="75" t="s">
        <v>52</v>
      </c>
      <c r="C40" s="76">
        <f t="shared" si="0"/>
        <v>17280</v>
      </c>
      <c r="D40" s="77" t="s">
        <v>36</v>
      </c>
      <c r="E40" s="77" t="s">
        <v>36</v>
      </c>
      <c r="F40" s="78">
        <v>17280</v>
      </c>
      <c r="G40" s="79" t="s">
        <v>36</v>
      </c>
      <c r="H40" s="76">
        <f t="shared" si="1"/>
        <v>17280</v>
      </c>
      <c r="I40" s="77" t="s">
        <v>36</v>
      </c>
      <c r="J40" s="77" t="s">
        <v>36</v>
      </c>
      <c r="K40" s="78">
        <v>17280</v>
      </c>
      <c r="L40" s="79" t="s">
        <v>36</v>
      </c>
    </row>
    <row r="41" spans="1:12" s="22" customFormat="1" ht="26.25" hidden="1" customHeight="1" x14ac:dyDescent="0.25">
      <c r="A41" s="80">
        <v>21420</v>
      </c>
      <c r="B41" s="81" t="s">
        <v>53</v>
      </c>
      <c r="C41" s="82">
        <f>SUM(D41:G41)</f>
        <v>0</v>
      </c>
      <c r="D41" s="83">
        <f>SUM(D42)</f>
        <v>0</v>
      </c>
      <c r="E41" s="84" t="s">
        <v>36</v>
      </c>
      <c r="F41" s="84" t="s">
        <v>36</v>
      </c>
      <c r="G41" s="85" t="s">
        <v>36</v>
      </c>
      <c r="H41" s="82">
        <f>SUM(I41:L41)</f>
        <v>0</v>
      </c>
      <c r="I41" s="83">
        <f>SUM(I42)</f>
        <v>0</v>
      </c>
      <c r="J41" s="84" t="s">
        <v>36</v>
      </c>
      <c r="K41" s="84" t="s">
        <v>36</v>
      </c>
      <c r="L41" s="85" t="s">
        <v>36</v>
      </c>
    </row>
    <row r="42" spans="1:12" s="22" customFormat="1" ht="26.25" hidden="1" customHeight="1" x14ac:dyDescent="0.25">
      <c r="A42" s="74">
        <v>21429</v>
      </c>
      <c r="B42" s="75" t="s">
        <v>54</v>
      </c>
      <c r="C42" s="76">
        <f>SUM(D42:G42)</f>
        <v>0</v>
      </c>
      <c r="D42" s="86"/>
      <c r="E42" s="77" t="s">
        <v>36</v>
      </c>
      <c r="F42" s="77" t="s">
        <v>36</v>
      </c>
      <c r="G42" s="79" t="s">
        <v>36</v>
      </c>
      <c r="H42" s="76">
        <f t="shared" ref="H42:H44" si="2">SUM(I42:L42)</f>
        <v>0</v>
      </c>
      <c r="I42" s="86"/>
      <c r="J42" s="77" t="s">
        <v>36</v>
      </c>
      <c r="K42" s="77" t="s">
        <v>36</v>
      </c>
      <c r="L42" s="79" t="s">
        <v>36</v>
      </c>
    </row>
    <row r="43" spans="1:12" s="22" customFormat="1" ht="24" hidden="1" x14ac:dyDescent="0.25">
      <c r="A43" s="57">
        <v>21490</v>
      </c>
      <c r="B43" s="50" t="s">
        <v>55</v>
      </c>
      <c r="C43" s="51">
        <f t="shared" si="0"/>
        <v>0</v>
      </c>
      <c r="D43" s="87">
        <f>D44</f>
        <v>0</v>
      </c>
      <c r="E43" s="87">
        <f t="shared" ref="E43:F43" si="3">E44</f>
        <v>0</v>
      </c>
      <c r="F43" s="87">
        <f t="shared" si="3"/>
        <v>0</v>
      </c>
      <c r="G43" s="54" t="s">
        <v>36</v>
      </c>
      <c r="H43" s="88">
        <f t="shared" si="2"/>
        <v>0</v>
      </c>
      <c r="I43" s="87">
        <f>I44</f>
        <v>0</v>
      </c>
      <c r="J43" s="87">
        <f t="shared" ref="J43:K43" si="4">J44</f>
        <v>0</v>
      </c>
      <c r="K43" s="87">
        <f t="shared" si="4"/>
        <v>0</v>
      </c>
      <c r="L43" s="54" t="s">
        <v>36</v>
      </c>
    </row>
    <row r="44" spans="1:12" s="22" customFormat="1" ht="24" hidden="1" x14ac:dyDescent="0.25">
      <c r="A44" s="39">
        <v>21499</v>
      </c>
      <c r="B44" s="63" t="s">
        <v>56</v>
      </c>
      <c r="C44" s="70">
        <f>SUM(D44:G44)</f>
        <v>0</v>
      </c>
      <c r="D44" s="89"/>
      <c r="E44" s="90"/>
      <c r="F44" s="90"/>
      <c r="G44" s="91" t="s">
        <v>36</v>
      </c>
      <c r="H44" s="92">
        <f t="shared" si="2"/>
        <v>0</v>
      </c>
      <c r="I44" s="36"/>
      <c r="J44" s="93"/>
      <c r="K44" s="93"/>
      <c r="L44" s="91" t="s">
        <v>36</v>
      </c>
    </row>
    <row r="45" spans="1:12" ht="12.75" hidden="1" customHeight="1" x14ac:dyDescent="0.25">
      <c r="A45" s="94">
        <v>23000</v>
      </c>
      <c r="B45" s="95" t="s">
        <v>57</v>
      </c>
      <c r="C45" s="96">
        <f>SUM(D45:G45)</f>
        <v>0</v>
      </c>
      <c r="D45" s="53" t="s">
        <v>36</v>
      </c>
      <c r="E45" s="53" t="s">
        <v>36</v>
      </c>
      <c r="F45" s="53" t="s">
        <v>36</v>
      </c>
      <c r="G45" s="87">
        <f>SUM(G46:G47)</f>
        <v>0</v>
      </c>
      <c r="H45" s="96">
        <f t="shared" si="1"/>
        <v>0</v>
      </c>
      <c r="I45" s="77" t="s">
        <v>36</v>
      </c>
      <c r="J45" s="77" t="s">
        <v>36</v>
      </c>
      <c r="K45" s="77" t="s">
        <v>36</v>
      </c>
      <c r="L45" s="97">
        <f>SUM(L46:L47)</f>
        <v>0</v>
      </c>
    </row>
    <row r="46" spans="1:12" ht="24" hidden="1" x14ac:dyDescent="0.25">
      <c r="A46" s="98">
        <v>23410</v>
      </c>
      <c r="B46" s="99" t="s">
        <v>58</v>
      </c>
      <c r="C46" s="100">
        <f t="shared" si="0"/>
        <v>0</v>
      </c>
      <c r="D46" s="84" t="s">
        <v>36</v>
      </c>
      <c r="E46" s="84" t="s">
        <v>36</v>
      </c>
      <c r="F46" s="84" t="s">
        <v>36</v>
      </c>
      <c r="G46" s="101"/>
      <c r="H46" s="100">
        <f t="shared" si="1"/>
        <v>0</v>
      </c>
      <c r="I46" s="84" t="s">
        <v>36</v>
      </c>
      <c r="J46" s="84" t="s">
        <v>36</v>
      </c>
      <c r="K46" s="84" t="s">
        <v>36</v>
      </c>
      <c r="L46" s="101"/>
    </row>
    <row r="47" spans="1:12" ht="24" hidden="1" x14ac:dyDescent="0.25">
      <c r="A47" s="98">
        <v>23510</v>
      </c>
      <c r="B47" s="99" t="s">
        <v>59</v>
      </c>
      <c r="C47" s="82">
        <f t="shared" si="0"/>
        <v>0</v>
      </c>
      <c r="D47" s="84" t="s">
        <v>36</v>
      </c>
      <c r="E47" s="84" t="s">
        <v>36</v>
      </c>
      <c r="F47" s="84" t="s">
        <v>36</v>
      </c>
      <c r="G47" s="101"/>
      <c r="H47" s="82">
        <f t="shared" si="1"/>
        <v>0</v>
      </c>
      <c r="I47" s="84" t="s">
        <v>36</v>
      </c>
      <c r="J47" s="84" t="s">
        <v>36</v>
      </c>
      <c r="K47" s="84" t="s">
        <v>36</v>
      </c>
      <c r="L47" s="101"/>
    </row>
    <row r="48" spans="1:12" hidden="1" x14ac:dyDescent="0.25">
      <c r="A48" s="102"/>
      <c r="B48" s="99"/>
      <c r="C48" s="103"/>
      <c r="D48" s="84"/>
      <c r="E48" s="84"/>
      <c r="F48" s="83"/>
      <c r="G48" s="104"/>
      <c r="H48" s="103"/>
      <c r="I48" s="84"/>
      <c r="J48" s="84"/>
      <c r="K48" s="83"/>
      <c r="L48" s="104"/>
    </row>
    <row r="49" spans="1:13" s="22" customFormat="1" hidden="1" x14ac:dyDescent="0.25">
      <c r="A49" s="105"/>
      <c r="B49" s="106" t="s">
        <v>60</v>
      </c>
      <c r="C49" s="107"/>
      <c r="D49" s="108"/>
      <c r="E49" s="108"/>
      <c r="F49" s="108"/>
      <c r="G49" s="109"/>
      <c r="H49" s="107"/>
      <c r="I49" s="108"/>
      <c r="J49" s="108"/>
      <c r="K49" s="108"/>
      <c r="L49" s="109"/>
    </row>
    <row r="50" spans="1:13" s="22" customFormat="1" ht="12.75" thickBot="1" x14ac:dyDescent="0.3">
      <c r="A50" s="110"/>
      <c r="B50" s="23" t="s">
        <v>61</v>
      </c>
      <c r="C50" s="111">
        <f t="shared" ref="C50:C107" si="5">SUM(D50:G50)</f>
        <v>382557</v>
      </c>
      <c r="D50" s="112">
        <f>SUM(D51,D269)</f>
        <v>365277</v>
      </c>
      <c r="E50" s="112">
        <f>SUM(E51,E269)</f>
        <v>0</v>
      </c>
      <c r="F50" s="112">
        <f>SUM(F51,F269)</f>
        <v>17280</v>
      </c>
      <c r="G50" s="113">
        <f>SUM(G51,G269)</f>
        <v>0</v>
      </c>
      <c r="H50" s="111">
        <f t="shared" ref="H50:H107" si="6">SUM(I50:L50)</f>
        <v>224397</v>
      </c>
      <c r="I50" s="112">
        <f>SUM(I51,I269)</f>
        <v>200280</v>
      </c>
      <c r="J50" s="112">
        <f>SUM(J51,J269)</f>
        <v>0</v>
      </c>
      <c r="K50" s="112">
        <f>SUM(K51,K269)</f>
        <v>24117</v>
      </c>
      <c r="L50" s="113">
        <f>SUM(L51,L269)</f>
        <v>0</v>
      </c>
    </row>
    <row r="51" spans="1:13" s="22" customFormat="1" ht="36.75" thickTop="1" x14ac:dyDescent="0.25">
      <c r="A51" s="114"/>
      <c r="B51" s="115" t="s">
        <v>62</v>
      </c>
      <c r="C51" s="116">
        <f>SUM(D51:G51)</f>
        <v>382557</v>
      </c>
      <c r="D51" s="117">
        <f>SUM(D52,D181)</f>
        <v>365277</v>
      </c>
      <c r="E51" s="117">
        <f>SUM(E52,E181)</f>
        <v>0</v>
      </c>
      <c r="F51" s="117">
        <f>SUM(F52,F181)</f>
        <v>17280</v>
      </c>
      <c r="G51" s="118">
        <f>SUM(G52,G181)</f>
        <v>0</v>
      </c>
      <c r="H51" s="116">
        <f t="shared" si="6"/>
        <v>224397</v>
      </c>
      <c r="I51" s="117">
        <f>SUM(I52,I181)</f>
        <v>200280</v>
      </c>
      <c r="J51" s="117">
        <f>SUM(J52,J181)</f>
        <v>0</v>
      </c>
      <c r="K51" s="117">
        <f>SUM(K52,K181)</f>
        <v>24117</v>
      </c>
      <c r="L51" s="118">
        <f>SUM(L52,L181)</f>
        <v>0</v>
      </c>
    </row>
    <row r="52" spans="1:13" s="22" customFormat="1" ht="24" x14ac:dyDescent="0.25">
      <c r="A52" s="119"/>
      <c r="B52" s="17" t="s">
        <v>63</v>
      </c>
      <c r="C52" s="120">
        <f t="shared" si="5"/>
        <v>101657</v>
      </c>
      <c r="D52" s="121">
        <f>SUM(D53,D75,D160,D174)</f>
        <v>84377</v>
      </c>
      <c r="E52" s="121">
        <f>SUM(E53,E75,E160,E174)</f>
        <v>0</v>
      </c>
      <c r="F52" s="121">
        <f>SUM(F53,F75,F160,F174)</f>
        <v>17280</v>
      </c>
      <c r="G52" s="122">
        <f>SUM(G53,G75,G160,G174)</f>
        <v>0</v>
      </c>
      <c r="H52" s="120">
        <f t="shared" si="6"/>
        <v>62997</v>
      </c>
      <c r="I52" s="121">
        <f>SUM(I53,I75,I160,I174)</f>
        <v>38880</v>
      </c>
      <c r="J52" s="121">
        <f>SUM(J53,J75,J160,J174)</f>
        <v>0</v>
      </c>
      <c r="K52" s="121">
        <f>SUM(K53,K75,K160,K174)</f>
        <v>24117</v>
      </c>
      <c r="L52" s="122">
        <f>SUM(L53,L75,L160,L174)</f>
        <v>0</v>
      </c>
    </row>
    <row r="53" spans="1:13" s="22" customFormat="1" x14ac:dyDescent="0.25">
      <c r="A53" s="123">
        <v>1000</v>
      </c>
      <c r="B53" s="123" t="s">
        <v>64</v>
      </c>
      <c r="C53" s="124">
        <f t="shared" si="5"/>
        <v>51697</v>
      </c>
      <c r="D53" s="125">
        <f>SUM(D54,D67)</f>
        <v>40417</v>
      </c>
      <c r="E53" s="125">
        <f>SUM(E54,E67)</f>
        <v>0</v>
      </c>
      <c r="F53" s="125">
        <f>SUM(F54,F67)</f>
        <v>11280</v>
      </c>
      <c r="G53" s="126">
        <f>SUM(G54,G67)</f>
        <v>0</v>
      </c>
      <c r="H53" s="124">
        <f t="shared" si="6"/>
        <v>28181</v>
      </c>
      <c r="I53" s="125">
        <f>SUM(I54,I67)</f>
        <v>17250</v>
      </c>
      <c r="J53" s="125">
        <f>SUM(J54,J67)</f>
        <v>0</v>
      </c>
      <c r="K53" s="125">
        <f>SUM(K54,K67)</f>
        <v>10931</v>
      </c>
      <c r="L53" s="126">
        <f>SUM(L54,L67)</f>
        <v>0</v>
      </c>
    </row>
    <row r="54" spans="1:13" x14ac:dyDescent="0.25">
      <c r="A54" s="50">
        <v>1100</v>
      </c>
      <c r="B54" s="127" t="s">
        <v>65</v>
      </c>
      <c r="C54" s="51">
        <f t="shared" si="5"/>
        <v>41660</v>
      </c>
      <c r="D54" s="56">
        <f>SUM(D55,D58,D66)</f>
        <v>30380</v>
      </c>
      <c r="E54" s="56">
        <f>SUM(E55,E58,E66)</f>
        <v>0</v>
      </c>
      <c r="F54" s="56">
        <f>SUM(F55,F58,F66)</f>
        <v>11280</v>
      </c>
      <c r="G54" s="128">
        <f>SUM(G55,G58,G66)</f>
        <v>0</v>
      </c>
      <c r="H54" s="51">
        <f t="shared" si="6"/>
        <v>22710</v>
      </c>
      <c r="I54" s="56">
        <f>SUM(I55,I58,I66)</f>
        <v>11779</v>
      </c>
      <c r="J54" s="56">
        <f>SUM(J55,J58,J66)</f>
        <v>0</v>
      </c>
      <c r="K54" s="56">
        <f>SUM(K55,K58,K66)</f>
        <v>10931</v>
      </c>
      <c r="L54" s="129">
        <f>SUM(L55,L58,L66)</f>
        <v>0</v>
      </c>
    </row>
    <row r="55" spans="1:13" hidden="1" x14ac:dyDescent="0.25">
      <c r="A55" s="130">
        <v>1110</v>
      </c>
      <c r="B55" s="99" t="s">
        <v>66</v>
      </c>
      <c r="C55" s="103">
        <f t="shared" si="5"/>
        <v>18950</v>
      </c>
      <c r="D55" s="131">
        <f>SUM(D56:D57)</f>
        <v>18950</v>
      </c>
      <c r="E55" s="131">
        <f>SUM(E56:E57)</f>
        <v>0</v>
      </c>
      <c r="F55" s="131">
        <f>SUM(F56:F57)</f>
        <v>0</v>
      </c>
      <c r="G55" s="132">
        <f>SUM(G56:G57)</f>
        <v>0</v>
      </c>
      <c r="H55" s="103">
        <f t="shared" si="6"/>
        <v>0</v>
      </c>
      <c r="I55" s="131">
        <f>SUM(I56:I57)</f>
        <v>0</v>
      </c>
      <c r="J55" s="131">
        <f>SUM(J56:J57)</f>
        <v>0</v>
      </c>
      <c r="K55" s="131">
        <f>SUM(K56:K57)</f>
        <v>0</v>
      </c>
      <c r="L55" s="132">
        <f>SUM(L56:L57)</f>
        <v>0</v>
      </c>
    </row>
    <row r="56" spans="1:13" hidden="1" x14ac:dyDescent="0.25">
      <c r="A56" s="34">
        <v>1111</v>
      </c>
      <c r="B56" s="58" t="s">
        <v>67</v>
      </c>
      <c r="C56" s="59">
        <f t="shared" si="5"/>
        <v>0</v>
      </c>
      <c r="D56" s="61"/>
      <c r="E56" s="61"/>
      <c r="F56" s="61"/>
      <c r="G56" s="133"/>
      <c r="H56" s="59">
        <f t="shared" si="6"/>
        <v>0</v>
      </c>
      <c r="I56" s="61">
        <v>0</v>
      </c>
      <c r="J56" s="61"/>
      <c r="K56" s="61">
        <v>0</v>
      </c>
      <c r="L56" s="133"/>
      <c r="M56" s="230"/>
    </row>
    <row r="57" spans="1:13" ht="24" hidden="1" customHeight="1" x14ac:dyDescent="0.25">
      <c r="A57" s="39">
        <v>1119</v>
      </c>
      <c r="B57" s="63" t="s">
        <v>68</v>
      </c>
      <c r="C57" s="64">
        <f t="shared" si="5"/>
        <v>18950</v>
      </c>
      <c r="D57" s="66">
        <v>18950</v>
      </c>
      <c r="E57" s="66"/>
      <c r="F57" s="66"/>
      <c r="G57" s="134"/>
      <c r="H57" s="64">
        <f t="shared" si="6"/>
        <v>0</v>
      </c>
      <c r="I57" s="66">
        <v>0</v>
      </c>
      <c r="J57" s="66"/>
      <c r="K57" s="66">
        <v>0</v>
      </c>
      <c r="L57" s="134"/>
      <c r="M57" s="230"/>
    </row>
    <row r="58" spans="1:13" x14ac:dyDescent="0.25">
      <c r="A58" s="135">
        <v>1140</v>
      </c>
      <c r="B58" s="63" t="s">
        <v>69</v>
      </c>
      <c r="C58" s="64">
        <f t="shared" si="5"/>
        <v>15910</v>
      </c>
      <c r="D58" s="136">
        <f>SUM(D59:D65)</f>
        <v>8900</v>
      </c>
      <c r="E58" s="136">
        <f>SUM(E59:E65)</f>
        <v>0</v>
      </c>
      <c r="F58" s="136">
        <f>SUM(F59:F65)</f>
        <v>7010</v>
      </c>
      <c r="G58" s="137">
        <f>SUM(G59:G65)</f>
        <v>0</v>
      </c>
      <c r="H58" s="64">
        <f t="shared" si="6"/>
        <v>15910</v>
      </c>
      <c r="I58" s="136">
        <f>SUM(I59:I65)</f>
        <v>9249</v>
      </c>
      <c r="J58" s="136">
        <f>SUM(J59:J65)</f>
        <v>0</v>
      </c>
      <c r="K58" s="136">
        <f>SUM(K59:K65)</f>
        <v>6661</v>
      </c>
      <c r="L58" s="137">
        <f>SUM(L59:L65)</f>
        <v>0</v>
      </c>
    </row>
    <row r="59" spans="1:13" hidden="1" x14ac:dyDescent="0.25">
      <c r="A59" s="39">
        <v>1141</v>
      </c>
      <c r="B59" s="63" t="s">
        <v>70</v>
      </c>
      <c r="C59" s="64">
        <f t="shared" si="5"/>
        <v>0</v>
      </c>
      <c r="D59" s="66"/>
      <c r="E59" s="66"/>
      <c r="F59" s="66"/>
      <c r="G59" s="134"/>
      <c r="H59" s="64">
        <f t="shared" si="6"/>
        <v>0</v>
      </c>
      <c r="I59" s="66">
        <v>0</v>
      </c>
      <c r="J59" s="66"/>
      <c r="K59" s="66">
        <v>0</v>
      </c>
      <c r="L59" s="134"/>
      <c r="M59" s="230"/>
    </row>
    <row r="60" spans="1:13" ht="24.75" customHeight="1" x14ac:dyDescent="0.25">
      <c r="A60" s="39">
        <v>1142</v>
      </c>
      <c r="B60" s="63" t="s">
        <v>71</v>
      </c>
      <c r="C60" s="64">
        <f t="shared" si="5"/>
        <v>8900</v>
      </c>
      <c r="D60" s="66">
        <v>8900</v>
      </c>
      <c r="E60" s="66"/>
      <c r="F60" s="66"/>
      <c r="G60" s="134"/>
      <c r="H60" s="64">
        <f t="shared" si="6"/>
        <v>8900</v>
      </c>
      <c r="I60" s="66">
        <v>5249</v>
      </c>
      <c r="J60" s="66"/>
      <c r="K60" s="66">
        <v>3651</v>
      </c>
      <c r="L60" s="134"/>
      <c r="M60" s="230"/>
    </row>
    <row r="61" spans="1:13" ht="24" hidden="1" x14ac:dyDescent="0.25">
      <c r="A61" s="39">
        <v>1145</v>
      </c>
      <c r="B61" s="63" t="s">
        <v>72</v>
      </c>
      <c r="C61" s="64">
        <f t="shared" si="5"/>
        <v>0</v>
      </c>
      <c r="D61" s="66"/>
      <c r="E61" s="66"/>
      <c r="F61" s="66"/>
      <c r="G61" s="134"/>
      <c r="H61" s="64">
        <f t="shared" si="6"/>
        <v>0</v>
      </c>
      <c r="I61" s="66">
        <v>0</v>
      </c>
      <c r="J61" s="66"/>
      <c r="K61" s="66">
        <v>0</v>
      </c>
      <c r="L61" s="134"/>
      <c r="M61" s="230"/>
    </row>
    <row r="62" spans="1:13" ht="27.75" hidden="1" customHeight="1" x14ac:dyDescent="0.25">
      <c r="A62" s="39">
        <v>1146</v>
      </c>
      <c r="B62" s="63" t="s">
        <v>73</v>
      </c>
      <c r="C62" s="64">
        <f t="shared" si="5"/>
        <v>0</v>
      </c>
      <c r="D62" s="66"/>
      <c r="E62" s="66"/>
      <c r="F62" s="66"/>
      <c r="G62" s="134"/>
      <c r="H62" s="64">
        <f t="shared" si="6"/>
        <v>0</v>
      </c>
      <c r="I62" s="66">
        <v>0</v>
      </c>
      <c r="J62" s="66"/>
      <c r="K62" s="66">
        <v>0</v>
      </c>
      <c r="L62" s="134"/>
      <c r="M62" s="230"/>
    </row>
    <row r="63" spans="1:13" x14ac:dyDescent="0.25">
      <c r="A63" s="39">
        <v>1147</v>
      </c>
      <c r="B63" s="63" t="s">
        <v>74</v>
      </c>
      <c r="C63" s="64">
        <f t="shared" si="5"/>
        <v>7010</v>
      </c>
      <c r="D63" s="66"/>
      <c r="E63" s="66"/>
      <c r="F63" s="66">
        <v>7010</v>
      </c>
      <c r="G63" s="134"/>
      <c r="H63" s="64">
        <f t="shared" si="6"/>
        <v>7010</v>
      </c>
      <c r="I63" s="66">
        <v>4000</v>
      </c>
      <c r="J63" s="66"/>
      <c r="K63" s="66">
        <v>3010</v>
      </c>
      <c r="L63" s="134"/>
      <c r="M63" s="230"/>
    </row>
    <row r="64" spans="1:13" hidden="1" x14ac:dyDescent="0.25">
      <c r="A64" s="39">
        <v>1148</v>
      </c>
      <c r="B64" s="63" t="s">
        <v>75</v>
      </c>
      <c r="C64" s="64">
        <f t="shared" si="5"/>
        <v>0</v>
      </c>
      <c r="D64" s="66"/>
      <c r="E64" s="66"/>
      <c r="F64" s="66"/>
      <c r="G64" s="134"/>
      <c r="H64" s="64">
        <f t="shared" si="6"/>
        <v>0</v>
      </c>
      <c r="I64" s="66">
        <v>0</v>
      </c>
      <c r="J64" s="66"/>
      <c r="K64" s="66">
        <v>0</v>
      </c>
      <c r="L64" s="134"/>
      <c r="M64" s="230"/>
    </row>
    <row r="65" spans="1:13" ht="24" hidden="1" customHeight="1" x14ac:dyDescent="0.25">
      <c r="A65" s="39">
        <v>1149</v>
      </c>
      <c r="B65" s="63" t="s">
        <v>76</v>
      </c>
      <c r="C65" s="64">
        <f t="shared" si="5"/>
        <v>0</v>
      </c>
      <c r="D65" s="66"/>
      <c r="E65" s="66"/>
      <c r="F65" s="66"/>
      <c r="G65" s="134"/>
      <c r="H65" s="64">
        <f t="shared" si="6"/>
        <v>0</v>
      </c>
      <c r="I65" s="66">
        <v>0</v>
      </c>
      <c r="J65" s="66"/>
      <c r="K65" s="66">
        <v>0</v>
      </c>
      <c r="L65" s="134"/>
      <c r="M65" s="230"/>
    </row>
    <row r="66" spans="1:13" ht="36" x14ac:dyDescent="0.25">
      <c r="A66" s="130">
        <v>1150</v>
      </c>
      <c r="B66" s="99" t="s">
        <v>77</v>
      </c>
      <c r="C66" s="103">
        <f t="shared" si="5"/>
        <v>6800</v>
      </c>
      <c r="D66" s="138">
        <v>2530</v>
      </c>
      <c r="E66" s="138"/>
      <c r="F66" s="138">
        <v>4270</v>
      </c>
      <c r="G66" s="139"/>
      <c r="H66" s="103">
        <f t="shared" si="6"/>
        <v>6800</v>
      </c>
      <c r="I66" s="138">
        <v>2530</v>
      </c>
      <c r="J66" s="138"/>
      <c r="K66" s="138">
        <v>4270</v>
      </c>
      <c r="L66" s="139"/>
      <c r="M66" s="230"/>
    </row>
    <row r="67" spans="1:13" ht="36" x14ac:dyDescent="0.25">
      <c r="A67" s="50">
        <v>1200</v>
      </c>
      <c r="B67" s="127" t="s">
        <v>78</v>
      </c>
      <c r="C67" s="51">
        <f t="shared" si="5"/>
        <v>10037</v>
      </c>
      <c r="D67" s="56">
        <f>SUM(D68:D69)</f>
        <v>10037</v>
      </c>
      <c r="E67" s="56">
        <f>SUM(E68:E69)</f>
        <v>0</v>
      </c>
      <c r="F67" s="56">
        <f>SUM(F68:F69)</f>
        <v>0</v>
      </c>
      <c r="G67" s="140">
        <f>SUM(G68:G69)</f>
        <v>0</v>
      </c>
      <c r="H67" s="51">
        <f t="shared" si="6"/>
        <v>5471</v>
      </c>
      <c r="I67" s="56">
        <f>SUM(I68:I69)</f>
        <v>5471</v>
      </c>
      <c r="J67" s="56">
        <f>SUM(J68:J69)</f>
        <v>0</v>
      </c>
      <c r="K67" s="56">
        <f>SUM(K68:K69)</f>
        <v>0</v>
      </c>
      <c r="L67" s="140">
        <f>SUM(L68:L69)</f>
        <v>0</v>
      </c>
    </row>
    <row r="68" spans="1:13" ht="24" x14ac:dyDescent="0.25">
      <c r="A68" s="141">
        <v>1210</v>
      </c>
      <c r="B68" s="58" t="s">
        <v>79</v>
      </c>
      <c r="C68" s="59">
        <f t="shared" si="5"/>
        <v>10037</v>
      </c>
      <c r="D68" s="61">
        <v>10037</v>
      </c>
      <c r="E68" s="61"/>
      <c r="F68" s="61"/>
      <c r="G68" s="133"/>
      <c r="H68" s="59">
        <f t="shared" si="6"/>
        <v>5471</v>
      </c>
      <c r="I68" s="61">
        <v>5471</v>
      </c>
      <c r="J68" s="61"/>
      <c r="K68" s="61">
        <v>0</v>
      </c>
      <c r="L68" s="133"/>
      <c r="M68" s="230"/>
    </row>
    <row r="69" spans="1:13" ht="24" hidden="1" x14ac:dyDescent="0.25">
      <c r="A69" s="135">
        <v>1220</v>
      </c>
      <c r="B69" s="63" t="s">
        <v>80</v>
      </c>
      <c r="C69" s="64">
        <f t="shared" si="5"/>
        <v>0</v>
      </c>
      <c r="D69" s="136">
        <f>SUM(D70:D74)</f>
        <v>0</v>
      </c>
      <c r="E69" s="136">
        <f>SUM(E70:E74)</f>
        <v>0</v>
      </c>
      <c r="F69" s="136">
        <f>SUM(F70:F74)</f>
        <v>0</v>
      </c>
      <c r="G69" s="137">
        <f>SUM(G70:G74)</f>
        <v>0</v>
      </c>
      <c r="H69" s="64">
        <f t="shared" si="6"/>
        <v>0</v>
      </c>
      <c r="I69" s="136">
        <f>SUM(I70:I74)</f>
        <v>0</v>
      </c>
      <c r="J69" s="136">
        <f>SUM(J70:J74)</f>
        <v>0</v>
      </c>
      <c r="K69" s="136">
        <f>SUM(K70:K74)</f>
        <v>0</v>
      </c>
      <c r="L69" s="137">
        <f>SUM(L70:L74)</f>
        <v>0</v>
      </c>
    </row>
    <row r="70" spans="1:13" ht="60" hidden="1" x14ac:dyDescent="0.25">
      <c r="A70" s="39">
        <v>1221</v>
      </c>
      <c r="B70" s="63" t="s">
        <v>81</v>
      </c>
      <c r="C70" s="64">
        <f t="shared" si="5"/>
        <v>0</v>
      </c>
      <c r="D70" s="66"/>
      <c r="E70" s="66"/>
      <c r="F70" s="66"/>
      <c r="G70" s="134"/>
      <c r="H70" s="64">
        <f t="shared" si="6"/>
        <v>0</v>
      </c>
      <c r="I70" s="66">
        <v>0</v>
      </c>
      <c r="J70" s="66"/>
      <c r="K70" s="66">
        <v>0</v>
      </c>
      <c r="L70" s="134"/>
      <c r="M70" s="230"/>
    </row>
    <row r="71" spans="1:13" hidden="1" x14ac:dyDescent="0.25">
      <c r="A71" s="39">
        <v>1223</v>
      </c>
      <c r="B71" s="63" t="s">
        <v>82</v>
      </c>
      <c r="C71" s="64">
        <f t="shared" si="5"/>
        <v>0</v>
      </c>
      <c r="D71" s="66"/>
      <c r="E71" s="66"/>
      <c r="F71" s="66"/>
      <c r="G71" s="134"/>
      <c r="H71" s="64">
        <f t="shared" si="6"/>
        <v>0</v>
      </c>
      <c r="I71" s="66">
        <v>0</v>
      </c>
      <c r="J71" s="66"/>
      <c r="K71" s="66">
        <v>0</v>
      </c>
      <c r="L71" s="134"/>
      <c r="M71" s="230"/>
    </row>
    <row r="72" spans="1:13" ht="24" hidden="1" x14ac:dyDescent="0.25">
      <c r="A72" s="39">
        <v>1225</v>
      </c>
      <c r="B72" s="63" t="s">
        <v>83</v>
      </c>
      <c r="C72" s="64">
        <f t="shared" si="5"/>
        <v>0</v>
      </c>
      <c r="D72" s="66"/>
      <c r="E72" s="66"/>
      <c r="F72" s="66"/>
      <c r="G72" s="134"/>
      <c r="H72" s="64">
        <f t="shared" si="6"/>
        <v>0</v>
      </c>
      <c r="I72" s="66">
        <v>0</v>
      </c>
      <c r="J72" s="66"/>
      <c r="K72" s="66">
        <v>0</v>
      </c>
      <c r="L72" s="134"/>
      <c r="M72" s="230"/>
    </row>
    <row r="73" spans="1:13" ht="36" hidden="1" x14ac:dyDescent="0.25">
      <c r="A73" s="39">
        <v>1227</v>
      </c>
      <c r="B73" s="63" t="s">
        <v>84</v>
      </c>
      <c r="C73" s="64">
        <f t="shared" si="5"/>
        <v>0</v>
      </c>
      <c r="D73" s="66"/>
      <c r="E73" s="66"/>
      <c r="F73" s="66"/>
      <c r="G73" s="134"/>
      <c r="H73" s="64">
        <f t="shared" si="6"/>
        <v>0</v>
      </c>
      <c r="I73" s="66">
        <v>0</v>
      </c>
      <c r="J73" s="66"/>
      <c r="K73" s="66">
        <v>0</v>
      </c>
      <c r="L73" s="134"/>
      <c r="M73" s="230"/>
    </row>
    <row r="74" spans="1:13" ht="60" hidden="1" x14ac:dyDescent="0.25">
      <c r="A74" s="39">
        <v>1228</v>
      </c>
      <c r="B74" s="63" t="s">
        <v>85</v>
      </c>
      <c r="C74" s="64">
        <f t="shared" si="5"/>
        <v>0</v>
      </c>
      <c r="D74" s="66"/>
      <c r="E74" s="66"/>
      <c r="F74" s="66"/>
      <c r="G74" s="134"/>
      <c r="H74" s="64">
        <f t="shared" si="6"/>
        <v>0</v>
      </c>
      <c r="I74" s="66">
        <v>0</v>
      </c>
      <c r="J74" s="66"/>
      <c r="K74" s="66">
        <v>0</v>
      </c>
      <c r="L74" s="134"/>
      <c r="M74" s="230"/>
    </row>
    <row r="75" spans="1:13" x14ac:dyDescent="0.25">
      <c r="A75" s="123">
        <v>2000</v>
      </c>
      <c r="B75" s="123" t="s">
        <v>86</v>
      </c>
      <c r="C75" s="124">
        <f t="shared" si="5"/>
        <v>49960</v>
      </c>
      <c r="D75" s="125">
        <f>SUM(D76,D83,D120,D151,D152)</f>
        <v>43960</v>
      </c>
      <c r="E75" s="125">
        <f t="shared" ref="E75:G75" si="7">SUM(E76,E83,E120,E151,E152)</f>
        <v>0</v>
      </c>
      <c r="F75" s="125">
        <f t="shared" si="7"/>
        <v>6000</v>
      </c>
      <c r="G75" s="126">
        <f t="shared" si="7"/>
        <v>0</v>
      </c>
      <c r="H75" s="124">
        <f t="shared" si="6"/>
        <v>34816</v>
      </c>
      <c r="I75" s="125">
        <f t="shared" ref="I75:L75" si="8">SUM(I76,I83,I120,I151,I152)</f>
        <v>21630</v>
      </c>
      <c r="J75" s="125">
        <f t="shared" si="8"/>
        <v>0</v>
      </c>
      <c r="K75" s="125">
        <f t="shared" si="8"/>
        <v>13186</v>
      </c>
      <c r="L75" s="126">
        <f t="shared" si="8"/>
        <v>0</v>
      </c>
    </row>
    <row r="76" spans="1:13" ht="24" hidden="1" x14ac:dyDescent="0.25">
      <c r="A76" s="50">
        <v>2100</v>
      </c>
      <c r="B76" s="127" t="s">
        <v>87</v>
      </c>
      <c r="C76" s="51">
        <f t="shared" si="5"/>
        <v>0</v>
      </c>
      <c r="D76" s="56">
        <f>SUM(D77,D80)</f>
        <v>0</v>
      </c>
      <c r="E76" s="56">
        <f>SUM(E77,E80)</f>
        <v>0</v>
      </c>
      <c r="F76" s="56">
        <f>SUM(F77,F80)</f>
        <v>0</v>
      </c>
      <c r="G76" s="140">
        <f>SUM(G77,G80)</f>
        <v>0</v>
      </c>
      <c r="H76" s="51">
        <f t="shared" si="6"/>
        <v>0</v>
      </c>
      <c r="I76" s="56">
        <f>SUM(I77,I80)</f>
        <v>0</v>
      </c>
      <c r="J76" s="56">
        <f>SUM(J77,J80)</f>
        <v>0</v>
      </c>
      <c r="K76" s="56">
        <f>SUM(K77,K80)</f>
        <v>0</v>
      </c>
      <c r="L76" s="140">
        <f>SUM(L77,L80)</f>
        <v>0</v>
      </c>
    </row>
    <row r="77" spans="1:13" ht="24" hidden="1" x14ac:dyDescent="0.25">
      <c r="A77" s="141">
        <v>2110</v>
      </c>
      <c r="B77" s="58" t="s">
        <v>88</v>
      </c>
      <c r="C77" s="59">
        <f t="shared" si="5"/>
        <v>0</v>
      </c>
      <c r="D77" s="142">
        <f>SUM(D78:D79)</f>
        <v>0</v>
      </c>
      <c r="E77" s="142">
        <f>SUM(E78:E79)</f>
        <v>0</v>
      </c>
      <c r="F77" s="142">
        <f>SUM(F78:F79)</f>
        <v>0</v>
      </c>
      <c r="G77" s="143">
        <f>SUM(G78:G79)</f>
        <v>0</v>
      </c>
      <c r="H77" s="59">
        <f t="shared" si="6"/>
        <v>0</v>
      </c>
      <c r="I77" s="142">
        <f>SUM(I78:I79)</f>
        <v>0</v>
      </c>
      <c r="J77" s="142">
        <f>SUM(J78:J79)</f>
        <v>0</v>
      </c>
      <c r="K77" s="142">
        <f>SUM(K78:K79)</f>
        <v>0</v>
      </c>
      <c r="L77" s="143">
        <f>SUM(L78:L79)</f>
        <v>0</v>
      </c>
    </row>
    <row r="78" spans="1:13" hidden="1" x14ac:dyDescent="0.25">
      <c r="A78" s="39">
        <v>2111</v>
      </c>
      <c r="B78" s="63" t="s">
        <v>89</v>
      </c>
      <c r="C78" s="64">
        <f t="shared" si="5"/>
        <v>0</v>
      </c>
      <c r="D78" s="66"/>
      <c r="E78" s="66"/>
      <c r="F78" s="66"/>
      <c r="G78" s="134"/>
      <c r="H78" s="64">
        <f t="shared" si="6"/>
        <v>0</v>
      </c>
      <c r="I78" s="66">
        <v>0</v>
      </c>
      <c r="J78" s="66"/>
      <c r="K78" s="66">
        <v>0</v>
      </c>
      <c r="L78" s="134"/>
      <c r="M78" s="230"/>
    </row>
    <row r="79" spans="1:13" ht="24" hidden="1" x14ac:dyDescent="0.25">
      <c r="A79" s="39">
        <v>2112</v>
      </c>
      <c r="B79" s="63" t="s">
        <v>90</v>
      </c>
      <c r="C79" s="64">
        <f t="shared" si="5"/>
        <v>0</v>
      </c>
      <c r="D79" s="66"/>
      <c r="E79" s="66"/>
      <c r="F79" s="66"/>
      <c r="G79" s="134"/>
      <c r="H79" s="64">
        <f t="shared" si="6"/>
        <v>0</v>
      </c>
      <c r="I79" s="66">
        <v>0</v>
      </c>
      <c r="J79" s="66"/>
      <c r="K79" s="66">
        <v>0</v>
      </c>
      <c r="L79" s="134"/>
      <c r="M79" s="230"/>
    </row>
    <row r="80" spans="1:13" ht="24" hidden="1" x14ac:dyDescent="0.25">
      <c r="A80" s="135">
        <v>2120</v>
      </c>
      <c r="B80" s="63" t="s">
        <v>91</v>
      </c>
      <c r="C80" s="64">
        <f t="shared" si="5"/>
        <v>0</v>
      </c>
      <c r="D80" s="136">
        <f>SUM(D81:D82)</f>
        <v>0</v>
      </c>
      <c r="E80" s="136">
        <f>SUM(E81:E82)</f>
        <v>0</v>
      </c>
      <c r="F80" s="136">
        <f>SUM(F81:F82)</f>
        <v>0</v>
      </c>
      <c r="G80" s="137">
        <f>SUM(G81:G82)</f>
        <v>0</v>
      </c>
      <c r="H80" s="64">
        <f t="shared" si="6"/>
        <v>0</v>
      </c>
      <c r="I80" s="136">
        <f>SUM(I81:I82)</f>
        <v>0</v>
      </c>
      <c r="J80" s="136">
        <f>SUM(J81:J82)</f>
        <v>0</v>
      </c>
      <c r="K80" s="136">
        <f>SUM(K81:K82)</f>
        <v>0</v>
      </c>
      <c r="L80" s="137">
        <f>SUM(L81:L82)</f>
        <v>0</v>
      </c>
    </row>
    <row r="81" spans="1:13" hidden="1" x14ac:dyDescent="0.25">
      <c r="A81" s="39">
        <v>2121</v>
      </c>
      <c r="B81" s="63" t="s">
        <v>89</v>
      </c>
      <c r="C81" s="64">
        <f t="shared" si="5"/>
        <v>0</v>
      </c>
      <c r="D81" s="66"/>
      <c r="E81" s="66"/>
      <c r="F81" s="66"/>
      <c r="G81" s="134"/>
      <c r="H81" s="64">
        <f t="shared" si="6"/>
        <v>0</v>
      </c>
      <c r="I81" s="66">
        <v>0</v>
      </c>
      <c r="J81" s="66"/>
      <c r="K81" s="66">
        <v>0</v>
      </c>
      <c r="L81" s="134"/>
      <c r="M81" s="230"/>
    </row>
    <row r="82" spans="1:13" ht="24" hidden="1" x14ac:dyDescent="0.25">
      <c r="A82" s="39">
        <v>2122</v>
      </c>
      <c r="B82" s="63" t="s">
        <v>90</v>
      </c>
      <c r="C82" s="64">
        <f t="shared" si="5"/>
        <v>0</v>
      </c>
      <c r="D82" s="66"/>
      <c r="E82" s="66"/>
      <c r="F82" s="66"/>
      <c r="G82" s="134"/>
      <c r="H82" s="64">
        <f t="shared" si="6"/>
        <v>0</v>
      </c>
      <c r="I82" s="66">
        <v>0</v>
      </c>
      <c r="J82" s="66"/>
      <c r="K82" s="66">
        <v>0</v>
      </c>
      <c r="L82" s="134"/>
      <c r="M82" s="230"/>
    </row>
    <row r="83" spans="1:13" x14ac:dyDescent="0.25">
      <c r="A83" s="50">
        <v>2200</v>
      </c>
      <c r="B83" s="127" t="s">
        <v>92</v>
      </c>
      <c r="C83" s="51">
        <f>SUM(D83:G83)</f>
        <v>33830</v>
      </c>
      <c r="D83" s="56">
        <f>SUM(D84,D85,D91,D99,D107,D108,D114,D119)</f>
        <v>33830</v>
      </c>
      <c r="E83" s="56">
        <f>SUM(E84,E85,E91,E99,E107,E108,E114,E119)</f>
        <v>0</v>
      </c>
      <c r="F83" s="56">
        <f>SUM(F84,F85,F91,F99,F107,F108,F114,F119)</f>
        <v>0</v>
      </c>
      <c r="G83" s="140">
        <f>SUM(G84,G85,G91,G99,G107,G108,G114,G119)</f>
        <v>0</v>
      </c>
      <c r="H83" s="51">
        <f t="shared" si="6"/>
        <v>20630</v>
      </c>
      <c r="I83" s="56">
        <f>SUM(I84,I85,I91,I99,I107,I108,I114,I119)</f>
        <v>20630</v>
      </c>
      <c r="J83" s="56">
        <f>SUM(J84,J85,J91,J99,J107,J108,J114,J119)</f>
        <v>0</v>
      </c>
      <c r="K83" s="56">
        <f>SUM(K84,K85,K91,K99,K107,K108,K114,K119)</f>
        <v>0</v>
      </c>
      <c r="L83" s="144">
        <f>SUM(L84,L85,L91,L99,L107,L108,L114,L119)</f>
        <v>0</v>
      </c>
    </row>
    <row r="84" spans="1:13" hidden="1" x14ac:dyDescent="0.25">
      <c r="A84" s="130">
        <v>2210</v>
      </c>
      <c r="B84" s="99" t="s">
        <v>93</v>
      </c>
      <c r="C84" s="103">
        <f>SUM(D84:G84)</f>
        <v>0</v>
      </c>
      <c r="D84" s="138"/>
      <c r="E84" s="138"/>
      <c r="F84" s="138"/>
      <c r="G84" s="138"/>
      <c r="H84" s="103">
        <f>SUM(I84:L84)</f>
        <v>0</v>
      </c>
      <c r="I84" s="138">
        <v>0</v>
      </c>
      <c r="J84" s="138"/>
      <c r="K84" s="138">
        <v>0</v>
      </c>
      <c r="L84" s="139"/>
      <c r="M84" s="230"/>
    </row>
    <row r="85" spans="1:13" ht="24" x14ac:dyDescent="0.25">
      <c r="A85" s="135">
        <v>2220</v>
      </c>
      <c r="B85" s="63" t="s">
        <v>94</v>
      </c>
      <c r="C85" s="64">
        <f t="shared" si="5"/>
        <v>3000</v>
      </c>
      <c r="D85" s="136">
        <f>SUM(D86:D90)</f>
        <v>3000</v>
      </c>
      <c r="E85" s="136">
        <f>SUM(E86:E90)</f>
        <v>0</v>
      </c>
      <c r="F85" s="136">
        <f>SUM(F86:F90)</f>
        <v>0</v>
      </c>
      <c r="G85" s="137">
        <f>SUM(G86:G90)</f>
        <v>0</v>
      </c>
      <c r="H85" s="64">
        <f t="shared" si="6"/>
        <v>3100</v>
      </c>
      <c r="I85" s="136">
        <f>SUM(I86:I90)</f>
        <v>3100</v>
      </c>
      <c r="J85" s="136">
        <f>SUM(J86:J90)</f>
        <v>0</v>
      </c>
      <c r="K85" s="136">
        <f>SUM(K86:K90)</f>
        <v>0</v>
      </c>
      <c r="L85" s="137">
        <f>SUM(L86:L90)</f>
        <v>0</v>
      </c>
    </row>
    <row r="86" spans="1:13" hidden="1" x14ac:dyDescent="0.25">
      <c r="A86" s="39">
        <v>2221</v>
      </c>
      <c r="B86" s="63" t="s">
        <v>95</v>
      </c>
      <c r="C86" s="64">
        <f t="shared" si="5"/>
        <v>0</v>
      </c>
      <c r="D86" s="66"/>
      <c r="E86" s="66"/>
      <c r="F86" s="66"/>
      <c r="G86" s="134"/>
      <c r="H86" s="64">
        <f t="shared" si="6"/>
        <v>0</v>
      </c>
      <c r="I86" s="66">
        <v>0</v>
      </c>
      <c r="J86" s="66"/>
      <c r="K86" s="66">
        <v>0</v>
      </c>
      <c r="L86" s="134"/>
      <c r="M86" s="230"/>
    </row>
    <row r="87" spans="1:13" ht="24" hidden="1" x14ac:dyDescent="0.25">
      <c r="A87" s="39">
        <v>2222</v>
      </c>
      <c r="B87" s="63" t="s">
        <v>96</v>
      </c>
      <c r="C87" s="64">
        <f t="shared" si="5"/>
        <v>0</v>
      </c>
      <c r="D87" s="66"/>
      <c r="E87" s="66"/>
      <c r="F87" s="66"/>
      <c r="G87" s="134"/>
      <c r="H87" s="64">
        <f t="shared" si="6"/>
        <v>0</v>
      </c>
      <c r="I87" s="66">
        <v>0</v>
      </c>
      <c r="J87" s="66"/>
      <c r="K87" s="66">
        <v>0</v>
      </c>
      <c r="L87" s="134"/>
      <c r="M87" s="230"/>
    </row>
    <row r="88" spans="1:13" x14ac:dyDescent="0.25">
      <c r="A88" s="39">
        <v>2223</v>
      </c>
      <c r="B88" s="63" t="s">
        <v>97</v>
      </c>
      <c r="C88" s="64">
        <f t="shared" si="5"/>
        <v>3000</v>
      </c>
      <c r="D88" s="66">
        <v>3000</v>
      </c>
      <c r="E88" s="66"/>
      <c r="F88" s="66"/>
      <c r="G88" s="134"/>
      <c r="H88" s="64">
        <f t="shared" si="6"/>
        <v>3100</v>
      </c>
      <c r="I88" s="66">
        <v>3100</v>
      </c>
      <c r="J88" s="66"/>
      <c r="K88" s="66">
        <v>0</v>
      </c>
      <c r="L88" s="134"/>
      <c r="M88" s="230"/>
    </row>
    <row r="89" spans="1:13" ht="48" hidden="1" x14ac:dyDescent="0.25">
      <c r="A89" s="39">
        <v>2224</v>
      </c>
      <c r="B89" s="63" t="s">
        <v>98</v>
      </c>
      <c r="C89" s="64">
        <f t="shared" si="5"/>
        <v>0</v>
      </c>
      <c r="D89" s="66"/>
      <c r="E89" s="66"/>
      <c r="F89" s="66"/>
      <c r="G89" s="134"/>
      <c r="H89" s="64">
        <f t="shared" si="6"/>
        <v>0</v>
      </c>
      <c r="I89" s="66">
        <v>0</v>
      </c>
      <c r="J89" s="66"/>
      <c r="K89" s="66">
        <v>0</v>
      </c>
      <c r="L89" s="134"/>
      <c r="M89" s="230"/>
    </row>
    <row r="90" spans="1:13" ht="24" hidden="1" x14ac:dyDescent="0.25">
      <c r="A90" s="39">
        <v>2229</v>
      </c>
      <c r="B90" s="63" t="s">
        <v>99</v>
      </c>
      <c r="C90" s="64">
        <f t="shared" si="5"/>
        <v>0</v>
      </c>
      <c r="D90" s="66"/>
      <c r="E90" s="66"/>
      <c r="F90" s="66"/>
      <c r="G90" s="134"/>
      <c r="H90" s="64">
        <f t="shared" si="6"/>
        <v>0</v>
      </c>
      <c r="I90" s="66">
        <v>0</v>
      </c>
      <c r="J90" s="66"/>
      <c r="K90" s="66">
        <v>0</v>
      </c>
      <c r="L90" s="134"/>
      <c r="M90" s="230"/>
    </row>
    <row r="91" spans="1:13" hidden="1" x14ac:dyDescent="0.25">
      <c r="A91" s="135">
        <v>2230</v>
      </c>
      <c r="B91" s="63" t="s">
        <v>100</v>
      </c>
      <c r="C91" s="64">
        <f t="shared" si="5"/>
        <v>12400</v>
      </c>
      <c r="D91" s="136">
        <f>SUM(D92:D98)</f>
        <v>12400</v>
      </c>
      <c r="E91" s="136">
        <f>SUM(E92:E98)</f>
        <v>0</v>
      </c>
      <c r="F91" s="136">
        <f>SUM(F92:F98)</f>
        <v>0</v>
      </c>
      <c r="G91" s="137">
        <f>SUM(G92:G98)</f>
        <v>0</v>
      </c>
      <c r="H91" s="64">
        <f t="shared" si="6"/>
        <v>0</v>
      </c>
      <c r="I91" s="136">
        <f>SUM(I92:I98)</f>
        <v>0</v>
      </c>
      <c r="J91" s="136">
        <f>SUM(J92:J98)</f>
        <v>0</v>
      </c>
      <c r="K91" s="136">
        <f>SUM(K92:K98)</f>
        <v>0</v>
      </c>
      <c r="L91" s="137">
        <f>SUM(L92:L98)</f>
        <v>0</v>
      </c>
    </row>
    <row r="92" spans="1:13" ht="24" hidden="1" x14ac:dyDescent="0.25">
      <c r="A92" s="39">
        <v>2231</v>
      </c>
      <c r="B92" s="63" t="s">
        <v>101</v>
      </c>
      <c r="C92" s="64">
        <f t="shared" si="5"/>
        <v>0</v>
      </c>
      <c r="D92" s="66"/>
      <c r="E92" s="66"/>
      <c r="F92" s="66"/>
      <c r="G92" s="134"/>
      <c r="H92" s="64">
        <f t="shared" si="6"/>
        <v>0</v>
      </c>
      <c r="I92" s="66">
        <v>0</v>
      </c>
      <c r="J92" s="66"/>
      <c r="K92" s="66">
        <v>0</v>
      </c>
      <c r="L92" s="134"/>
      <c r="M92" s="230"/>
    </row>
    <row r="93" spans="1:13" ht="24.75" hidden="1" customHeight="1" x14ac:dyDescent="0.25">
      <c r="A93" s="39">
        <v>2232</v>
      </c>
      <c r="B93" s="63" t="s">
        <v>102</v>
      </c>
      <c r="C93" s="64">
        <f t="shared" si="5"/>
        <v>0</v>
      </c>
      <c r="D93" s="66"/>
      <c r="E93" s="66"/>
      <c r="F93" s="66"/>
      <c r="G93" s="134"/>
      <c r="H93" s="64">
        <f t="shared" si="6"/>
        <v>0</v>
      </c>
      <c r="I93" s="66">
        <v>0</v>
      </c>
      <c r="J93" s="66"/>
      <c r="K93" s="66">
        <v>0</v>
      </c>
      <c r="L93" s="134"/>
      <c r="M93" s="230"/>
    </row>
    <row r="94" spans="1:13" ht="24" hidden="1" x14ac:dyDescent="0.25">
      <c r="A94" s="34">
        <v>2233</v>
      </c>
      <c r="B94" s="58" t="s">
        <v>103</v>
      </c>
      <c r="C94" s="59">
        <f t="shared" si="5"/>
        <v>0</v>
      </c>
      <c r="D94" s="61"/>
      <c r="E94" s="61"/>
      <c r="F94" s="61"/>
      <c r="G94" s="133"/>
      <c r="H94" s="59">
        <f t="shared" si="6"/>
        <v>0</v>
      </c>
      <c r="I94" s="61">
        <v>0</v>
      </c>
      <c r="J94" s="61"/>
      <c r="K94" s="61">
        <v>0</v>
      </c>
      <c r="L94" s="133"/>
      <c r="M94" s="230"/>
    </row>
    <row r="95" spans="1:13" ht="36" hidden="1" x14ac:dyDescent="0.25">
      <c r="A95" s="39">
        <v>2234</v>
      </c>
      <c r="B95" s="63" t="s">
        <v>104</v>
      </c>
      <c r="C95" s="64">
        <f t="shared" si="5"/>
        <v>0</v>
      </c>
      <c r="D95" s="66"/>
      <c r="E95" s="66"/>
      <c r="F95" s="66"/>
      <c r="G95" s="134"/>
      <c r="H95" s="64">
        <f t="shared" si="6"/>
        <v>0</v>
      </c>
      <c r="I95" s="66">
        <v>0</v>
      </c>
      <c r="J95" s="66"/>
      <c r="K95" s="66">
        <v>0</v>
      </c>
      <c r="L95" s="134"/>
      <c r="M95" s="230"/>
    </row>
    <row r="96" spans="1:13" ht="24" hidden="1" x14ac:dyDescent="0.25">
      <c r="A96" s="39">
        <v>2235</v>
      </c>
      <c r="B96" s="63" t="s">
        <v>105</v>
      </c>
      <c r="C96" s="64">
        <f t="shared" si="5"/>
        <v>0</v>
      </c>
      <c r="D96" s="66"/>
      <c r="E96" s="66"/>
      <c r="F96" s="66"/>
      <c r="G96" s="134"/>
      <c r="H96" s="64">
        <f t="shared" si="6"/>
        <v>0</v>
      </c>
      <c r="I96" s="66">
        <v>0</v>
      </c>
      <c r="J96" s="66"/>
      <c r="K96" s="66">
        <v>0</v>
      </c>
      <c r="L96" s="134"/>
      <c r="M96" s="230"/>
    </row>
    <row r="97" spans="1:13" hidden="1" x14ac:dyDescent="0.25">
      <c r="A97" s="39">
        <v>2236</v>
      </c>
      <c r="B97" s="63" t="s">
        <v>106</v>
      </c>
      <c r="C97" s="64">
        <f t="shared" si="5"/>
        <v>12400</v>
      </c>
      <c r="D97" s="66">
        <f>12400</f>
        <v>12400</v>
      </c>
      <c r="E97" s="66"/>
      <c r="F97" s="66"/>
      <c r="G97" s="134"/>
      <c r="H97" s="64">
        <f t="shared" si="6"/>
        <v>0</v>
      </c>
      <c r="I97" s="66">
        <v>0</v>
      </c>
      <c r="J97" s="66"/>
      <c r="K97" s="66">
        <v>0</v>
      </c>
      <c r="L97" s="134"/>
      <c r="M97" s="230"/>
    </row>
    <row r="98" spans="1:13" hidden="1" x14ac:dyDescent="0.25">
      <c r="A98" s="39">
        <v>2239</v>
      </c>
      <c r="B98" s="63" t="s">
        <v>107</v>
      </c>
      <c r="C98" s="64">
        <f t="shared" si="5"/>
        <v>0</v>
      </c>
      <c r="D98" s="66"/>
      <c r="E98" s="66"/>
      <c r="F98" s="66"/>
      <c r="G98" s="134"/>
      <c r="H98" s="64">
        <f t="shared" si="6"/>
        <v>0</v>
      </c>
      <c r="I98" s="66">
        <v>0</v>
      </c>
      <c r="J98" s="66"/>
      <c r="K98" s="66">
        <v>0</v>
      </c>
      <c r="L98" s="134"/>
      <c r="M98" s="230"/>
    </row>
    <row r="99" spans="1:13" ht="36" x14ac:dyDescent="0.25">
      <c r="A99" s="135">
        <v>2240</v>
      </c>
      <c r="B99" s="63" t="s">
        <v>108</v>
      </c>
      <c r="C99" s="64">
        <f t="shared" si="5"/>
        <v>12800</v>
      </c>
      <c r="D99" s="136">
        <f>SUM(D100:D106)</f>
        <v>12800</v>
      </c>
      <c r="E99" s="136">
        <f>SUM(E100:E106)</f>
        <v>0</v>
      </c>
      <c r="F99" s="136">
        <f>SUM(F100:F106)</f>
        <v>0</v>
      </c>
      <c r="G99" s="137">
        <f>SUM(G100:G106)</f>
        <v>0</v>
      </c>
      <c r="H99" s="64">
        <f t="shared" si="6"/>
        <v>12800</v>
      </c>
      <c r="I99" s="136">
        <f>SUM(I100:I106)</f>
        <v>12800</v>
      </c>
      <c r="J99" s="136">
        <f>SUM(J100:J106)</f>
        <v>0</v>
      </c>
      <c r="K99" s="136">
        <f>SUM(K100:K106)</f>
        <v>0</v>
      </c>
      <c r="L99" s="137">
        <f>SUM(L100:L106)</f>
        <v>0</v>
      </c>
    </row>
    <row r="100" spans="1:13" hidden="1" x14ac:dyDescent="0.25">
      <c r="A100" s="39">
        <v>2241</v>
      </c>
      <c r="B100" s="63" t="s">
        <v>109</v>
      </c>
      <c r="C100" s="64">
        <f t="shared" si="5"/>
        <v>0</v>
      </c>
      <c r="D100" s="66"/>
      <c r="E100" s="66"/>
      <c r="F100" s="66"/>
      <c r="G100" s="134"/>
      <c r="H100" s="64">
        <f t="shared" si="6"/>
        <v>0</v>
      </c>
      <c r="I100" s="66">
        <v>0</v>
      </c>
      <c r="J100" s="66"/>
      <c r="K100" s="66">
        <v>0</v>
      </c>
      <c r="L100" s="134"/>
      <c r="M100" s="230"/>
    </row>
    <row r="101" spans="1:13" ht="24" hidden="1" x14ac:dyDescent="0.25">
      <c r="A101" s="39">
        <v>2242</v>
      </c>
      <c r="B101" s="63" t="s">
        <v>110</v>
      </c>
      <c r="C101" s="64">
        <f t="shared" si="5"/>
        <v>0</v>
      </c>
      <c r="D101" s="66"/>
      <c r="E101" s="66"/>
      <c r="F101" s="66"/>
      <c r="G101" s="134"/>
      <c r="H101" s="64">
        <f t="shared" si="6"/>
        <v>0</v>
      </c>
      <c r="I101" s="66">
        <v>0</v>
      </c>
      <c r="J101" s="66"/>
      <c r="K101" s="66">
        <v>0</v>
      </c>
      <c r="L101" s="134"/>
      <c r="M101" s="230"/>
    </row>
    <row r="102" spans="1:13" ht="24" x14ac:dyDescent="0.25">
      <c r="A102" s="39">
        <v>2243</v>
      </c>
      <c r="B102" s="63" t="s">
        <v>111</v>
      </c>
      <c r="C102" s="64">
        <f t="shared" si="5"/>
        <v>9800</v>
      </c>
      <c r="D102" s="66">
        <v>9800</v>
      </c>
      <c r="E102" s="66"/>
      <c r="F102" s="66"/>
      <c r="G102" s="134"/>
      <c r="H102" s="64">
        <f t="shared" si="6"/>
        <v>9800</v>
      </c>
      <c r="I102" s="66">
        <v>9800</v>
      </c>
      <c r="J102" s="66"/>
      <c r="K102" s="66">
        <v>0</v>
      </c>
      <c r="L102" s="134"/>
      <c r="M102" s="230"/>
    </row>
    <row r="103" spans="1:13" x14ac:dyDescent="0.25">
      <c r="A103" s="39">
        <v>2244</v>
      </c>
      <c r="B103" s="63" t="s">
        <v>112</v>
      </c>
      <c r="C103" s="64">
        <f t="shared" si="5"/>
        <v>3000</v>
      </c>
      <c r="D103" s="66">
        <v>3000</v>
      </c>
      <c r="E103" s="66"/>
      <c r="F103" s="66"/>
      <c r="G103" s="134"/>
      <c r="H103" s="64">
        <f t="shared" si="6"/>
        <v>3000</v>
      </c>
      <c r="I103" s="66">
        <v>3000</v>
      </c>
      <c r="J103" s="66"/>
      <c r="K103" s="66">
        <v>0</v>
      </c>
      <c r="L103" s="134"/>
      <c r="M103" s="230"/>
    </row>
    <row r="104" spans="1:13" ht="24" hidden="1" x14ac:dyDescent="0.25">
      <c r="A104" s="39">
        <v>2246</v>
      </c>
      <c r="B104" s="63" t="s">
        <v>113</v>
      </c>
      <c r="C104" s="64">
        <f t="shared" si="5"/>
        <v>0</v>
      </c>
      <c r="D104" s="66"/>
      <c r="E104" s="66"/>
      <c r="F104" s="66"/>
      <c r="G104" s="134"/>
      <c r="H104" s="64">
        <f t="shared" si="6"/>
        <v>0</v>
      </c>
      <c r="I104" s="66">
        <v>0</v>
      </c>
      <c r="J104" s="66"/>
      <c r="K104" s="66">
        <v>0</v>
      </c>
      <c r="L104" s="134"/>
      <c r="M104" s="230"/>
    </row>
    <row r="105" spans="1:13" hidden="1" x14ac:dyDescent="0.25">
      <c r="A105" s="39">
        <v>2247</v>
      </c>
      <c r="B105" s="63" t="s">
        <v>114</v>
      </c>
      <c r="C105" s="64">
        <f t="shared" si="5"/>
        <v>0</v>
      </c>
      <c r="D105" s="66"/>
      <c r="E105" s="66"/>
      <c r="F105" s="66"/>
      <c r="G105" s="134"/>
      <c r="H105" s="64">
        <f t="shared" si="6"/>
        <v>0</v>
      </c>
      <c r="I105" s="66">
        <v>0</v>
      </c>
      <c r="J105" s="66"/>
      <c r="K105" s="66">
        <v>0</v>
      </c>
      <c r="L105" s="134"/>
      <c r="M105" s="230"/>
    </row>
    <row r="106" spans="1:13" ht="24" hidden="1" x14ac:dyDescent="0.25">
      <c r="A106" s="39">
        <v>2249</v>
      </c>
      <c r="B106" s="63" t="s">
        <v>115</v>
      </c>
      <c r="C106" s="64">
        <f t="shared" si="5"/>
        <v>0</v>
      </c>
      <c r="D106" s="66"/>
      <c r="E106" s="66"/>
      <c r="F106" s="66"/>
      <c r="G106" s="134"/>
      <c r="H106" s="64">
        <f t="shared" si="6"/>
        <v>0</v>
      </c>
      <c r="I106" s="66">
        <v>0</v>
      </c>
      <c r="J106" s="66"/>
      <c r="K106" s="66">
        <v>0</v>
      </c>
      <c r="L106" s="134"/>
      <c r="M106" s="230"/>
    </row>
    <row r="107" spans="1:13" x14ac:dyDescent="0.25">
      <c r="A107" s="135">
        <v>2250</v>
      </c>
      <c r="B107" s="63" t="s">
        <v>116</v>
      </c>
      <c r="C107" s="64">
        <f t="shared" si="5"/>
        <v>2630</v>
      </c>
      <c r="D107" s="136">
        <v>2630</v>
      </c>
      <c r="E107" s="136"/>
      <c r="F107" s="136"/>
      <c r="G107" s="145"/>
      <c r="H107" s="64">
        <f t="shared" si="6"/>
        <v>1730</v>
      </c>
      <c r="I107" s="66">
        <v>1730</v>
      </c>
      <c r="J107" s="136"/>
      <c r="K107" s="66">
        <v>0</v>
      </c>
      <c r="L107" s="137"/>
      <c r="M107" s="230"/>
    </row>
    <row r="108" spans="1:13" x14ac:dyDescent="0.25">
      <c r="A108" s="135">
        <v>2260</v>
      </c>
      <c r="B108" s="63" t="s">
        <v>117</v>
      </c>
      <c r="C108" s="64">
        <f t="shared" ref="C108:C174" si="9">SUM(D108:G108)</f>
        <v>3000</v>
      </c>
      <c r="D108" s="136">
        <f>SUM(D109:D113)</f>
        <v>3000</v>
      </c>
      <c r="E108" s="136">
        <f>SUM(E109:E113)</f>
        <v>0</v>
      </c>
      <c r="F108" s="136">
        <f>SUM(F109:F113)</f>
        <v>0</v>
      </c>
      <c r="G108" s="137">
        <f>SUM(G109:G113)</f>
        <v>0</v>
      </c>
      <c r="H108" s="64">
        <f t="shared" ref="H108:H175" si="10">SUM(I108:L108)</f>
        <v>3000</v>
      </c>
      <c r="I108" s="136">
        <f>SUM(I109:I113)</f>
        <v>3000</v>
      </c>
      <c r="J108" s="136">
        <f>SUM(J109:J113)</f>
        <v>0</v>
      </c>
      <c r="K108" s="136">
        <f>SUM(K109:K113)</f>
        <v>0</v>
      </c>
      <c r="L108" s="137">
        <f>SUM(L109:L113)</f>
        <v>0</v>
      </c>
    </row>
    <row r="109" spans="1:13" hidden="1" x14ac:dyDescent="0.25">
      <c r="A109" s="39">
        <v>2261</v>
      </c>
      <c r="B109" s="63" t="s">
        <v>118</v>
      </c>
      <c r="C109" s="64">
        <f t="shared" si="9"/>
        <v>0</v>
      </c>
      <c r="D109" s="66"/>
      <c r="E109" s="66"/>
      <c r="F109" s="66"/>
      <c r="G109" s="134"/>
      <c r="H109" s="64">
        <f t="shared" si="10"/>
        <v>0</v>
      </c>
      <c r="I109" s="66">
        <v>0</v>
      </c>
      <c r="J109" s="66"/>
      <c r="K109" s="66">
        <v>0</v>
      </c>
      <c r="L109" s="134"/>
      <c r="M109" s="230"/>
    </row>
    <row r="110" spans="1:13" hidden="1" x14ac:dyDescent="0.25">
      <c r="A110" s="39">
        <v>2262</v>
      </c>
      <c r="B110" s="63" t="s">
        <v>119</v>
      </c>
      <c r="C110" s="64">
        <f t="shared" si="9"/>
        <v>0</v>
      </c>
      <c r="D110" s="66"/>
      <c r="E110" s="66"/>
      <c r="F110" s="66"/>
      <c r="G110" s="134"/>
      <c r="H110" s="64">
        <f t="shared" si="10"/>
        <v>0</v>
      </c>
      <c r="I110" s="66">
        <v>0</v>
      </c>
      <c r="J110" s="66"/>
      <c r="K110" s="66">
        <v>0</v>
      </c>
      <c r="L110" s="134"/>
      <c r="M110" s="230"/>
    </row>
    <row r="111" spans="1:13" hidden="1" x14ac:dyDescent="0.25">
      <c r="A111" s="39">
        <v>2263</v>
      </c>
      <c r="B111" s="63" t="s">
        <v>120</v>
      </c>
      <c r="C111" s="64">
        <f t="shared" si="9"/>
        <v>0</v>
      </c>
      <c r="D111" s="66"/>
      <c r="E111" s="66"/>
      <c r="F111" s="66"/>
      <c r="G111" s="134"/>
      <c r="H111" s="64">
        <f t="shared" si="10"/>
        <v>0</v>
      </c>
      <c r="I111" s="66">
        <v>0</v>
      </c>
      <c r="J111" s="66"/>
      <c r="K111" s="66">
        <v>0</v>
      </c>
      <c r="L111" s="134"/>
      <c r="M111" s="230"/>
    </row>
    <row r="112" spans="1:13" ht="24" x14ac:dyDescent="0.25">
      <c r="A112" s="39">
        <v>2264</v>
      </c>
      <c r="B112" s="63" t="s">
        <v>121</v>
      </c>
      <c r="C112" s="64">
        <f t="shared" si="9"/>
        <v>3000</v>
      </c>
      <c r="D112" s="66">
        <v>3000</v>
      </c>
      <c r="E112" s="66"/>
      <c r="F112" s="66"/>
      <c r="G112" s="134"/>
      <c r="H112" s="64">
        <f t="shared" si="10"/>
        <v>3000</v>
      </c>
      <c r="I112" s="66">
        <v>3000</v>
      </c>
      <c r="J112" s="66"/>
      <c r="K112" s="66">
        <v>0</v>
      </c>
      <c r="L112" s="134"/>
      <c r="M112" s="230"/>
    </row>
    <row r="113" spans="1:13" hidden="1" x14ac:dyDescent="0.25">
      <c r="A113" s="39">
        <v>2269</v>
      </c>
      <c r="B113" s="63" t="s">
        <v>122</v>
      </c>
      <c r="C113" s="64">
        <f t="shared" si="9"/>
        <v>0</v>
      </c>
      <c r="D113" s="66"/>
      <c r="E113" s="66"/>
      <c r="F113" s="66"/>
      <c r="G113" s="134"/>
      <c r="H113" s="64">
        <f t="shared" si="10"/>
        <v>0</v>
      </c>
      <c r="I113" s="66">
        <v>0</v>
      </c>
      <c r="J113" s="66"/>
      <c r="K113" s="66">
        <v>0</v>
      </c>
      <c r="L113" s="134"/>
      <c r="M113" s="230"/>
    </row>
    <row r="114" spans="1:13" hidden="1" x14ac:dyDescent="0.25">
      <c r="A114" s="135">
        <v>2270</v>
      </c>
      <c r="B114" s="63" t="s">
        <v>123</v>
      </c>
      <c r="C114" s="64">
        <f t="shared" si="9"/>
        <v>0</v>
      </c>
      <c r="D114" s="136">
        <f>SUM(D115:D118)</f>
        <v>0</v>
      </c>
      <c r="E114" s="136">
        <f>SUM(E115:E118)</f>
        <v>0</v>
      </c>
      <c r="F114" s="136">
        <f>SUM(F115:F118)</f>
        <v>0</v>
      </c>
      <c r="G114" s="137">
        <f>SUM(G115:G118)</f>
        <v>0</v>
      </c>
      <c r="H114" s="64">
        <f t="shared" si="10"/>
        <v>0</v>
      </c>
      <c r="I114" s="136">
        <f>SUM(I115:I118)</f>
        <v>0</v>
      </c>
      <c r="J114" s="136">
        <f>SUM(J115:J118)</f>
        <v>0</v>
      </c>
      <c r="K114" s="136">
        <f>SUM(K115:K118)</f>
        <v>0</v>
      </c>
      <c r="L114" s="137">
        <f>SUM(L115:L118)</f>
        <v>0</v>
      </c>
    </row>
    <row r="115" spans="1:13" hidden="1" x14ac:dyDescent="0.25">
      <c r="A115" s="39">
        <v>2272</v>
      </c>
      <c r="B115" s="146" t="s">
        <v>124</v>
      </c>
      <c r="C115" s="64">
        <f t="shared" si="9"/>
        <v>0</v>
      </c>
      <c r="D115" s="66"/>
      <c r="E115" s="66"/>
      <c r="F115" s="66"/>
      <c r="G115" s="134"/>
      <c r="H115" s="64">
        <f t="shared" si="10"/>
        <v>0</v>
      </c>
      <c r="I115" s="66">
        <v>0</v>
      </c>
      <c r="J115" s="66"/>
      <c r="K115" s="66">
        <v>0</v>
      </c>
      <c r="L115" s="134"/>
      <c r="M115" s="230"/>
    </row>
    <row r="116" spans="1:13" ht="24" hidden="1" x14ac:dyDescent="0.25">
      <c r="A116" s="39">
        <v>2274</v>
      </c>
      <c r="B116" s="147" t="s">
        <v>125</v>
      </c>
      <c r="C116" s="64">
        <f t="shared" si="9"/>
        <v>0</v>
      </c>
      <c r="D116" s="66"/>
      <c r="E116" s="66"/>
      <c r="F116" s="66"/>
      <c r="G116" s="134"/>
      <c r="H116" s="64">
        <f t="shared" si="10"/>
        <v>0</v>
      </c>
      <c r="I116" s="66">
        <v>0</v>
      </c>
      <c r="J116" s="66"/>
      <c r="K116" s="66">
        <v>0</v>
      </c>
      <c r="L116" s="134"/>
      <c r="M116" s="230"/>
    </row>
    <row r="117" spans="1:13" ht="24" hidden="1" x14ac:dyDescent="0.25">
      <c r="A117" s="39">
        <v>2275</v>
      </c>
      <c r="B117" s="63" t="s">
        <v>126</v>
      </c>
      <c r="C117" s="64">
        <f t="shared" si="9"/>
        <v>0</v>
      </c>
      <c r="D117" s="66"/>
      <c r="E117" s="66"/>
      <c r="F117" s="66"/>
      <c r="G117" s="134"/>
      <c r="H117" s="64">
        <f t="shared" si="10"/>
        <v>0</v>
      </c>
      <c r="I117" s="66">
        <v>0</v>
      </c>
      <c r="J117" s="66"/>
      <c r="K117" s="66">
        <v>0</v>
      </c>
      <c r="L117" s="134"/>
      <c r="M117" s="230"/>
    </row>
    <row r="118" spans="1:13" ht="36" hidden="1" x14ac:dyDescent="0.25">
      <c r="A118" s="39">
        <v>2276</v>
      </c>
      <c r="B118" s="63" t="s">
        <v>127</v>
      </c>
      <c r="C118" s="64">
        <f t="shared" si="9"/>
        <v>0</v>
      </c>
      <c r="D118" s="66"/>
      <c r="E118" s="66"/>
      <c r="F118" s="66"/>
      <c r="G118" s="134"/>
      <c r="H118" s="64">
        <f>SUM(I118:L118)</f>
        <v>0</v>
      </c>
      <c r="I118" s="66">
        <v>0</v>
      </c>
      <c r="J118" s="66"/>
      <c r="K118" s="66">
        <v>0</v>
      </c>
      <c r="L118" s="134"/>
      <c r="M118" s="230"/>
    </row>
    <row r="119" spans="1:13" ht="48" hidden="1" x14ac:dyDescent="0.25">
      <c r="A119" s="135">
        <v>2280</v>
      </c>
      <c r="B119" s="63" t="s">
        <v>128</v>
      </c>
      <c r="C119" s="64">
        <f>SUM(D119:G119)</f>
        <v>0</v>
      </c>
      <c r="D119" s="66"/>
      <c r="E119" s="66"/>
      <c r="F119" s="66"/>
      <c r="G119" s="66"/>
      <c r="H119" s="64">
        <f>SUM(I119:L119)</f>
        <v>0</v>
      </c>
      <c r="I119" s="66">
        <v>0</v>
      </c>
      <c r="J119" s="66"/>
      <c r="K119" s="66">
        <v>0</v>
      </c>
      <c r="L119" s="148"/>
      <c r="M119" s="230"/>
    </row>
    <row r="120" spans="1:13" ht="38.25" customHeight="1" x14ac:dyDescent="0.25">
      <c r="A120" s="95">
        <v>2300</v>
      </c>
      <c r="B120" s="75" t="s">
        <v>129</v>
      </c>
      <c r="C120" s="76">
        <f t="shared" si="9"/>
        <v>10130</v>
      </c>
      <c r="D120" s="149">
        <f>SUM(D121,D126,D130,D131,D134,D138,D146,D147,D150)</f>
        <v>10130</v>
      </c>
      <c r="E120" s="149">
        <f>SUM(E121,E126,E130,E131,E134,E138,E146,E147,E150)</f>
        <v>0</v>
      </c>
      <c r="F120" s="149">
        <f>SUM(F121,F126,F130,F131,F134,F138,F146,F147,F150)</f>
        <v>0</v>
      </c>
      <c r="G120" s="150">
        <f>SUM(G121,G126,G130,G131,G134,G138,G146,G147,G150)</f>
        <v>0</v>
      </c>
      <c r="H120" s="76">
        <f t="shared" si="10"/>
        <v>8100</v>
      </c>
      <c r="I120" s="149">
        <f>SUM(I121,I126,I130,I131,I134,I138,I146,I147,I150)</f>
        <v>1000</v>
      </c>
      <c r="J120" s="149">
        <f>SUM(J121,J126,J130,J131,J134,J138,J146,J147,J150)</f>
        <v>0</v>
      </c>
      <c r="K120" s="149">
        <f>SUM(K121,K126,K130,K131,K134,K138,K146,K147,K150)</f>
        <v>7100</v>
      </c>
      <c r="L120" s="150">
        <f>SUM(L121,L126,L130,L131,L134,L138,L146,L147,L150)</f>
        <v>0</v>
      </c>
    </row>
    <row r="121" spans="1:13" ht="24" x14ac:dyDescent="0.25">
      <c r="A121" s="141">
        <v>2310</v>
      </c>
      <c r="B121" s="58" t="s">
        <v>130</v>
      </c>
      <c r="C121" s="59">
        <f t="shared" si="9"/>
        <v>10130</v>
      </c>
      <c r="D121" s="142">
        <f>SUM(D122:D125)</f>
        <v>10130</v>
      </c>
      <c r="E121" s="142">
        <f t="shared" ref="E121:L121" si="11">SUM(E122:E125)</f>
        <v>0</v>
      </c>
      <c r="F121" s="142">
        <f t="shared" si="11"/>
        <v>0</v>
      </c>
      <c r="G121" s="143">
        <f t="shared" si="11"/>
        <v>0</v>
      </c>
      <c r="H121" s="59">
        <f t="shared" si="10"/>
        <v>8100</v>
      </c>
      <c r="I121" s="142">
        <f t="shared" si="11"/>
        <v>1000</v>
      </c>
      <c r="J121" s="142">
        <f t="shared" si="11"/>
        <v>0</v>
      </c>
      <c r="K121" s="142">
        <f t="shared" si="11"/>
        <v>7100</v>
      </c>
      <c r="L121" s="143">
        <f t="shared" si="11"/>
        <v>0</v>
      </c>
    </row>
    <row r="122" spans="1:13" x14ac:dyDescent="0.25">
      <c r="A122" s="39">
        <v>2311</v>
      </c>
      <c r="B122" s="63" t="s">
        <v>131</v>
      </c>
      <c r="C122" s="64">
        <f>SUM(D122:G122)</f>
        <v>10030</v>
      </c>
      <c r="D122" s="66">
        <v>10030</v>
      </c>
      <c r="E122" s="66"/>
      <c r="F122" s="66"/>
      <c r="G122" s="134"/>
      <c r="H122" s="64">
        <f t="shared" si="10"/>
        <v>8000</v>
      </c>
      <c r="I122" s="66">
        <v>1000</v>
      </c>
      <c r="J122" s="66"/>
      <c r="K122" s="66">
        <v>7000</v>
      </c>
      <c r="L122" s="134"/>
      <c r="M122" s="230"/>
    </row>
    <row r="123" spans="1:13" x14ac:dyDescent="0.25">
      <c r="A123" s="39">
        <v>2312</v>
      </c>
      <c r="B123" s="63" t="s">
        <v>132</v>
      </c>
      <c r="C123" s="64">
        <f t="shared" si="9"/>
        <v>100</v>
      </c>
      <c r="D123" s="66">
        <v>100</v>
      </c>
      <c r="E123" s="66"/>
      <c r="F123" s="66"/>
      <c r="G123" s="134"/>
      <c r="H123" s="64">
        <f t="shared" si="10"/>
        <v>100</v>
      </c>
      <c r="I123" s="66">
        <v>0</v>
      </c>
      <c r="J123" s="66"/>
      <c r="K123" s="66">
        <v>100</v>
      </c>
      <c r="L123" s="134"/>
      <c r="M123" s="230"/>
    </row>
    <row r="124" spans="1:13" hidden="1" x14ac:dyDescent="0.25">
      <c r="A124" s="39">
        <v>2313</v>
      </c>
      <c r="B124" s="63" t="s">
        <v>133</v>
      </c>
      <c r="C124" s="64">
        <f t="shared" si="9"/>
        <v>0</v>
      </c>
      <c r="D124" s="66"/>
      <c r="E124" s="66"/>
      <c r="F124" s="66"/>
      <c r="G124" s="134"/>
      <c r="H124" s="64">
        <f t="shared" si="10"/>
        <v>0</v>
      </c>
      <c r="I124" s="66">
        <v>0</v>
      </c>
      <c r="J124" s="66"/>
      <c r="K124" s="66">
        <v>0</v>
      </c>
      <c r="L124" s="134"/>
      <c r="M124" s="230"/>
    </row>
    <row r="125" spans="1:13" ht="36" hidden="1" customHeight="1" x14ac:dyDescent="0.25">
      <c r="A125" s="39">
        <v>2314</v>
      </c>
      <c r="B125" s="63" t="s">
        <v>134</v>
      </c>
      <c r="C125" s="64">
        <f t="shared" si="9"/>
        <v>0</v>
      </c>
      <c r="D125" s="66"/>
      <c r="E125" s="66"/>
      <c r="F125" s="66"/>
      <c r="G125" s="134"/>
      <c r="H125" s="64">
        <f t="shared" si="10"/>
        <v>0</v>
      </c>
      <c r="I125" s="66">
        <v>0</v>
      </c>
      <c r="J125" s="66"/>
      <c r="K125" s="66">
        <v>0</v>
      </c>
      <c r="L125" s="134"/>
      <c r="M125" s="230"/>
    </row>
    <row r="126" spans="1:13" hidden="1" x14ac:dyDescent="0.25">
      <c r="A126" s="135">
        <v>2320</v>
      </c>
      <c r="B126" s="63" t="s">
        <v>135</v>
      </c>
      <c r="C126" s="64">
        <f t="shared" si="9"/>
        <v>0</v>
      </c>
      <c r="D126" s="136">
        <f>SUM(D127:D129)</f>
        <v>0</v>
      </c>
      <c r="E126" s="136">
        <f>SUM(E127:E129)</f>
        <v>0</v>
      </c>
      <c r="F126" s="136">
        <f>SUM(F127:F129)</f>
        <v>0</v>
      </c>
      <c r="G126" s="137">
        <f>SUM(G127:G129)</f>
        <v>0</v>
      </c>
      <c r="H126" s="64">
        <f t="shared" si="10"/>
        <v>0</v>
      </c>
      <c r="I126" s="136">
        <f>SUM(I127:I129)</f>
        <v>0</v>
      </c>
      <c r="J126" s="136">
        <f>SUM(J127:J129)</f>
        <v>0</v>
      </c>
      <c r="K126" s="136">
        <f>SUM(K127:K129)</f>
        <v>0</v>
      </c>
      <c r="L126" s="137">
        <f>SUM(L127:L129)</f>
        <v>0</v>
      </c>
    </row>
    <row r="127" spans="1:13" hidden="1" x14ac:dyDescent="0.25">
      <c r="A127" s="39">
        <v>2321</v>
      </c>
      <c r="B127" s="63" t="s">
        <v>136</v>
      </c>
      <c r="C127" s="64">
        <f t="shared" si="9"/>
        <v>0</v>
      </c>
      <c r="D127" s="66"/>
      <c r="E127" s="66"/>
      <c r="F127" s="66"/>
      <c r="G127" s="134"/>
      <c r="H127" s="64">
        <f t="shared" si="10"/>
        <v>0</v>
      </c>
      <c r="I127" s="66">
        <v>0</v>
      </c>
      <c r="J127" s="66"/>
      <c r="K127" s="66">
        <v>0</v>
      </c>
      <c r="L127" s="134"/>
      <c r="M127" s="230"/>
    </row>
    <row r="128" spans="1:13" hidden="1" x14ac:dyDescent="0.25">
      <c r="A128" s="39">
        <v>2322</v>
      </c>
      <c r="B128" s="63" t="s">
        <v>137</v>
      </c>
      <c r="C128" s="64">
        <f t="shared" si="9"/>
        <v>0</v>
      </c>
      <c r="D128" s="66"/>
      <c r="E128" s="66"/>
      <c r="F128" s="66"/>
      <c r="G128" s="134"/>
      <c r="H128" s="64">
        <f t="shared" si="10"/>
        <v>0</v>
      </c>
      <c r="I128" s="66">
        <v>0</v>
      </c>
      <c r="J128" s="66"/>
      <c r="K128" s="66">
        <v>0</v>
      </c>
      <c r="L128" s="134"/>
      <c r="M128" s="230"/>
    </row>
    <row r="129" spans="1:13" ht="10.5" hidden="1" customHeight="1" x14ac:dyDescent="0.25">
      <c r="A129" s="39">
        <v>2329</v>
      </c>
      <c r="B129" s="63" t="s">
        <v>138</v>
      </c>
      <c r="C129" s="64">
        <f t="shared" si="9"/>
        <v>0</v>
      </c>
      <c r="D129" s="66"/>
      <c r="E129" s="66"/>
      <c r="F129" s="66"/>
      <c r="G129" s="134"/>
      <c r="H129" s="64">
        <f t="shared" si="10"/>
        <v>0</v>
      </c>
      <c r="I129" s="66">
        <v>0</v>
      </c>
      <c r="J129" s="66"/>
      <c r="K129" s="66">
        <v>0</v>
      </c>
      <c r="L129" s="134"/>
      <c r="M129" s="230"/>
    </row>
    <row r="130" spans="1:13" hidden="1" x14ac:dyDescent="0.25">
      <c r="A130" s="135">
        <v>2330</v>
      </c>
      <c r="B130" s="63" t="s">
        <v>139</v>
      </c>
      <c r="C130" s="64">
        <f t="shared" si="9"/>
        <v>0</v>
      </c>
      <c r="D130" s="66"/>
      <c r="E130" s="66"/>
      <c r="F130" s="66"/>
      <c r="G130" s="134"/>
      <c r="H130" s="64">
        <f t="shared" si="10"/>
        <v>0</v>
      </c>
      <c r="I130" s="66">
        <v>0</v>
      </c>
      <c r="J130" s="66"/>
      <c r="K130" s="66">
        <v>0</v>
      </c>
      <c r="L130" s="134"/>
      <c r="M130" s="230"/>
    </row>
    <row r="131" spans="1:13" ht="36" hidden="1" x14ac:dyDescent="0.25">
      <c r="A131" s="135">
        <v>2340</v>
      </c>
      <c r="B131" s="63" t="s">
        <v>140</v>
      </c>
      <c r="C131" s="64">
        <f t="shared" si="9"/>
        <v>0</v>
      </c>
      <c r="D131" s="136">
        <f>SUM(D132:D133)</f>
        <v>0</v>
      </c>
      <c r="E131" s="136">
        <f>SUM(E132:E133)</f>
        <v>0</v>
      </c>
      <c r="F131" s="136">
        <f>SUM(F132:F133)</f>
        <v>0</v>
      </c>
      <c r="G131" s="137">
        <f>SUM(G132:G133)</f>
        <v>0</v>
      </c>
      <c r="H131" s="64">
        <f t="shared" si="10"/>
        <v>0</v>
      </c>
      <c r="I131" s="136">
        <f>SUM(I132:I133)</f>
        <v>0</v>
      </c>
      <c r="J131" s="136">
        <f>SUM(J132:J133)</f>
        <v>0</v>
      </c>
      <c r="K131" s="136">
        <f>SUM(K132:K133)</f>
        <v>0</v>
      </c>
      <c r="L131" s="137">
        <f>SUM(L132:L133)</f>
        <v>0</v>
      </c>
    </row>
    <row r="132" spans="1:13" hidden="1" x14ac:dyDescent="0.25">
      <c r="A132" s="39">
        <v>2341</v>
      </c>
      <c r="B132" s="63" t="s">
        <v>141</v>
      </c>
      <c r="C132" s="64">
        <f t="shared" si="9"/>
        <v>0</v>
      </c>
      <c r="D132" s="66"/>
      <c r="E132" s="66"/>
      <c r="F132" s="66"/>
      <c r="G132" s="134"/>
      <c r="H132" s="64">
        <f t="shared" si="10"/>
        <v>0</v>
      </c>
      <c r="I132" s="66">
        <v>0</v>
      </c>
      <c r="J132" s="66"/>
      <c r="K132" s="66">
        <v>0</v>
      </c>
      <c r="L132" s="134"/>
      <c r="M132" s="230"/>
    </row>
    <row r="133" spans="1:13" ht="24" hidden="1" x14ac:dyDescent="0.25">
      <c r="A133" s="39">
        <v>2344</v>
      </c>
      <c r="B133" s="63" t="s">
        <v>142</v>
      </c>
      <c r="C133" s="64">
        <f t="shared" si="9"/>
        <v>0</v>
      </c>
      <c r="D133" s="66"/>
      <c r="E133" s="66"/>
      <c r="F133" s="66"/>
      <c r="G133" s="134"/>
      <c r="H133" s="64">
        <f t="shared" si="10"/>
        <v>0</v>
      </c>
      <c r="I133" s="66">
        <v>0</v>
      </c>
      <c r="J133" s="66"/>
      <c r="K133" s="66">
        <v>0</v>
      </c>
      <c r="L133" s="134"/>
      <c r="M133" s="230"/>
    </row>
    <row r="134" spans="1:13" ht="24" hidden="1" x14ac:dyDescent="0.25">
      <c r="A134" s="130">
        <v>2350</v>
      </c>
      <c r="B134" s="99" t="s">
        <v>143</v>
      </c>
      <c r="C134" s="103">
        <f t="shared" si="9"/>
        <v>0</v>
      </c>
      <c r="D134" s="131">
        <f>SUM(D135:D137)</f>
        <v>0</v>
      </c>
      <c r="E134" s="131">
        <f>SUM(E135:E137)</f>
        <v>0</v>
      </c>
      <c r="F134" s="131">
        <f>SUM(F135:F137)</f>
        <v>0</v>
      </c>
      <c r="G134" s="132">
        <f>SUM(G135:G137)</f>
        <v>0</v>
      </c>
      <c r="H134" s="103">
        <f t="shared" si="10"/>
        <v>0</v>
      </c>
      <c r="I134" s="131">
        <f>SUM(I135:I137)</f>
        <v>0</v>
      </c>
      <c r="J134" s="131">
        <f>SUM(J135:J137)</f>
        <v>0</v>
      </c>
      <c r="K134" s="131">
        <f>SUM(K135:K137)</f>
        <v>0</v>
      </c>
      <c r="L134" s="132">
        <f>SUM(L135:L137)</f>
        <v>0</v>
      </c>
    </row>
    <row r="135" spans="1:13" hidden="1" x14ac:dyDescent="0.25">
      <c r="A135" s="34">
        <v>2351</v>
      </c>
      <c r="B135" s="58" t="s">
        <v>144</v>
      </c>
      <c r="C135" s="59">
        <f t="shared" si="9"/>
        <v>0</v>
      </c>
      <c r="D135" s="61"/>
      <c r="E135" s="61"/>
      <c r="F135" s="61"/>
      <c r="G135" s="133"/>
      <c r="H135" s="59">
        <f t="shared" si="10"/>
        <v>0</v>
      </c>
      <c r="I135" s="61">
        <v>0</v>
      </c>
      <c r="J135" s="61"/>
      <c r="K135" s="61">
        <v>0</v>
      </c>
      <c r="L135" s="133"/>
      <c r="M135" s="230"/>
    </row>
    <row r="136" spans="1:13" ht="24" hidden="1" x14ac:dyDescent="0.25">
      <c r="A136" s="39">
        <v>2352</v>
      </c>
      <c r="B136" s="63" t="s">
        <v>145</v>
      </c>
      <c r="C136" s="64">
        <f t="shared" si="9"/>
        <v>0</v>
      </c>
      <c r="D136" s="66"/>
      <c r="E136" s="66"/>
      <c r="F136" s="66"/>
      <c r="G136" s="134"/>
      <c r="H136" s="64">
        <f t="shared" si="10"/>
        <v>0</v>
      </c>
      <c r="I136" s="66">
        <v>0</v>
      </c>
      <c r="J136" s="66"/>
      <c r="K136" s="66">
        <v>0</v>
      </c>
      <c r="L136" s="134"/>
      <c r="M136" s="230"/>
    </row>
    <row r="137" spans="1:13" ht="24" hidden="1" x14ac:dyDescent="0.25">
      <c r="A137" s="39">
        <v>2353</v>
      </c>
      <c r="B137" s="63" t="s">
        <v>146</v>
      </c>
      <c r="C137" s="64">
        <f t="shared" si="9"/>
        <v>0</v>
      </c>
      <c r="D137" s="66"/>
      <c r="E137" s="66"/>
      <c r="F137" s="66"/>
      <c r="G137" s="134"/>
      <c r="H137" s="64">
        <f t="shared" si="10"/>
        <v>0</v>
      </c>
      <c r="I137" s="66">
        <v>0</v>
      </c>
      <c r="J137" s="66"/>
      <c r="K137" s="66">
        <v>0</v>
      </c>
      <c r="L137" s="134"/>
      <c r="M137" s="230"/>
    </row>
    <row r="138" spans="1:13" ht="24.75" hidden="1" customHeight="1" x14ac:dyDescent="0.25">
      <c r="A138" s="135">
        <v>2360</v>
      </c>
      <c r="B138" s="63" t="s">
        <v>147</v>
      </c>
      <c r="C138" s="64">
        <f t="shared" si="9"/>
        <v>0</v>
      </c>
      <c r="D138" s="136">
        <f>SUM(D139:D145)</f>
        <v>0</v>
      </c>
      <c r="E138" s="136">
        <f>SUM(E139:E145)</f>
        <v>0</v>
      </c>
      <c r="F138" s="136">
        <f>SUM(F139:F145)</f>
        <v>0</v>
      </c>
      <c r="G138" s="137">
        <f>SUM(G139:G145)</f>
        <v>0</v>
      </c>
      <c r="H138" s="64">
        <f t="shared" si="10"/>
        <v>0</v>
      </c>
      <c r="I138" s="136">
        <f>SUM(I139:I145)</f>
        <v>0</v>
      </c>
      <c r="J138" s="136">
        <f>SUM(J139:J145)</f>
        <v>0</v>
      </c>
      <c r="K138" s="136">
        <f>SUM(K139:K145)</f>
        <v>0</v>
      </c>
      <c r="L138" s="137">
        <f>SUM(L139:L145)</f>
        <v>0</v>
      </c>
    </row>
    <row r="139" spans="1:13" hidden="1" x14ac:dyDescent="0.25">
      <c r="A139" s="38">
        <v>2361</v>
      </c>
      <c r="B139" s="63" t="s">
        <v>148</v>
      </c>
      <c r="C139" s="64">
        <f t="shared" si="9"/>
        <v>0</v>
      </c>
      <c r="D139" s="66"/>
      <c r="E139" s="66"/>
      <c r="F139" s="66"/>
      <c r="G139" s="134"/>
      <c r="H139" s="64">
        <f t="shared" si="10"/>
        <v>0</v>
      </c>
      <c r="I139" s="66">
        <v>0</v>
      </c>
      <c r="J139" s="66"/>
      <c r="K139" s="66">
        <v>0</v>
      </c>
      <c r="L139" s="134"/>
      <c r="M139" s="230"/>
    </row>
    <row r="140" spans="1:13" ht="24" hidden="1" x14ac:dyDescent="0.25">
      <c r="A140" s="38">
        <v>2362</v>
      </c>
      <c r="B140" s="63" t="s">
        <v>149</v>
      </c>
      <c r="C140" s="64">
        <f t="shared" si="9"/>
        <v>0</v>
      </c>
      <c r="D140" s="66"/>
      <c r="E140" s="66"/>
      <c r="F140" s="66"/>
      <c r="G140" s="134"/>
      <c r="H140" s="64">
        <f t="shared" si="10"/>
        <v>0</v>
      </c>
      <c r="I140" s="66">
        <v>0</v>
      </c>
      <c r="J140" s="66"/>
      <c r="K140" s="66">
        <v>0</v>
      </c>
      <c r="L140" s="134"/>
      <c r="M140" s="230"/>
    </row>
    <row r="141" spans="1:13" hidden="1" x14ac:dyDescent="0.25">
      <c r="A141" s="38">
        <v>2363</v>
      </c>
      <c r="B141" s="63" t="s">
        <v>150</v>
      </c>
      <c r="C141" s="64">
        <f t="shared" si="9"/>
        <v>0</v>
      </c>
      <c r="D141" s="66"/>
      <c r="E141" s="66"/>
      <c r="F141" s="66"/>
      <c r="G141" s="134"/>
      <c r="H141" s="64">
        <f t="shared" si="10"/>
        <v>0</v>
      </c>
      <c r="I141" s="66">
        <v>0</v>
      </c>
      <c r="J141" s="66"/>
      <c r="K141" s="66">
        <v>0</v>
      </c>
      <c r="L141" s="134"/>
      <c r="M141" s="230"/>
    </row>
    <row r="142" spans="1:13" hidden="1" x14ac:dyDescent="0.25">
      <c r="A142" s="38">
        <v>2364</v>
      </c>
      <c r="B142" s="63" t="s">
        <v>151</v>
      </c>
      <c r="C142" s="64">
        <f t="shared" si="9"/>
        <v>0</v>
      </c>
      <c r="D142" s="66"/>
      <c r="E142" s="66"/>
      <c r="F142" s="66"/>
      <c r="G142" s="134"/>
      <c r="H142" s="64">
        <f t="shared" si="10"/>
        <v>0</v>
      </c>
      <c r="I142" s="66">
        <v>0</v>
      </c>
      <c r="J142" s="66"/>
      <c r="K142" s="66">
        <v>0</v>
      </c>
      <c r="L142" s="134"/>
      <c r="M142" s="230"/>
    </row>
    <row r="143" spans="1:13" ht="12.75" hidden="1" customHeight="1" x14ac:dyDescent="0.25">
      <c r="A143" s="38">
        <v>2365</v>
      </c>
      <c r="B143" s="63" t="s">
        <v>152</v>
      </c>
      <c r="C143" s="64">
        <f t="shared" si="9"/>
        <v>0</v>
      </c>
      <c r="D143" s="66"/>
      <c r="E143" s="66"/>
      <c r="F143" s="66"/>
      <c r="G143" s="134"/>
      <c r="H143" s="64">
        <f t="shared" si="10"/>
        <v>0</v>
      </c>
      <c r="I143" s="66">
        <v>0</v>
      </c>
      <c r="J143" s="66"/>
      <c r="K143" s="66">
        <v>0</v>
      </c>
      <c r="L143" s="134"/>
      <c r="M143" s="230"/>
    </row>
    <row r="144" spans="1:13" ht="36" hidden="1" x14ac:dyDescent="0.25">
      <c r="A144" s="38">
        <v>2366</v>
      </c>
      <c r="B144" s="63" t="s">
        <v>153</v>
      </c>
      <c r="C144" s="64">
        <f t="shared" si="9"/>
        <v>0</v>
      </c>
      <c r="D144" s="66"/>
      <c r="E144" s="66"/>
      <c r="F144" s="66"/>
      <c r="G144" s="134"/>
      <c r="H144" s="64">
        <f t="shared" si="10"/>
        <v>0</v>
      </c>
      <c r="I144" s="66">
        <v>0</v>
      </c>
      <c r="J144" s="66"/>
      <c r="K144" s="66">
        <v>0</v>
      </c>
      <c r="L144" s="134"/>
      <c r="M144" s="230"/>
    </row>
    <row r="145" spans="1:13" ht="60" hidden="1" x14ac:dyDescent="0.25">
      <c r="A145" s="38">
        <v>2369</v>
      </c>
      <c r="B145" s="63" t="s">
        <v>154</v>
      </c>
      <c r="C145" s="64">
        <f t="shared" si="9"/>
        <v>0</v>
      </c>
      <c r="D145" s="66"/>
      <c r="E145" s="66"/>
      <c r="F145" s="66"/>
      <c r="G145" s="134"/>
      <c r="H145" s="64">
        <f t="shared" si="10"/>
        <v>0</v>
      </c>
      <c r="I145" s="66">
        <v>0</v>
      </c>
      <c r="J145" s="66"/>
      <c r="K145" s="66">
        <v>0</v>
      </c>
      <c r="L145" s="134"/>
      <c r="M145" s="230"/>
    </row>
    <row r="146" spans="1:13" hidden="1" x14ac:dyDescent="0.25">
      <c r="A146" s="130">
        <v>2370</v>
      </c>
      <c r="B146" s="99" t="s">
        <v>155</v>
      </c>
      <c r="C146" s="103">
        <f t="shared" si="9"/>
        <v>0</v>
      </c>
      <c r="D146" s="138"/>
      <c r="E146" s="138"/>
      <c r="F146" s="138"/>
      <c r="G146" s="139"/>
      <c r="H146" s="103">
        <f t="shared" si="10"/>
        <v>0</v>
      </c>
      <c r="I146" s="138">
        <v>0</v>
      </c>
      <c r="J146" s="138"/>
      <c r="K146" s="138">
        <v>0</v>
      </c>
      <c r="L146" s="139"/>
      <c r="M146" s="230"/>
    </row>
    <row r="147" spans="1:13" hidden="1" x14ac:dyDescent="0.25">
      <c r="A147" s="130">
        <v>2380</v>
      </c>
      <c r="B147" s="99" t="s">
        <v>156</v>
      </c>
      <c r="C147" s="103">
        <f t="shared" si="9"/>
        <v>0</v>
      </c>
      <c r="D147" s="131">
        <f>SUM(D148:D149)</f>
        <v>0</v>
      </c>
      <c r="E147" s="131">
        <f>SUM(E148:E149)</f>
        <v>0</v>
      </c>
      <c r="F147" s="131">
        <f>SUM(F148:F149)</f>
        <v>0</v>
      </c>
      <c r="G147" s="132">
        <f>SUM(G148:G149)</f>
        <v>0</v>
      </c>
      <c r="H147" s="103">
        <f t="shared" si="10"/>
        <v>0</v>
      </c>
      <c r="I147" s="131">
        <f>SUM(I148:I149)</f>
        <v>0</v>
      </c>
      <c r="J147" s="131">
        <f>SUM(J148:J149)</f>
        <v>0</v>
      </c>
      <c r="K147" s="131">
        <f>SUM(K148:K149)</f>
        <v>0</v>
      </c>
      <c r="L147" s="132">
        <f>SUM(L148:L149)</f>
        <v>0</v>
      </c>
    </row>
    <row r="148" spans="1:13" hidden="1" x14ac:dyDescent="0.25">
      <c r="A148" s="33">
        <v>2381</v>
      </c>
      <c r="B148" s="58" t="s">
        <v>157</v>
      </c>
      <c r="C148" s="59">
        <f t="shared" si="9"/>
        <v>0</v>
      </c>
      <c r="D148" s="61"/>
      <c r="E148" s="61"/>
      <c r="F148" s="61"/>
      <c r="G148" s="133"/>
      <c r="H148" s="59">
        <f t="shared" si="10"/>
        <v>0</v>
      </c>
      <c r="I148" s="61">
        <v>0</v>
      </c>
      <c r="J148" s="61"/>
      <c r="K148" s="61">
        <v>0</v>
      </c>
      <c r="L148" s="133"/>
      <c r="M148" s="230"/>
    </row>
    <row r="149" spans="1:13" ht="24" hidden="1" x14ac:dyDescent="0.25">
      <c r="A149" s="38">
        <v>2389</v>
      </c>
      <c r="B149" s="63" t="s">
        <v>158</v>
      </c>
      <c r="C149" s="64">
        <f t="shared" si="9"/>
        <v>0</v>
      </c>
      <c r="D149" s="66"/>
      <c r="E149" s="66"/>
      <c r="F149" s="66"/>
      <c r="G149" s="134"/>
      <c r="H149" s="64">
        <f t="shared" si="10"/>
        <v>0</v>
      </c>
      <c r="I149" s="66">
        <v>0</v>
      </c>
      <c r="J149" s="66"/>
      <c r="K149" s="66">
        <v>0</v>
      </c>
      <c r="L149" s="134"/>
      <c r="M149" s="230"/>
    </row>
    <row r="150" spans="1:13" hidden="1" x14ac:dyDescent="0.25">
      <c r="A150" s="130">
        <v>2390</v>
      </c>
      <c r="B150" s="99" t="s">
        <v>159</v>
      </c>
      <c r="C150" s="103">
        <f t="shared" si="9"/>
        <v>0</v>
      </c>
      <c r="D150" s="138"/>
      <c r="E150" s="138"/>
      <c r="F150" s="138"/>
      <c r="G150" s="139"/>
      <c r="H150" s="103">
        <f t="shared" si="10"/>
        <v>0</v>
      </c>
      <c r="I150" s="138">
        <v>0</v>
      </c>
      <c r="J150" s="138"/>
      <c r="K150" s="138">
        <v>0</v>
      </c>
      <c r="L150" s="139"/>
      <c r="M150" s="230"/>
    </row>
    <row r="151" spans="1:13" hidden="1" x14ac:dyDescent="0.25">
      <c r="A151" s="50">
        <v>2400</v>
      </c>
      <c r="B151" s="127" t="s">
        <v>160</v>
      </c>
      <c r="C151" s="51">
        <f t="shared" si="9"/>
        <v>0</v>
      </c>
      <c r="D151" s="151"/>
      <c r="E151" s="151"/>
      <c r="F151" s="151"/>
      <c r="G151" s="152"/>
      <c r="H151" s="51">
        <f t="shared" si="10"/>
        <v>0</v>
      </c>
      <c r="I151" s="151">
        <v>0</v>
      </c>
      <c r="J151" s="151"/>
      <c r="K151" s="151">
        <v>0</v>
      </c>
      <c r="L151" s="133"/>
      <c r="M151" s="230"/>
    </row>
    <row r="152" spans="1:13" ht="24" x14ac:dyDescent="0.25">
      <c r="A152" s="50">
        <v>2500</v>
      </c>
      <c r="B152" s="127" t="s">
        <v>161</v>
      </c>
      <c r="C152" s="51">
        <f t="shared" si="9"/>
        <v>6000</v>
      </c>
      <c r="D152" s="56">
        <f>SUM(D153,D159)</f>
        <v>0</v>
      </c>
      <c r="E152" s="56">
        <f t="shared" ref="E152:G152" si="12">SUM(E153,E159)</f>
        <v>0</v>
      </c>
      <c r="F152" s="56">
        <f t="shared" si="12"/>
        <v>6000</v>
      </c>
      <c r="G152" s="56">
        <f t="shared" si="12"/>
        <v>0</v>
      </c>
      <c r="H152" s="51">
        <f t="shared" si="10"/>
        <v>6086</v>
      </c>
      <c r="I152" s="56">
        <f>SUM(I153,I159)</f>
        <v>0</v>
      </c>
      <c r="J152" s="56">
        <f t="shared" ref="J152:L152" si="13">SUM(J153,J159)</f>
        <v>0</v>
      </c>
      <c r="K152" s="56">
        <f t="shared" si="13"/>
        <v>6086</v>
      </c>
      <c r="L152" s="144">
        <f t="shared" si="13"/>
        <v>0</v>
      </c>
    </row>
    <row r="153" spans="1:13" ht="24" x14ac:dyDescent="0.25">
      <c r="A153" s="141">
        <v>2510</v>
      </c>
      <c r="B153" s="58" t="s">
        <v>162</v>
      </c>
      <c r="C153" s="59">
        <f t="shared" si="9"/>
        <v>6000</v>
      </c>
      <c r="D153" s="142">
        <f>SUM(D154:D158)</f>
        <v>0</v>
      </c>
      <c r="E153" s="142">
        <f t="shared" ref="E153:G153" si="14">SUM(E154:E158)</f>
        <v>0</v>
      </c>
      <c r="F153" s="142">
        <f t="shared" si="14"/>
        <v>6000</v>
      </c>
      <c r="G153" s="142">
        <f t="shared" si="14"/>
        <v>0</v>
      </c>
      <c r="H153" s="59">
        <f t="shared" si="10"/>
        <v>6086</v>
      </c>
      <c r="I153" s="142">
        <f>SUM(I154:I158)</f>
        <v>0</v>
      </c>
      <c r="J153" s="142">
        <f t="shared" ref="J153:L153" si="15">SUM(J154:J158)</f>
        <v>0</v>
      </c>
      <c r="K153" s="142">
        <f t="shared" si="15"/>
        <v>6086</v>
      </c>
      <c r="L153" s="153">
        <f t="shared" si="15"/>
        <v>0</v>
      </c>
    </row>
    <row r="154" spans="1:13" ht="24" x14ac:dyDescent="0.25">
      <c r="A154" s="39">
        <v>2512</v>
      </c>
      <c r="B154" s="63" t="s">
        <v>163</v>
      </c>
      <c r="C154" s="64">
        <f t="shared" si="9"/>
        <v>6000</v>
      </c>
      <c r="D154" s="66"/>
      <c r="E154" s="66"/>
      <c r="F154" s="66">
        <v>6000</v>
      </c>
      <c r="G154" s="134"/>
      <c r="H154" s="64">
        <f t="shared" si="10"/>
        <v>6086</v>
      </c>
      <c r="I154" s="66">
        <v>0</v>
      </c>
      <c r="J154" s="66"/>
      <c r="K154" s="66">
        <v>6086</v>
      </c>
      <c r="L154" s="134"/>
      <c r="M154" s="230"/>
    </row>
    <row r="155" spans="1:13" ht="24" hidden="1" x14ac:dyDescent="0.25">
      <c r="A155" s="39">
        <v>2513</v>
      </c>
      <c r="B155" s="63" t="s">
        <v>164</v>
      </c>
      <c r="C155" s="64">
        <f t="shared" si="9"/>
        <v>0</v>
      </c>
      <c r="D155" s="66"/>
      <c r="E155" s="66"/>
      <c r="F155" s="66"/>
      <c r="G155" s="134"/>
      <c r="H155" s="64">
        <f t="shared" si="10"/>
        <v>0</v>
      </c>
      <c r="I155" s="66">
        <v>0</v>
      </c>
      <c r="J155" s="66"/>
      <c r="K155" s="66">
        <v>0</v>
      </c>
      <c r="L155" s="134"/>
      <c r="M155" s="230"/>
    </row>
    <row r="156" spans="1:13" ht="36" hidden="1" x14ac:dyDescent="0.25">
      <c r="A156" s="39">
        <v>2514</v>
      </c>
      <c r="B156" s="63" t="s">
        <v>165</v>
      </c>
      <c r="C156" s="64">
        <f t="shared" si="9"/>
        <v>0</v>
      </c>
      <c r="D156" s="66"/>
      <c r="E156" s="66"/>
      <c r="F156" s="66"/>
      <c r="G156" s="134"/>
      <c r="H156" s="64">
        <f t="shared" si="10"/>
        <v>0</v>
      </c>
      <c r="I156" s="66">
        <v>0</v>
      </c>
      <c r="J156" s="66"/>
      <c r="K156" s="66">
        <v>0</v>
      </c>
      <c r="L156" s="134"/>
      <c r="M156" s="230"/>
    </row>
    <row r="157" spans="1:13" ht="24" hidden="1" x14ac:dyDescent="0.25">
      <c r="A157" s="39">
        <v>2515</v>
      </c>
      <c r="B157" s="63" t="s">
        <v>166</v>
      </c>
      <c r="C157" s="64">
        <f t="shared" si="9"/>
        <v>0</v>
      </c>
      <c r="D157" s="66"/>
      <c r="E157" s="66"/>
      <c r="F157" s="66"/>
      <c r="G157" s="134"/>
      <c r="H157" s="64">
        <f t="shared" si="10"/>
        <v>0</v>
      </c>
      <c r="I157" s="66">
        <v>0</v>
      </c>
      <c r="J157" s="66"/>
      <c r="K157" s="66">
        <v>0</v>
      </c>
      <c r="L157" s="134"/>
      <c r="M157" s="230"/>
    </row>
    <row r="158" spans="1:13" ht="24" hidden="1" x14ac:dyDescent="0.25">
      <c r="A158" s="39">
        <v>2519</v>
      </c>
      <c r="B158" s="63" t="s">
        <v>167</v>
      </c>
      <c r="C158" s="64">
        <f t="shared" si="9"/>
        <v>0</v>
      </c>
      <c r="D158" s="66"/>
      <c r="E158" s="66"/>
      <c r="F158" s="66"/>
      <c r="G158" s="134"/>
      <c r="H158" s="64">
        <f t="shared" si="10"/>
        <v>0</v>
      </c>
      <c r="I158" s="66">
        <v>0</v>
      </c>
      <c r="J158" s="66"/>
      <c r="K158" s="66">
        <v>0</v>
      </c>
      <c r="L158" s="134"/>
      <c r="M158" s="230"/>
    </row>
    <row r="159" spans="1:13" ht="24" hidden="1" x14ac:dyDescent="0.25">
      <c r="A159" s="135">
        <v>2520</v>
      </c>
      <c r="B159" s="63" t="s">
        <v>168</v>
      </c>
      <c r="C159" s="64">
        <f t="shared" si="9"/>
        <v>0</v>
      </c>
      <c r="D159" s="66"/>
      <c r="E159" s="66"/>
      <c r="F159" s="66"/>
      <c r="G159" s="134"/>
      <c r="H159" s="64">
        <f t="shared" si="10"/>
        <v>0</v>
      </c>
      <c r="I159" s="66">
        <v>0</v>
      </c>
      <c r="J159" s="66"/>
      <c r="K159" s="66">
        <v>0</v>
      </c>
      <c r="L159" s="134"/>
      <c r="M159" s="230"/>
    </row>
    <row r="160" spans="1:13" hidden="1" x14ac:dyDescent="0.25">
      <c r="A160" s="123">
        <v>3000</v>
      </c>
      <c r="B160" s="123" t="s">
        <v>169</v>
      </c>
      <c r="C160" s="124">
        <f t="shared" si="9"/>
        <v>0</v>
      </c>
      <c r="D160" s="125">
        <f>SUM(D161,D171)</f>
        <v>0</v>
      </c>
      <c r="E160" s="125">
        <f>SUM(E161,E171)</f>
        <v>0</v>
      </c>
      <c r="F160" s="125">
        <f>SUM(F161,F171)</f>
        <v>0</v>
      </c>
      <c r="G160" s="126">
        <f>SUM(G161,G171)</f>
        <v>0</v>
      </c>
      <c r="H160" s="124">
        <f t="shared" si="10"/>
        <v>0</v>
      </c>
      <c r="I160" s="125">
        <f>SUM(I161,I171)</f>
        <v>0</v>
      </c>
      <c r="J160" s="125">
        <f>SUM(J161,J171)</f>
        <v>0</v>
      </c>
      <c r="K160" s="125">
        <f>SUM(K161,K171)</f>
        <v>0</v>
      </c>
      <c r="L160" s="126">
        <f>SUM(L161,L171)</f>
        <v>0</v>
      </c>
    </row>
    <row r="161" spans="1:13" ht="24" hidden="1" x14ac:dyDescent="0.25">
      <c r="A161" s="50">
        <v>3200</v>
      </c>
      <c r="B161" s="154" t="s">
        <v>170</v>
      </c>
      <c r="C161" s="155">
        <f t="shared" si="9"/>
        <v>0</v>
      </c>
      <c r="D161" s="56">
        <f>SUM(D162,D166)</f>
        <v>0</v>
      </c>
      <c r="E161" s="56">
        <f t="shared" ref="E161:G161" si="16">SUM(E162,E166)</f>
        <v>0</v>
      </c>
      <c r="F161" s="56">
        <f t="shared" si="16"/>
        <v>0</v>
      </c>
      <c r="G161" s="56">
        <f t="shared" si="16"/>
        <v>0</v>
      </c>
      <c r="H161" s="51">
        <f t="shared" si="10"/>
        <v>0</v>
      </c>
      <c r="I161" s="56">
        <f>SUM(I162,I166)</f>
        <v>0</v>
      </c>
      <c r="J161" s="56">
        <f t="shared" ref="J161:L161" si="17">SUM(J162,J166)</f>
        <v>0</v>
      </c>
      <c r="K161" s="56">
        <f t="shared" si="17"/>
        <v>0</v>
      </c>
      <c r="L161" s="129">
        <f t="shared" si="17"/>
        <v>0</v>
      </c>
    </row>
    <row r="162" spans="1:13" ht="36" hidden="1" x14ac:dyDescent="0.25">
      <c r="A162" s="141">
        <v>3260</v>
      </c>
      <c r="B162" s="58" t="s">
        <v>171</v>
      </c>
      <c r="C162" s="59">
        <f t="shared" si="9"/>
        <v>0</v>
      </c>
      <c r="D162" s="142">
        <f>SUM(D163:D165)</f>
        <v>0</v>
      </c>
      <c r="E162" s="142">
        <f>SUM(E163:E165)</f>
        <v>0</v>
      </c>
      <c r="F162" s="142">
        <f>SUM(F163:F165)</f>
        <v>0</v>
      </c>
      <c r="G162" s="143">
        <f>SUM(G163:G165)</f>
        <v>0</v>
      </c>
      <c r="H162" s="59">
        <f t="shared" si="10"/>
        <v>0</v>
      </c>
      <c r="I162" s="142">
        <f>SUM(I163:I165)</f>
        <v>0</v>
      </c>
      <c r="J162" s="142">
        <f>SUM(J163:J165)</f>
        <v>0</v>
      </c>
      <c r="K162" s="142">
        <f>SUM(K163:K165)</f>
        <v>0</v>
      </c>
      <c r="L162" s="143">
        <f>SUM(L163:L165)</f>
        <v>0</v>
      </c>
    </row>
    <row r="163" spans="1:13" ht="24" hidden="1" x14ac:dyDescent="0.25">
      <c r="A163" s="39">
        <v>3261</v>
      </c>
      <c r="B163" s="63" t="s">
        <v>172</v>
      </c>
      <c r="C163" s="64">
        <f>SUM(D163:G163)</f>
        <v>0</v>
      </c>
      <c r="D163" s="66"/>
      <c r="E163" s="66"/>
      <c r="F163" s="66"/>
      <c r="G163" s="134"/>
      <c r="H163" s="64">
        <f>SUM(I163:L163)</f>
        <v>0</v>
      </c>
      <c r="I163" s="66">
        <v>0</v>
      </c>
      <c r="J163" s="66"/>
      <c r="K163" s="66">
        <v>0</v>
      </c>
      <c r="L163" s="134"/>
      <c r="M163" s="230"/>
    </row>
    <row r="164" spans="1:13" ht="36" hidden="1" x14ac:dyDescent="0.25">
      <c r="A164" s="39">
        <v>3262</v>
      </c>
      <c r="B164" s="63" t="s">
        <v>173</v>
      </c>
      <c r="C164" s="64">
        <f>SUM(D164:G164)</f>
        <v>0</v>
      </c>
      <c r="D164" s="66"/>
      <c r="E164" s="66"/>
      <c r="F164" s="66"/>
      <c r="G164" s="134"/>
      <c r="H164" s="64">
        <f>SUM(I164:L164)</f>
        <v>0</v>
      </c>
      <c r="I164" s="66">
        <v>0</v>
      </c>
      <c r="J164" s="66"/>
      <c r="K164" s="66">
        <v>0</v>
      </c>
      <c r="L164" s="134"/>
      <c r="M164" s="230"/>
    </row>
    <row r="165" spans="1:13" ht="24" hidden="1" x14ac:dyDescent="0.25">
      <c r="A165" s="39">
        <v>3263</v>
      </c>
      <c r="B165" s="63" t="s">
        <v>174</v>
      </c>
      <c r="C165" s="64">
        <f>SUM(D165:G165)</f>
        <v>0</v>
      </c>
      <c r="D165" s="66"/>
      <c r="E165" s="66"/>
      <c r="F165" s="66"/>
      <c r="G165" s="134"/>
      <c r="H165" s="64">
        <f>SUM(I165:L165)</f>
        <v>0</v>
      </c>
      <c r="I165" s="66">
        <v>0</v>
      </c>
      <c r="J165" s="66"/>
      <c r="K165" s="66">
        <v>0</v>
      </c>
      <c r="L165" s="134"/>
      <c r="M165" s="230"/>
    </row>
    <row r="166" spans="1:13" ht="84" hidden="1" x14ac:dyDescent="0.25">
      <c r="A166" s="141">
        <v>3290</v>
      </c>
      <c r="B166" s="58" t="s">
        <v>175</v>
      </c>
      <c r="C166" s="156">
        <f t="shared" ref="C166:C170" si="18">SUM(D166:G166)</f>
        <v>0</v>
      </c>
      <c r="D166" s="142">
        <f>SUM(D167:D170)</f>
        <v>0</v>
      </c>
      <c r="E166" s="142">
        <f t="shared" ref="E166:G166" si="19">SUM(E167:E170)</f>
        <v>0</v>
      </c>
      <c r="F166" s="142">
        <f t="shared" si="19"/>
        <v>0</v>
      </c>
      <c r="G166" s="142">
        <f t="shared" si="19"/>
        <v>0</v>
      </c>
      <c r="H166" s="156">
        <f t="shared" ref="H166:H170" si="20">SUM(I166:L166)</f>
        <v>0</v>
      </c>
      <c r="I166" s="142">
        <f>SUM(I167:I170)</f>
        <v>0</v>
      </c>
      <c r="J166" s="142">
        <f t="shared" ref="J166:L166" si="21">SUM(J167:J170)</f>
        <v>0</v>
      </c>
      <c r="K166" s="142">
        <f t="shared" si="21"/>
        <v>0</v>
      </c>
      <c r="L166" s="157">
        <f t="shared" si="21"/>
        <v>0</v>
      </c>
    </row>
    <row r="167" spans="1:13" ht="72" hidden="1" x14ac:dyDescent="0.25">
      <c r="A167" s="39">
        <v>3291</v>
      </c>
      <c r="B167" s="63" t="s">
        <v>176</v>
      </c>
      <c r="C167" s="64">
        <f t="shared" si="18"/>
        <v>0</v>
      </c>
      <c r="D167" s="66"/>
      <c r="E167" s="66"/>
      <c r="F167" s="66"/>
      <c r="G167" s="158"/>
      <c r="H167" s="64">
        <f t="shared" si="20"/>
        <v>0</v>
      </c>
      <c r="I167" s="66">
        <v>0</v>
      </c>
      <c r="J167" s="66"/>
      <c r="K167" s="66">
        <v>0</v>
      </c>
      <c r="L167" s="134"/>
      <c r="M167" s="230"/>
    </row>
    <row r="168" spans="1:13" ht="72" hidden="1" x14ac:dyDescent="0.25">
      <c r="A168" s="39">
        <v>3292</v>
      </c>
      <c r="B168" s="63" t="s">
        <v>177</v>
      </c>
      <c r="C168" s="64">
        <f t="shared" si="18"/>
        <v>0</v>
      </c>
      <c r="D168" s="66"/>
      <c r="E168" s="66"/>
      <c r="F168" s="66"/>
      <c r="G168" s="158"/>
      <c r="H168" s="64">
        <f t="shared" si="20"/>
        <v>0</v>
      </c>
      <c r="I168" s="66">
        <v>0</v>
      </c>
      <c r="J168" s="66"/>
      <c r="K168" s="66">
        <v>0</v>
      </c>
      <c r="L168" s="134"/>
      <c r="M168" s="230"/>
    </row>
    <row r="169" spans="1:13" ht="72" hidden="1" x14ac:dyDescent="0.25">
      <c r="A169" s="39">
        <v>3293</v>
      </c>
      <c r="B169" s="63" t="s">
        <v>178</v>
      </c>
      <c r="C169" s="64">
        <f t="shared" si="18"/>
        <v>0</v>
      </c>
      <c r="D169" s="66"/>
      <c r="E169" s="66"/>
      <c r="F169" s="66"/>
      <c r="G169" s="158"/>
      <c r="H169" s="64">
        <f t="shared" si="20"/>
        <v>0</v>
      </c>
      <c r="I169" s="66">
        <v>0</v>
      </c>
      <c r="J169" s="66"/>
      <c r="K169" s="66">
        <v>0</v>
      </c>
      <c r="L169" s="134"/>
      <c r="M169" s="230"/>
    </row>
    <row r="170" spans="1:13" ht="60" hidden="1" x14ac:dyDescent="0.25">
      <c r="A170" s="159">
        <v>3294</v>
      </c>
      <c r="B170" s="63" t="s">
        <v>179</v>
      </c>
      <c r="C170" s="156">
        <f t="shared" si="18"/>
        <v>0</v>
      </c>
      <c r="D170" s="160"/>
      <c r="E170" s="160"/>
      <c r="F170" s="160"/>
      <c r="G170" s="161"/>
      <c r="H170" s="156">
        <f t="shared" si="20"/>
        <v>0</v>
      </c>
      <c r="I170" s="160">
        <v>0</v>
      </c>
      <c r="J170" s="160"/>
      <c r="K170" s="160">
        <v>0</v>
      </c>
      <c r="L170" s="162"/>
      <c r="M170" s="230"/>
    </row>
    <row r="171" spans="1:13" ht="48" hidden="1" x14ac:dyDescent="0.25">
      <c r="A171" s="163">
        <v>3300</v>
      </c>
      <c r="B171" s="154" t="s">
        <v>180</v>
      </c>
      <c r="C171" s="164">
        <f t="shared" si="9"/>
        <v>0</v>
      </c>
      <c r="D171" s="165">
        <f>SUM(D172:D173)</f>
        <v>0</v>
      </c>
      <c r="E171" s="165">
        <f t="shared" ref="E171:G171" si="22">SUM(E172:E173)</f>
        <v>0</v>
      </c>
      <c r="F171" s="165">
        <f t="shared" si="22"/>
        <v>0</v>
      </c>
      <c r="G171" s="165">
        <f t="shared" si="22"/>
        <v>0</v>
      </c>
      <c r="H171" s="164">
        <f t="shared" si="10"/>
        <v>0</v>
      </c>
      <c r="I171" s="165">
        <f>SUM(I172:I173)</f>
        <v>0</v>
      </c>
      <c r="J171" s="165">
        <f t="shared" ref="J171:L171" si="23">SUM(J172:J173)</f>
        <v>0</v>
      </c>
      <c r="K171" s="165">
        <f t="shared" si="23"/>
        <v>0</v>
      </c>
      <c r="L171" s="129">
        <f t="shared" si="23"/>
        <v>0</v>
      </c>
    </row>
    <row r="172" spans="1:13" ht="48" hidden="1" x14ac:dyDescent="0.25">
      <c r="A172" s="98">
        <v>3310</v>
      </c>
      <c r="B172" s="99" t="s">
        <v>181</v>
      </c>
      <c r="C172" s="166">
        <f t="shared" si="9"/>
        <v>0</v>
      </c>
      <c r="D172" s="138"/>
      <c r="E172" s="138"/>
      <c r="F172" s="138"/>
      <c r="G172" s="139"/>
      <c r="H172" s="166">
        <f t="shared" si="10"/>
        <v>0</v>
      </c>
      <c r="I172" s="138">
        <v>0</v>
      </c>
      <c r="J172" s="138"/>
      <c r="K172" s="138">
        <v>0</v>
      </c>
      <c r="L172" s="139"/>
      <c r="M172" s="230"/>
    </row>
    <row r="173" spans="1:13" ht="48.75" hidden="1" customHeight="1" x14ac:dyDescent="0.25">
      <c r="A173" s="34">
        <v>3320</v>
      </c>
      <c r="B173" s="58" t="s">
        <v>182</v>
      </c>
      <c r="C173" s="59">
        <f t="shared" si="9"/>
        <v>0</v>
      </c>
      <c r="D173" s="61"/>
      <c r="E173" s="61"/>
      <c r="F173" s="61"/>
      <c r="G173" s="133"/>
      <c r="H173" s="59">
        <f t="shared" si="10"/>
        <v>0</v>
      </c>
      <c r="I173" s="61">
        <v>0</v>
      </c>
      <c r="J173" s="61"/>
      <c r="K173" s="61">
        <v>0</v>
      </c>
      <c r="L173" s="133"/>
      <c r="M173" s="230"/>
    </row>
    <row r="174" spans="1:13" hidden="1" x14ac:dyDescent="0.25">
      <c r="A174" s="167">
        <v>4000</v>
      </c>
      <c r="B174" s="123" t="s">
        <v>183</v>
      </c>
      <c r="C174" s="124">
        <f t="shared" si="9"/>
        <v>0</v>
      </c>
      <c r="D174" s="125">
        <f>SUM(D175,D178)</f>
        <v>0</v>
      </c>
      <c r="E174" s="125">
        <f>SUM(E175,E178)</f>
        <v>0</v>
      </c>
      <c r="F174" s="125">
        <f>SUM(F175,F178)</f>
        <v>0</v>
      </c>
      <c r="G174" s="126">
        <f>SUM(G175,G178)</f>
        <v>0</v>
      </c>
      <c r="H174" s="124">
        <f t="shared" si="10"/>
        <v>0</v>
      </c>
      <c r="I174" s="125">
        <f>SUM(I175,I178)</f>
        <v>0</v>
      </c>
      <c r="J174" s="125">
        <f>SUM(J175,J178)</f>
        <v>0</v>
      </c>
      <c r="K174" s="125">
        <f>SUM(K175,K178)</f>
        <v>0</v>
      </c>
      <c r="L174" s="126">
        <f>SUM(L175,L178)</f>
        <v>0</v>
      </c>
    </row>
    <row r="175" spans="1:13" ht="24" hidden="1" x14ac:dyDescent="0.25">
      <c r="A175" s="168">
        <v>4200</v>
      </c>
      <c r="B175" s="127" t="s">
        <v>184</v>
      </c>
      <c r="C175" s="51">
        <f>SUM(D175:G175)</f>
        <v>0</v>
      </c>
      <c r="D175" s="56">
        <f>SUM(D176,D177)</f>
        <v>0</v>
      </c>
      <c r="E175" s="56">
        <f>SUM(E176,E177)</f>
        <v>0</v>
      </c>
      <c r="F175" s="56">
        <f>SUM(F176,F177)</f>
        <v>0</v>
      </c>
      <c r="G175" s="140">
        <f>SUM(G176,G177)</f>
        <v>0</v>
      </c>
      <c r="H175" s="51">
        <f t="shared" si="10"/>
        <v>0</v>
      </c>
      <c r="I175" s="56">
        <f>SUM(I176,I177)</f>
        <v>0</v>
      </c>
      <c r="J175" s="56">
        <f>SUM(J176,J177)</f>
        <v>0</v>
      </c>
      <c r="K175" s="56">
        <f>SUM(K176,K177)</f>
        <v>0</v>
      </c>
      <c r="L175" s="140">
        <f>SUM(L176,L177)</f>
        <v>0</v>
      </c>
    </row>
    <row r="176" spans="1:13" ht="36" hidden="1" x14ac:dyDescent="0.25">
      <c r="A176" s="141">
        <v>4240</v>
      </c>
      <c r="B176" s="58" t="s">
        <v>185</v>
      </c>
      <c r="C176" s="59">
        <f t="shared" ref="C176:C245" si="24">SUM(D176:G176)</f>
        <v>0</v>
      </c>
      <c r="D176" s="61"/>
      <c r="E176" s="61"/>
      <c r="F176" s="61"/>
      <c r="G176" s="133"/>
      <c r="H176" s="59">
        <f t="shared" ref="H176:H244" si="25">SUM(I176:L176)</f>
        <v>0</v>
      </c>
      <c r="I176" s="61">
        <v>0</v>
      </c>
      <c r="J176" s="61"/>
      <c r="K176" s="61">
        <v>0</v>
      </c>
      <c r="L176" s="133"/>
      <c r="M176" s="230"/>
    </row>
    <row r="177" spans="1:13" ht="24" hidden="1" x14ac:dyDescent="0.25">
      <c r="A177" s="135">
        <v>4250</v>
      </c>
      <c r="B177" s="63" t="s">
        <v>186</v>
      </c>
      <c r="C177" s="64">
        <f t="shared" si="24"/>
        <v>0</v>
      </c>
      <c r="D177" s="66"/>
      <c r="E177" s="66"/>
      <c r="F177" s="66"/>
      <c r="G177" s="134"/>
      <c r="H177" s="64">
        <f t="shared" si="25"/>
        <v>0</v>
      </c>
      <c r="I177" s="66">
        <v>0</v>
      </c>
      <c r="J177" s="66"/>
      <c r="K177" s="66">
        <v>0</v>
      </c>
      <c r="L177" s="134"/>
      <c r="M177" s="230"/>
    </row>
    <row r="178" spans="1:13" hidden="1" x14ac:dyDescent="0.25">
      <c r="A178" s="50">
        <v>4300</v>
      </c>
      <c r="B178" s="127" t="s">
        <v>187</v>
      </c>
      <c r="C178" s="51">
        <f t="shared" si="24"/>
        <v>0</v>
      </c>
      <c r="D178" s="56">
        <f>SUM(D179)</f>
        <v>0</v>
      </c>
      <c r="E178" s="56">
        <f>SUM(E179)</f>
        <v>0</v>
      </c>
      <c r="F178" s="56">
        <f>SUM(F179)</f>
        <v>0</v>
      </c>
      <c r="G178" s="140">
        <f>SUM(G179)</f>
        <v>0</v>
      </c>
      <c r="H178" s="51">
        <f t="shared" si="25"/>
        <v>0</v>
      </c>
      <c r="I178" s="56">
        <f>SUM(I179)</f>
        <v>0</v>
      </c>
      <c r="J178" s="56">
        <f>SUM(J179)</f>
        <v>0</v>
      </c>
      <c r="K178" s="56">
        <f>SUM(K179)</f>
        <v>0</v>
      </c>
      <c r="L178" s="140">
        <f>SUM(L179)</f>
        <v>0</v>
      </c>
    </row>
    <row r="179" spans="1:13" ht="24" hidden="1" x14ac:dyDescent="0.25">
      <c r="A179" s="141">
        <v>4310</v>
      </c>
      <c r="B179" s="58" t="s">
        <v>188</v>
      </c>
      <c r="C179" s="59">
        <f>SUM(D179:G179)</f>
        <v>0</v>
      </c>
      <c r="D179" s="142">
        <f>SUM(D180:D180)</f>
        <v>0</v>
      </c>
      <c r="E179" s="142">
        <f>SUM(E180:E180)</f>
        <v>0</v>
      </c>
      <c r="F179" s="142">
        <f>SUM(F180:F180)</f>
        <v>0</v>
      </c>
      <c r="G179" s="143">
        <f>SUM(G180:G180)</f>
        <v>0</v>
      </c>
      <c r="H179" s="59">
        <f t="shared" si="25"/>
        <v>0</v>
      </c>
      <c r="I179" s="142">
        <f>SUM(I180:I180)</f>
        <v>0</v>
      </c>
      <c r="J179" s="142">
        <f>SUM(J180:J180)</f>
        <v>0</v>
      </c>
      <c r="K179" s="142">
        <f>SUM(K180:K180)</f>
        <v>0</v>
      </c>
      <c r="L179" s="143">
        <f>SUM(L180:L180)</f>
        <v>0</v>
      </c>
    </row>
    <row r="180" spans="1:13" ht="36" hidden="1" x14ac:dyDescent="0.25">
      <c r="A180" s="39">
        <v>4311</v>
      </c>
      <c r="B180" s="63" t="s">
        <v>189</v>
      </c>
      <c r="C180" s="64">
        <f t="shared" si="24"/>
        <v>0</v>
      </c>
      <c r="D180" s="66"/>
      <c r="E180" s="66"/>
      <c r="F180" s="66"/>
      <c r="G180" s="134"/>
      <c r="H180" s="64">
        <f t="shared" si="25"/>
        <v>0</v>
      </c>
      <c r="I180" s="66">
        <v>0</v>
      </c>
      <c r="J180" s="66"/>
      <c r="K180" s="66">
        <v>0</v>
      </c>
      <c r="L180" s="134"/>
      <c r="M180" s="230"/>
    </row>
    <row r="181" spans="1:13" s="22" customFormat="1" ht="24" x14ac:dyDescent="0.25">
      <c r="A181" s="169"/>
      <c r="B181" s="18" t="s">
        <v>190</v>
      </c>
      <c r="C181" s="120">
        <f t="shared" si="24"/>
        <v>280900</v>
      </c>
      <c r="D181" s="121">
        <f>SUM(D182,D211,D252,D265)</f>
        <v>280900</v>
      </c>
      <c r="E181" s="121">
        <f t="shared" ref="E181:G181" si="26">SUM(E182,E211,E252,E265)</f>
        <v>0</v>
      </c>
      <c r="F181" s="121">
        <f t="shared" si="26"/>
        <v>0</v>
      </c>
      <c r="G181" s="121">
        <f t="shared" si="26"/>
        <v>0</v>
      </c>
      <c r="H181" s="120">
        <f>SUM(I181:L181)</f>
        <v>161400</v>
      </c>
      <c r="I181" s="121">
        <f t="shared" ref="I181:L181" si="27">SUM(I182,I211,I252,I265)</f>
        <v>161400</v>
      </c>
      <c r="J181" s="121">
        <f t="shared" si="27"/>
        <v>0</v>
      </c>
      <c r="K181" s="121">
        <f t="shared" si="27"/>
        <v>0</v>
      </c>
      <c r="L181" s="170">
        <f t="shared" si="27"/>
        <v>0</v>
      </c>
    </row>
    <row r="182" spans="1:13" x14ac:dyDescent="0.25">
      <c r="A182" s="123">
        <v>5000</v>
      </c>
      <c r="B182" s="123" t="s">
        <v>191</v>
      </c>
      <c r="C182" s="124">
        <f t="shared" si="24"/>
        <v>280900</v>
      </c>
      <c r="D182" s="125">
        <f>D183+D187</f>
        <v>280900</v>
      </c>
      <c r="E182" s="125">
        <f>E183+E187</f>
        <v>0</v>
      </c>
      <c r="F182" s="125">
        <f>F183+F187</f>
        <v>0</v>
      </c>
      <c r="G182" s="125">
        <f>G183+G187</f>
        <v>0</v>
      </c>
      <c r="H182" s="124">
        <f t="shared" si="25"/>
        <v>161400</v>
      </c>
      <c r="I182" s="125">
        <f>I183+I187</f>
        <v>161400</v>
      </c>
      <c r="J182" s="125">
        <f>J183+J187</f>
        <v>0</v>
      </c>
      <c r="K182" s="125">
        <f>K183+K187</f>
        <v>0</v>
      </c>
      <c r="L182" s="171">
        <f>L183+L187</f>
        <v>0</v>
      </c>
    </row>
    <row r="183" spans="1:13" x14ac:dyDescent="0.25">
      <c r="A183" s="50">
        <v>5100</v>
      </c>
      <c r="B183" s="127" t="s">
        <v>192</v>
      </c>
      <c r="C183" s="51">
        <f t="shared" si="24"/>
        <v>54000</v>
      </c>
      <c r="D183" s="56">
        <f>SUM(D184:D186)</f>
        <v>54000</v>
      </c>
      <c r="E183" s="56">
        <f>SUM(E184:E186)</f>
        <v>0</v>
      </c>
      <c r="F183" s="56">
        <f>SUM(F184:F186)</f>
        <v>0</v>
      </c>
      <c r="G183" s="140">
        <f>SUM(G184:G186)</f>
        <v>0</v>
      </c>
      <c r="H183" s="51">
        <f t="shared" si="25"/>
        <v>39000</v>
      </c>
      <c r="I183" s="56">
        <f>SUM(I184:I186)</f>
        <v>39000</v>
      </c>
      <c r="J183" s="56">
        <f>SUM(J184:J186)</f>
        <v>0</v>
      </c>
      <c r="K183" s="56">
        <f>SUM(K184:K186)</f>
        <v>0</v>
      </c>
      <c r="L183" s="140">
        <f>SUM(L184:L186)</f>
        <v>0</v>
      </c>
    </row>
    <row r="184" spans="1:13" hidden="1" x14ac:dyDescent="0.25">
      <c r="A184" s="141">
        <v>5110</v>
      </c>
      <c r="B184" s="58" t="s">
        <v>193</v>
      </c>
      <c r="C184" s="59">
        <f t="shared" si="24"/>
        <v>0</v>
      </c>
      <c r="D184" s="61"/>
      <c r="E184" s="61"/>
      <c r="F184" s="61"/>
      <c r="G184" s="133"/>
      <c r="H184" s="59">
        <f t="shared" si="25"/>
        <v>0</v>
      </c>
      <c r="I184" s="61">
        <v>0</v>
      </c>
      <c r="J184" s="61"/>
      <c r="K184" s="61">
        <v>0</v>
      </c>
      <c r="L184" s="133"/>
      <c r="M184" s="230"/>
    </row>
    <row r="185" spans="1:13" ht="24" x14ac:dyDescent="0.25">
      <c r="A185" s="135">
        <v>5120</v>
      </c>
      <c r="B185" s="63" t="s">
        <v>194</v>
      </c>
      <c r="C185" s="64">
        <f>SUM(D185:G185)</f>
        <v>54000</v>
      </c>
      <c r="D185" s="66">
        <v>54000</v>
      </c>
      <c r="E185" s="66"/>
      <c r="F185" s="66"/>
      <c r="G185" s="134"/>
      <c r="H185" s="64">
        <f>SUM(I185:L185)</f>
        <v>39000</v>
      </c>
      <c r="I185" s="66">
        <v>39000</v>
      </c>
      <c r="J185" s="66"/>
      <c r="K185" s="66">
        <v>0</v>
      </c>
      <c r="L185" s="134"/>
      <c r="M185" s="230"/>
    </row>
    <row r="186" spans="1:13" hidden="1" x14ac:dyDescent="0.25">
      <c r="A186" s="135">
        <v>5140</v>
      </c>
      <c r="B186" s="63" t="s">
        <v>195</v>
      </c>
      <c r="C186" s="64">
        <f t="shared" si="24"/>
        <v>0</v>
      </c>
      <c r="D186" s="66"/>
      <c r="E186" s="66"/>
      <c r="F186" s="66"/>
      <c r="G186" s="134"/>
      <c r="H186" s="64">
        <f t="shared" si="25"/>
        <v>0</v>
      </c>
      <c r="I186" s="66">
        <v>0</v>
      </c>
      <c r="J186" s="66"/>
      <c r="K186" s="66">
        <v>0</v>
      </c>
      <c r="L186" s="134"/>
      <c r="M186" s="230"/>
    </row>
    <row r="187" spans="1:13" ht="24" x14ac:dyDescent="0.25">
      <c r="A187" s="50">
        <v>5200</v>
      </c>
      <c r="B187" s="127" t="s">
        <v>196</v>
      </c>
      <c r="C187" s="51">
        <f t="shared" si="24"/>
        <v>226900</v>
      </c>
      <c r="D187" s="56">
        <f>D188+D198+D199+D206+D207+D208+D210</f>
        <v>226900</v>
      </c>
      <c r="E187" s="56">
        <f>E188+E198+E199+E206+E207+E208+E210</f>
        <v>0</v>
      </c>
      <c r="F187" s="56">
        <f>F188+F198+F199+F206+F207+F208+F210</f>
        <v>0</v>
      </c>
      <c r="G187" s="140">
        <f>G188+G198+G199+G206+G207+G208+G210</f>
        <v>0</v>
      </c>
      <c r="H187" s="51">
        <f t="shared" si="25"/>
        <v>122400</v>
      </c>
      <c r="I187" s="56">
        <f>I188+I198+I199+I206+I207+I208+I210</f>
        <v>122400</v>
      </c>
      <c r="J187" s="56">
        <f>J188+J198+J199+J206+J207+J208+J210</f>
        <v>0</v>
      </c>
      <c r="K187" s="56">
        <f>K188+K198+K199+K206+K207+K208+K210</f>
        <v>0</v>
      </c>
      <c r="L187" s="140">
        <f>L188+L198+L199+L206+L207+L208+L210</f>
        <v>0</v>
      </c>
    </row>
    <row r="188" spans="1:13" hidden="1" x14ac:dyDescent="0.25">
      <c r="A188" s="130">
        <v>5210</v>
      </c>
      <c r="B188" s="99" t="s">
        <v>197</v>
      </c>
      <c r="C188" s="103">
        <f t="shared" si="24"/>
        <v>0</v>
      </c>
      <c r="D188" s="131">
        <f>SUM(D189:D197)</f>
        <v>0</v>
      </c>
      <c r="E188" s="131">
        <f>SUM(E189:E197)</f>
        <v>0</v>
      </c>
      <c r="F188" s="131">
        <f>SUM(F189:F197)</f>
        <v>0</v>
      </c>
      <c r="G188" s="132">
        <f>SUM(G189:G197)</f>
        <v>0</v>
      </c>
      <c r="H188" s="103">
        <f t="shared" si="25"/>
        <v>0</v>
      </c>
      <c r="I188" s="131">
        <f>SUM(I189:I197)</f>
        <v>0</v>
      </c>
      <c r="J188" s="131">
        <f>SUM(J189:J197)</f>
        <v>0</v>
      </c>
      <c r="K188" s="131">
        <f>SUM(K189:K197)</f>
        <v>0</v>
      </c>
      <c r="L188" s="132">
        <f>SUM(L189:L197)</f>
        <v>0</v>
      </c>
    </row>
    <row r="189" spans="1:13" hidden="1" x14ac:dyDescent="0.25">
      <c r="A189" s="34">
        <v>5211</v>
      </c>
      <c r="B189" s="58" t="s">
        <v>198</v>
      </c>
      <c r="C189" s="59">
        <f t="shared" si="24"/>
        <v>0</v>
      </c>
      <c r="D189" s="61"/>
      <c r="E189" s="61"/>
      <c r="F189" s="61"/>
      <c r="G189" s="133"/>
      <c r="H189" s="59">
        <f t="shared" si="25"/>
        <v>0</v>
      </c>
      <c r="I189" s="61">
        <v>0</v>
      </c>
      <c r="J189" s="61"/>
      <c r="K189" s="61">
        <v>0</v>
      </c>
      <c r="L189" s="133"/>
      <c r="M189" s="230"/>
    </row>
    <row r="190" spans="1:13" hidden="1" x14ac:dyDescent="0.25">
      <c r="A190" s="39">
        <v>5212</v>
      </c>
      <c r="B190" s="63" t="s">
        <v>199</v>
      </c>
      <c r="C190" s="64">
        <f t="shared" si="24"/>
        <v>0</v>
      </c>
      <c r="D190" s="66"/>
      <c r="E190" s="66"/>
      <c r="F190" s="66"/>
      <c r="G190" s="134"/>
      <c r="H190" s="64">
        <f t="shared" si="25"/>
        <v>0</v>
      </c>
      <c r="I190" s="66">
        <v>0</v>
      </c>
      <c r="J190" s="66"/>
      <c r="K190" s="66">
        <v>0</v>
      </c>
      <c r="L190" s="134"/>
      <c r="M190" s="230"/>
    </row>
    <row r="191" spans="1:13" hidden="1" x14ac:dyDescent="0.25">
      <c r="A191" s="39">
        <v>5213</v>
      </c>
      <c r="B191" s="63" t="s">
        <v>200</v>
      </c>
      <c r="C191" s="64">
        <f t="shared" si="24"/>
        <v>0</v>
      </c>
      <c r="D191" s="66"/>
      <c r="E191" s="66"/>
      <c r="F191" s="66"/>
      <c r="G191" s="134"/>
      <c r="H191" s="64">
        <f t="shared" si="25"/>
        <v>0</v>
      </c>
      <c r="I191" s="66">
        <v>0</v>
      </c>
      <c r="J191" s="66"/>
      <c r="K191" s="66">
        <v>0</v>
      </c>
      <c r="L191" s="134"/>
      <c r="M191" s="230"/>
    </row>
    <row r="192" spans="1:13" hidden="1" x14ac:dyDescent="0.25">
      <c r="A192" s="39">
        <v>5214</v>
      </c>
      <c r="B192" s="63" t="s">
        <v>201</v>
      </c>
      <c r="C192" s="64">
        <f t="shared" si="24"/>
        <v>0</v>
      </c>
      <c r="D192" s="66"/>
      <c r="E192" s="66"/>
      <c r="F192" s="66"/>
      <c r="G192" s="134"/>
      <c r="H192" s="64">
        <f t="shared" si="25"/>
        <v>0</v>
      </c>
      <c r="I192" s="66">
        <v>0</v>
      </c>
      <c r="J192" s="66"/>
      <c r="K192" s="66">
        <v>0</v>
      </c>
      <c r="L192" s="134"/>
      <c r="M192" s="230"/>
    </row>
    <row r="193" spans="1:13" hidden="1" x14ac:dyDescent="0.25">
      <c r="A193" s="39">
        <v>5215</v>
      </c>
      <c r="B193" s="63" t="s">
        <v>202</v>
      </c>
      <c r="C193" s="64">
        <f>SUM(D193:G193)</f>
        <v>0</v>
      </c>
      <c r="D193" s="66"/>
      <c r="E193" s="66"/>
      <c r="F193" s="66"/>
      <c r="G193" s="134"/>
      <c r="H193" s="64">
        <f>SUM(I193:L193)</f>
        <v>0</v>
      </c>
      <c r="I193" s="66">
        <v>0</v>
      </c>
      <c r="J193" s="66"/>
      <c r="K193" s="66">
        <v>0</v>
      </c>
      <c r="L193" s="134"/>
      <c r="M193" s="230"/>
    </row>
    <row r="194" spans="1:13" ht="14.25" hidden="1" customHeight="1" x14ac:dyDescent="0.25">
      <c r="A194" s="39">
        <v>5216</v>
      </c>
      <c r="B194" s="63" t="s">
        <v>203</v>
      </c>
      <c r="C194" s="64">
        <f t="shared" si="24"/>
        <v>0</v>
      </c>
      <c r="D194" s="66"/>
      <c r="E194" s="66"/>
      <c r="F194" s="66"/>
      <c r="G194" s="134"/>
      <c r="H194" s="64">
        <f t="shared" si="25"/>
        <v>0</v>
      </c>
      <c r="I194" s="66">
        <v>0</v>
      </c>
      <c r="J194" s="66"/>
      <c r="K194" s="66">
        <v>0</v>
      </c>
      <c r="L194" s="134"/>
      <c r="M194" s="230"/>
    </row>
    <row r="195" spans="1:13" hidden="1" x14ac:dyDescent="0.25">
      <c r="A195" s="39">
        <v>5217</v>
      </c>
      <c r="B195" s="63" t="s">
        <v>204</v>
      </c>
      <c r="C195" s="64">
        <f t="shared" si="24"/>
        <v>0</v>
      </c>
      <c r="D195" s="66"/>
      <c r="E195" s="66"/>
      <c r="F195" s="66"/>
      <c r="G195" s="134"/>
      <c r="H195" s="64">
        <f t="shared" si="25"/>
        <v>0</v>
      </c>
      <c r="I195" s="66">
        <v>0</v>
      </c>
      <c r="J195" s="66"/>
      <c r="K195" s="66">
        <v>0</v>
      </c>
      <c r="L195" s="134"/>
      <c r="M195" s="230"/>
    </row>
    <row r="196" spans="1:13" hidden="1" x14ac:dyDescent="0.25">
      <c r="A196" s="39">
        <v>5218</v>
      </c>
      <c r="B196" s="63" t="s">
        <v>205</v>
      </c>
      <c r="C196" s="64">
        <f t="shared" si="24"/>
        <v>0</v>
      </c>
      <c r="D196" s="66"/>
      <c r="E196" s="66"/>
      <c r="F196" s="66"/>
      <c r="G196" s="134"/>
      <c r="H196" s="64">
        <f t="shared" si="25"/>
        <v>0</v>
      </c>
      <c r="I196" s="66">
        <v>0</v>
      </c>
      <c r="J196" s="66"/>
      <c r="K196" s="66">
        <v>0</v>
      </c>
      <c r="L196" s="134"/>
      <c r="M196" s="230"/>
    </row>
    <row r="197" spans="1:13" hidden="1" x14ac:dyDescent="0.25">
      <c r="A197" s="39">
        <v>5219</v>
      </c>
      <c r="B197" s="63" t="s">
        <v>206</v>
      </c>
      <c r="C197" s="64">
        <f t="shared" si="24"/>
        <v>0</v>
      </c>
      <c r="D197" s="66"/>
      <c r="E197" s="66"/>
      <c r="F197" s="66"/>
      <c r="G197" s="134"/>
      <c r="H197" s="64">
        <f t="shared" si="25"/>
        <v>0</v>
      </c>
      <c r="I197" s="66">
        <v>0</v>
      </c>
      <c r="J197" s="66"/>
      <c r="K197" s="66">
        <v>0</v>
      </c>
      <c r="L197" s="134"/>
      <c r="M197" s="230"/>
    </row>
    <row r="198" spans="1:13" ht="13.5" hidden="1" customHeight="1" x14ac:dyDescent="0.25">
      <c r="A198" s="135">
        <v>5220</v>
      </c>
      <c r="B198" s="63" t="s">
        <v>207</v>
      </c>
      <c r="C198" s="64">
        <f t="shared" si="24"/>
        <v>0</v>
      </c>
      <c r="D198" s="66"/>
      <c r="E198" s="66"/>
      <c r="F198" s="66"/>
      <c r="G198" s="134"/>
      <c r="H198" s="64">
        <f t="shared" si="25"/>
        <v>0</v>
      </c>
      <c r="I198" s="66">
        <v>0</v>
      </c>
      <c r="J198" s="66"/>
      <c r="K198" s="66">
        <v>0</v>
      </c>
      <c r="L198" s="134"/>
      <c r="M198" s="230"/>
    </row>
    <row r="199" spans="1:13" x14ac:dyDescent="0.25">
      <c r="A199" s="135">
        <v>5230</v>
      </c>
      <c r="B199" s="63" t="s">
        <v>208</v>
      </c>
      <c r="C199" s="64">
        <f t="shared" si="24"/>
        <v>64300</v>
      </c>
      <c r="D199" s="136">
        <f>SUM(D200:D205)</f>
        <v>64300</v>
      </c>
      <c r="E199" s="136">
        <f>SUM(E200:E205)</f>
        <v>0</v>
      </c>
      <c r="F199" s="136">
        <f>SUM(F200:F205)</f>
        <v>0</v>
      </c>
      <c r="G199" s="137">
        <f>SUM(G200:G205)</f>
        <v>0</v>
      </c>
      <c r="H199" s="64">
        <f t="shared" si="25"/>
        <v>30900</v>
      </c>
      <c r="I199" s="136">
        <f>SUM(I200:I205)</f>
        <v>30900</v>
      </c>
      <c r="J199" s="136">
        <f>SUM(J200:J205)</f>
        <v>0</v>
      </c>
      <c r="K199" s="136">
        <f>SUM(K200:K205)</f>
        <v>0</v>
      </c>
      <c r="L199" s="137">
        <f>SUM(L200:L205)</f>
        <v>0</v>
      </c>
    </row>
    <row r="200" spans="1:13" hidden="1" x14ac:dyDescent="0.25">
      <c r="A200" s="39">
        <v>5231</v>
      </c>
      <c r="B200" s="63" t="s">
        <v>209</v>
      </c>
      <c r="C200" s="64">
        <f t="shared" si="24"/>
        <v>0</v>
      </c>
      <c r="D200" s="66"/>
      <c r="E200" s="66"/>
      <c r="F200" s="66"/>
      <c r="G200" s="134"/>
      <c r="H200" s="64">
        <f t="shared" si="25"/>
        <v>0</v>
      </c>
      <c r="I200" s="66">
        <v>0</v>
      </c>
      <c r="J200" s="66"/>
      <c r="K200" s="66">
        <v>0</v>
      </c>
      <c r="L200" s="134"/>
      <c r="M200" s="230"/>
    </row>
    <row r="201" spans="1:13" hidden="1" x14ac:dyDescent="0.25">
      <c r="A201" s="39">
        <v>5233</v>
      </c>
      <c r="B201" s="63" t="s">
        <v>210</v>
      </c>
      <c r="C201" s="172">
        <f t="shared" si="24"/>
        <v>0</v>
      </c>
      <c r="D201" s="66"/>
      <c r="E201" s="66"/>
      <c r="F201" s="66"/>
      <c r="G201" s="134"/>
      <c r="H201" s="64">
        <f t="shared" si="25"/>
        <v>0</v>
      </c>
      <c r="I201" s="66">
        <v>0</v>
      </c>
      <c r="J201" s="66"/>
      <c r="K201" s="66">
        <v>0</v>
      </c>
      <c r="L201" s="134"/>
      <c r="M201" s="230"/>
    </row>
    <row r="202" spans="1:13" ht="24" hidden="1" x14ac:dyDescent="0.25">
      <c r="A202" s="39">
        <v>5234</v>
      </c>
      <c r="B202" s="63" t="s">
        <v>211</v>
      </c>
      <c r="C202" s="172">
        <f t="shared" si="24"/>
        <v>0</v>
      </c>
      <c r="D202" s="66"/>
      <c r="E202" s="66"/>
      <c r="F202" s="66"/>
      <c r="G202" s="134"/>
      <c r="H202" s="64">
        <f t="shared" si="25"/>
        <v>0</v>
      </c>
      <c r="I202" s="66">
        <v>0</v>
      </c>
      <c r="J202" s="66"/>
      <c r="K202" s="66">
        <v>0</v>
      </c>
      <c r="L202" s="134"/>
      <c r="M202" s="230"/>
    </row>
    <row r="203" spans="1:13" ht="14.25" hidden="1" customHeight="1" x14ac:dyDescent="0.25">
      <c r="A203" s="39">
        <v>5236</v>
      </c>
      <c r="B203" s="63" t="s">
        <v>212</v>
      </c>
      <c r="C203" s="172">
        <f t="shared" si="24"/>
        <v>0</v>
      </c>
      <c r="D203" s="66"/>
      <c r="E203" s="66"/>
      <c r="F203" s="66"/>
      <c r="G203" s="134"/>
      <c r="H203" s="64">
        <f t="shared" si="25"/>
        <v>0</v>
      </c>
      <c r="I203" s="66">
        <v>0</v>
      </c>
      <c r="J203" s="66"/>
      <c r="K203" s="66">
        <v>0</v>
      </c>
      <c r="L203" s="134"/>
      <c r="M203" s="230"/>
    </row>
    <row r="204" spans="1:13" ht="24" x14ac:dyDescent="0.25">
      <c r="A204" s="39">
        <v>5238</v>
      </c>
      <c r="B204" s="63" t="s">
        <v>213</v>
      </c>
      <c r="C204" s="172">
        <f t="shared" si="24"/>
        <v>47300</v>
      </c>
      <c r="D204" s="66">
        <v>47300</v>
      </c>
      <c r="E204" s="66"/>
      <c r="F204" s="66"/>
      <c r="G204" s="134"/>
      <c r="H204" s="64">
        <f t="shared" si="25"/>
        <v>30900</v>
      </c>
      <c r="I204" s="66">
        <v>30900</v>
      </c>
      <c r="J204" s="66"/>
      <c r="K204" s="66">
        <v>0</v>
      </c>
      <c r="L204" s="134"/>
      <c r="M204" s="230"/>
    </row>
    <row r="205" spans="1:13" ht="24" hidden="1" x14ac:dyDescent="0.25">
      <c r="A205" s="39">
        <v>5239</v>
      </c>
      <c r="B205" s="63" t="s">
        <v>214</v>
      </c>
      <c r="C205" s="172">
        <f t="shared" si="24"/>
        <v>17000</v>
      </c>
      <c r="D205" s="66">
        <v>17000</v>
      </c>
      <c r="E205" s="66"/>
      <c r="F205" s="66"/>
      <c r="G205" s="134"/>
      <c r="H205" s="64">
        <f t="shared" si="25"/>
        <v>0</v>
      </c>
      <c r="I205" s="66">
        <v>0</v>
      </c>
      <c r="J205" s="66"/>
      <c r="K205" s="66">
        <v>0</v>
      </c>
      <c r="L205" s="134"/>
      <c r="M205" s="230"/>
    </row>
    <row r="206" spans="1:13" ht="24" x14ac:dyDescent="0.25">
      <c r="A206" s="135">
        <v>5240</v>
      </c>
      <c r="B206" s="63" t="s">
        <v>215</v>
      </c>
      <c r="C206" s="172">
        <f t="shared" si="24"/>
        <v>162600</v>
      </c>
      <c r="D206" s="66">
        <v>162600</v>
      </c>
      <c r="E206" s="66"/>
      <c r="F206" s="66"/>
      <c r="G206" s="134"/>
      <c r="H206" s="64">
        <f t="shared" si="25"/>
        <v>91500</v>
      </c>
      <c r="I206" s="66">
        <v>91500</v>
      </c>
      <c r="J206" s="66"/>
      <c r="K206" s="66">
        <v>0</v>
      </c>
      <c r="L206" s="134"/>
      <c r="M206" s="230"/>
    </row>
    <row r="207" spans="1:13" hidden="1" x14ac:dyDescent="0.25">
      <c r="A207" s="135">
        <v>5250</v>
      </c>
      <c r="B207" s="63" t="s">
        <v>216</v>
      </c>
      <c r="C207" s="172">
        <f t="shared" si="24"/>
        <v>0</v>
      </c>
      <c r="D207" s="66"/>
      <c r="E207" s="66"/>
      <c r="F207" s="66"/>
      <c r="G207" s="134"/>
      <c r="H207" s="64">
        <f t="shared" si="25"/>
        <v>0</v>
      </c>
      <c r="I207" s="66">
        <v>0</v>
      </c>
      <c r="J207" s="66"/>
      <c r="K207" s="66">
        <v>0</v>
      </c>
      <c r="L207" s="134"/>
      <c r="M207" s="230"/>
    </row>
    <row r="208" spans="1:13" hidden="1" x14ac:dyDescent="0.25">
      <c r="A208" s="135">
        <v>5260</v>
      </c>
      <c r="B208" s="63" t="s">
        <v>217</v>
      </c>
      <c r="C208" s="172">
        <f t="shared" si="24"/>
        <v>0</v>
      </c>
      <c r="D208" s="136">
        <f>SUM(D209)</f>
        <v>0</v>
      </c>
      <c r="E208" s="136">
        <f>SUM(E209)</f>
        <v>0</v>
      </c>
      <c r="F208" s="136">
        <f>SUM(F209)</f>
        <v>0</v>
      </c>
      <c r="G208" s="137">
        <f>SUM(G209)</f>
        <v>0</v>
      </c>
      <c r="H208" s="64">
        <f t="shared" si="25"/>
        <v>0</v>
      </c>
      <c r="I208" s="136">
        <f>SUM(I209)</f>
        <v>0</v>
      </c>
      <c r="J208" s="136">
        <f>SUM(J209)</f>
        <v>0</v>
      </c>
      <c r="K208" s="136">
        <f>SUM(K209)</f>
        <v>0</v>
      </c>
      <c r="L208" s="137">
        <f>SUM(L209)</f>
        <v>0</v>
      </c>
    </row>
    <row r="209" spans="1:13" ht="24" hidden="1" x14ac:dyDescent="0.25">
      <c r="A209" s="39">
        <v>5269</v>
      </c>
      <c r="B209" s="63" t="s">
        <v>218</v>
      </c>
      <c r="C209" s="172">
        <f t="shared" si="24"/>
        <v>0</v>
      </c>
      <c r="D209" s="66"/>
      <c r="E209" s="66"/>
      <c r="F209" s="66"/>
      <c r="G209" s="134"/>
      <c r="H209" s="64">
        <f t="shared" si="25"/>
        <v>0</v>
      </c>
      <c r="I209" s="66">
        <v>0</v>
      </c>
      <c r="J209" s="66"/>
      <c r="K209" s="66">
        <v>0</v>
      </c>
      <c r="L209" s="134"/>
      <c r="M209" s="230"/>
    </row>
    <row r="210" spans="1:13" ht="24" hidden="1" x14ac:dyDescent="0.25">
      <c r="A210" s="130">
        <v>5270</v>
      </c>
      <c r="B210" s="99" t="s">
        <v>219</v>
      </c>
      <c r="C210" s="173">
        <f t="shared" si="24"/>
        <v>0</v>
      </c>
      <c r="D210" s="138"/>
      <c r="E210" s="138"/>
      <c r="F210" s="138"/>
      <c r="G210" s="139"/>
      <c r="H210" s="103">
        <f t="shared" si="25"/>
        <v>0</v>
      </c>
      <c r="I210" s="138">
        <v>0</v>
      </c>
      <c r="J210" s="138"/>
      <c r="K210" s="138">
        <v>0</v>
      </c>
      <c r="L210" s="139"/>
      <c r="M210" s="230"/>
    </row>
    <row r="211" spans="1:13" ht="24" hidden="1" x14ac:dyDescent="0.25">
      <c r="A211" s="123">
        <v>6000</v>
      </c>
      <c r="B211" s="123" t="s">
        <v>220</v>
      </c>
      <c r="C211" s="174">
        <f t="shared" si="24"/>
        <v>0</v>
      </c>
      <c r="D211" s="125">
        <f>D212+D232+D240+D250</f>
        <v>0</v>
      </c>
      <c r="E211" s="125">
        <f t="shared" ref="E211:G211" si="28">E212+E232+E240+E250</f>
        <v>0</v>
      </c>
      <c r="F211" s="125">
        <f t="shared" si="28"/>
        <v>0</v>
      </c>
      <c r="G211" s="126">
        <f t="shared" si="28"/>
        <v>0</v>
      </c>
      <c r="H211" s="124">
        <f t="shared" si="25"/>
        <v>0</v>
      </c>
      <c r="I211" s="125">
        <f t="shared" ref="I211:L211" si="29">I212+I232+I240+I250</f>
        <v>0</v>
      </c>
      <c r="J211" s="125">
        <f t="shared" si="29"/>
        <v>0</v>
      </c>
      <c r="K211" s="125">
        <f t="shared" si="29"/>
        <v>0</v>
      </c>
      <c r="L211" s="126">
        <f t="shared" si="29"/>
        <v>0</v>
      </c>
    </row>
    <row r="212" spans="1:13" ht="14.25" hidden="1" customHeight="1" x14ac:dyDescent="0.25">
      <c r="A212" s="163">
        <v>6200</v>
      </c>
      <c r="B212" s="154" t="s">
        <v>221</v>
      </c>
      <c r="C212" s="175">
        <f>SUM(D212:G212)</f>
        <v>0</v>
      </c>
      <c r="D212" s="165">
        <f>SUM(D213,D214,D216,D219,D225,D226,D227)</f>
        <v>0</v>
      </c>
      <c r="E212" s="165">
        <f>SUM(E213,E214,E216,E219,E225,E226,E227)</f>
        <v>0</v>
      </c>
      <c r="F212" s="165">
        <f>SUM(F213,F214,F216,F219,F225,F226,F227)</f>
        <v>0</v>
      </c>
      <c r="G212" s="165">
        <f>SUM(G213,G214,G216,G219,G225,G226,G227)</f>
        <v>0</v>
      </c>
      <c r="H212" s="164">
        <f t="shared" si="25"/>
        <v>0</v>
      </c>
      <c r="I212" s="165">
        <f>SUM(I213,I214,I216,I219,I225,I226,I227)</f>
        <v>0</v>
      </c>
      <c r="J212" s="165">
        <f>SUM(J213,J214,J216,J219,J225,J226,J227)</f>
        <v>0</v>
      </c>
      <c r="K212" s="165">
        <f>SUM(K213,K214,K216,K219,K225,K226,K227)</f>
        <v>0</v>
      </c>
      <c r="L212" s="129">
        <f>SUM(L213,L214,L216,L219,L225,L226,L227)</f>
        <v>0</v>
      </c>
    </row>
    <row r="213" spans="1:13" ht="24" hidden="1" x14ac:dyDescent="0.25">
      <c r="A213" s="141">
        <v>6220</v>
      </c>
      <c r="B213" s="58" t="s">
        <v>222</v>
      </c>
      <c r="C213" s="176">
        <f t="shared" si="24"/>
        <v>0</v>
      </c>
      <c r="D213" s="61"/>
      <c r="E213" s="61"/>
      <c r="F213" s="61"/>
      <c r="G213" s="177"/>
      <c r="H213" s="178">
        <f t="shared" si="25"/>
        <v>0</v>
      </c>
      <c r="I213" s="61">
        <v>0</v>
      </c>
      <c r="J213" s="61"/>
      <c r="K213" s="61">
        <v>0</v>
      </c>
      <c r="L213" s="133"/>
      <c r="M213" s="230"/>
    </row>
    <row r="214" spans="1:13" hidden="1" x14ac:dyDescent="0.25">
      <c r="A214" s="135">
        <v>6230</v>
      </c>
      <c r="B214" s="63" t="s">
        <v>223</v>
      </c>
      <c r="C214" s="172">
        <f t="shared" si="24"/>
        <v>0</v>
      </c>
      <c r="D214" s="136">
        <f>SUM(D215)</f>
        <v>0</v>
      </c>
      <c r="E214" s="136">
        <f t="shared" ref="E214:L214" si="30">SUM(E215)</f>
        <v>0</v>
      </c>
      <c r="F214" s="136">
        <f t="shared" si="30"/>
        <v>0</v>
      </c>
      <c r="G214" s="137">
        <f t="shared" si="30"/>
        <v>0</v>
      </c>
      <c r="H214" s="179">
        <f t="shared" si="25"/>
        <v>0</v>
      </c>
      <c r="I214" s="136">
        <f t="shared" si="30"/>
        <v>0</v>
      </c>
      <c r="J214" s="136">
        <f t="shared" si="30"/>
        <v>0</v>
      </c>
      <c r="K214" s="136">
        <f t="shared" si="30"/>
        <v>0</v>
      </c>
      <c r="L214" s="137">
        <f t="shared" si="30"/>
        <v>0</v>
      </c>
    </row>
    <row r="215" spans="1:13" ht="24" hidden="1" x14ac:dyDescent="0.25">
      <c r="A215" s="39">
        <v>6239</v>
      </c>
      <c r="B215" s="58" t="s">
        <v>224</v>
      </c>
      <c r="C215" s="172">
        <f t="shared" si="24"/>
        <v>0</v>
      </c>
      <c r="D215" s="61"/>
      <c r="E215" s="61"/>
      <c r="F215" s="61"/>
      <c r="G215" s="133"/>
      <c r="H215" s="179">
        <f t="shared" si="25"/>
        <v>0</v>
      </c>
      <c r="I215" s="61">
        <v>0</v>
      </c>
      <c r="J215" s="61"/>
      <c r="K215" s="61">
        <v>0</v>
      </c>
      <c r="L215" s="133"/>
      <c r="M215" s="230"/>
    </row>
    <row r="216" spans="1:13" ht="24" hidden="1" x14ac:dyDescent="0.25">
      <c r="A216" s="135">
        <v>6240</v>
      </c>
      <c r="B216" s="63" t="s">
        <v>225</v>
      </c>
      <c r="C216" s="172">
        <f>SUM(D216:G216)</f>
        <v>0</v>
      </c>
      <c r="D216" s="136">
        <f>SUM(D217:D218)</f>
        <v>0</v>
      </c>
      <c r="E216" s="136">
        <f>SUM(E217:E218)</f>
        <v>0</v>
      </c>
      <c r="F216" s="136">
        <f>SUM(F217:F218)</f>
        <v>0</v>
      </c>
      <c r="G216" s="137">
        <f>SUM(G217:G218)</f>
        <v>0</v>
      </c>
      <c r="H216" s="179">
        <f t="shared" si="25"/>
        <v>0</v>
      </c>
      <c r="I216" s="136">
        <f>SUM(I217:I218)</f>
        <v>0</v>
      </c>
      <c r="J216" s="136">
        <f>SUM(J217:J218)</f>
        <v>0</v>
      </c>
      <c r="K216" s="136">
        <f>SUM(K217:K218)</f>
        <v>0</v>
      </c>
      <c r="L216" s="137">
        <f>SUM(L217:L218)</f>
        <v>0</v>
      </c>
    </row>
    <row r="217" spans="1:13" hidden="1" x14ac:dyDescent="0.25">
      <c r="A217" s="39">
        <v>6241</v>
      </c>
      <c r="B217" s="63" t="s">
        <v>226</v>
      </c>
      <c r="C217" s="172">
        <f>SUM(D217:G217)</f>
        <v>0</v>
      </c>
      <c r="D217" s="66"/>
      <c r="E217" s="66"/>
      <c r="F217" s="66"/>
      <c r="G217" s="134"/>
      <c r="H217" s="179">
        <f>SUM(I217:L217)</f>
        <v>0</v>
      </c>
      <c r="I217" s="66">
        <v>0</v>
      </c>
      <c r="J217" s="66"/>
      <c r="K217" s="66">
        <v>0</v>
      </c>
      <c r="L217" s="134"/>
      <c r="M217" s="230"/>
    </row>
    <row r="218" spans="1:13" hidden="1" x14ac:dyDescent="0.25">
      <c r="A218" s="39">
        <v>6242</v>
      </c>
      <c r="B218" s="63" t="s">
        <v>227</v>
      </c>
      <c r="C218" s="172">
        <f>SUM(D218:G218)</f>
        <v>0</v>
      </c>
      <c r="D218" s="66"/>
      <c r="E218" s="66"/>
      <c r="F218" s="66"/>
      <c r="G218" s="134"/>
      <c r="H218" s="179">
        <f t="shared" si="25"/>
        <v>0</v>
      </c>
      <c r="I218" s="66">
        <v>0</v>
      </c>
      <c r="J218" s="66"/>
      <c r="K218" s="66">
        <v>0</v>
      </c>
      <c r="L218" s="134"/>
      <c r="M218" s="230"/>
    </row>
    <row r="219" spans="1:13" ht="25.5" hidden="1" customHeight="1" x14ac:dyDescent="0.25">
      <c r="A219" s="135">
        <v>6250</v>
      </c>
      <c r="B219" s="63" t="s">
        <v>228</v>
      </c>
      <c r="C219" s="172">
        <f>SUM(D219:G219)</f>
        <v>0</v>
      </c>
      <c r="D219" s="136">
        <f>SUM(D220:D224)</f>
        <v>0</v>
      </c>
      <c r="E219" s="136">
        <f>SUM(E220:E224)</f>
        <v>0</v>
      </c>
      <c r="F219" s="136">
        <f>SUM(F220:F224)</f>
        <v>0</v>
      </c>
      <c r="G219" s="137">
        <f>SUM(G220:G224)</f>
        <v>0</v>
      </c>
      <c r="H219" s="179">
        <f t="shared" si="25"/>
        <v>0</v>
      </c>
      <c r="I219" s="136">
        <f>SUM(I220:I224)</f>
        <v>0</v>
      </c>
      <c r="J219" s="136">
        <f>SUM(J220:J224)</f>
        <v>0</v>
      </c>
      <c r="K219" s="136">
        <f>SUM(K220:K224)</f>
        <v>0</v>
      </c>
      <c r="L219" s="137">
        <f>SUM(L220:L224)</f>
        <v>0</v>
      </c>
    </row>
    <row r="220" spans="1:13" ht="14.25" hidden="1" customHeight="1" x14ac:dyDescent="0.25">
      <c r="A220" s="39">
        <v>6252</v>
      </c>
      <c r="B220" s="63" t="s">
        <v>229</v>
      </c>
      <c r="C220" s="172">
        <f>SUM(D220:G220)</f>
        <v>0</v>
      </c>
      <c r="D220" s="66"/>
      <c r="E220" s="66"/>
      <c r="F220" s="66"/>
      <c r="G220" s="134"/>
      <c r="H220" s="179">
        <f t="shared" si="25"/>
        <v>0</v>
      </c>
      <c r="I220" s="66">
        <v>0</v>
      </c>
      <c r="J220" s="66"/>
      <c r="K220" s="66">
        <v>0</v>
      </c>
      <c r="L220" s="134"/>
      <c r="M220" s="230"/>
    </row>
    <row r="221" spans="1:13" ht="14.25" hidden="1" customHeight="1" x14ac:dyDescent="0.25">
      <c r="A221" s="39">
        <v>6253</v>
      </c>
      <c r="B221" s="63" t="s">
        <v>230</v>
      </c>
      <c r="C221" s="172">
        <f t="shared" si="24"/>
        <v>0</v>
      </c>
      <c r="D221" s="66"/>
      <c r="E221" s="66"/>
      <c r="F221" s="66"/>
      <c r="G221" s="134"/>
      <c r="H221" s="179">
        <f t="shared" si="25"/>
        <v>0</v>
      </c>
      <c r="I221" s="66">
        <v>0</v>
      </c>
      <c r="J221" s="66"/>
      <c r="K221" s="66">
        <v>0</v>
      </c>
      <c r="L221" s="134"/>
      <c r="M221" s="230"/>
    </row>
    <row r="222" spans="1:13" ht="24" hidden="1" x14ac:dyDescent="0.25">
      <c r="A222" s="39">
        <v>6254</v>
      </c>
      <c r="B222" s="63" t="s">
        <v>231</v>
      </c>
      <c r="C222" s="172">
        <f t="shared" si="24"/>
        <v>0</v>
      </c>
      <c r="D222" s="66"/>
      <c r="E222" s="66"/>
      <c r="F222" s="66"/>
      <c r="G222" s="134"/>
      <c r="H222" s="179">
        <f t="shared" si="25"/>
        <v>0</v>
      </c>
      <c r="I222" s="66">
        <v>0</v>
      </c>
      <c r="J222" s="66"/>
      <c r="K222" s="66">
        <v>0</v>
      </c>
      <c r="L222" s="134"/>
      <c r="M222" s="230"/>
    </row>
    <row r="223" spans="1:13" ht="24" hidden="1" x14ac:dyDescent="0.25">
      <c r="A223" s="39">
        <v>6255</v>
      </c>
      <c r="B223" s="63" t="s">
        <v>232</v>
      </c>
      <c r="C223" s="172">
        <f t="shared" si="24"/>
        <v>0</v>
      </c>
      <c r="D223" s="66"/>
      <c r="E223" s="66"/>
      <c r="F223" s="66"/>
      <c r="G223" s="134"/>
      <c r="H223" s="179">
        <f t="shared" si="25"/>
        <v>0</v>
      </c>
      <c r="I223" s="66">
        <v>0</v>
      </c>
      <c r="J223" s="66"/>
      <c r="K223" s="66">
        <v>0</v>
      </c>
      <c r="L223" s="134"/>
      <c r="M223" s="230"/>
    </row>
    <row r="224" spans="1:13" hidden="1" x14ac:dyDescent="0.25">
      <c r="A224" s="39">
        <v>6259</v>
      </c>
      <c r="B224" s="63" t="s">
        <v>233</v>
      </c>
      <c r="C224" s="172">
        <f t="shared" si="24"/>
        <v>0</v>
      </c>
      <c r="D224" s="66"/>
      <c r="E224" s="66"/>
      <c r="F224" s="66"/>
      <c r="G224" s="134"/>
      <c r="H224" s="179">
        <f t="shared" si="25"/>
        <v>0</v>
      </c>
      <c r="I224" s="66">
        <v>0</v>
      </c>
      <c r="J224" s="66"/>
      <c r="K224" s="66">
        <v>0</v>
      </c>
      <c r="L224" s="134"/>
      <c r="M224" s="230"/>
    </row>
    <row r="225" spans="1:13" ht="24" hidden="1" x14ac:dyDescent="0.25">
      <c r="A225" s="135">
        <v>6260</v>
      </c>
      <c r="B225" s="63" t="s">
        <v>234</v>
      </c>
      <c r="C225" s="172">
        <f t="shared" si="24"/>
        <v>0</v>
      </c>
      <c r="D225" s="66"/>
      <c r="E225" s="66"/>
      <c r="F225" s="66"/>
      <c r="G225" s="134"/>
      <c r="H225" s="179">
        <f t="shared" si="25"/>
        <v>0</v>
      </c>
      <c r="I225" s="66">
        <v>0</v>
      </c>
      <c r="J225" s="66"/>
      <c r="K225" s="66">
        <v>0</v>
      </c>
      <c r="L225" s="134"/>
      <c r="M225" s="230"/>
    </row>
    <row r="226" spans="1:13" hidden="1" x14ac:dyDescent="0.25">
      <c r="A226" s="135">
        <v>6270</v>
      </c>
      <c r="B226" s="63" t="s">
        <v>235</v>
      </c>
      <c r="C226" s="172">
        <f t="shared" si="24"/>
        <v>0</v>
      </c>
      <c r="D226" s="66"/>
      <c r="E226" s="66"/>
      <c r="F226" s="66"/>
      <c r="G226" s="134"/>
      <c r="H226" s="179">
        <f t="shared" si="25"/>
        <v>0</v>
      </c>
      <c r="I226" s="66">
        <v>0</v>
      </c>
      <c r="J226" s="66"/>
      <c r="K226" s="66">
        <v>0</v>
      </c>
      <c r="L226" s="134"/>
      <c r="M226" s="230"/>
    </row>
    <row r="227" spans="1:13" ht="24" hidden="1" x14ac:dyDescent="0.25">
      <c r="A227" s="141">
        <v>6290</v>
      </c>
      <c r="B227" s="58" t="s">
        <v>236</v>
      </c>
      <c r="C227" s="180">
        <f t="shared" si="24"/>
        <v>0</v>
      </c>
      <c r="D227" s="142">
        <f>SUM(D228:D231)</f>
        <v>0</v>
      </c>
      <c r="E227" s="142">
        <f t="shared" ref="E227:G227" si="31">SUM(E228:E231)</f>
        <v>0</v>
      </c>
      <c r="F227" s="142">
        <f t="shared" si="31"/>
        <v>0</v>
      </c>
      <c r="G227" s="157">
        <f t="shared" si="31"/>
        <v>0</v>
      </c>
      <c r="H227" s="180">
        <f t="shared" si="25"/>
        <v>0</v>
      </c>
      <c r="I227" s="142">
        <f>SUM(I228:I231)</f>
        <v>0</v>
      </c>
      <c r="J227" s="142">
        <f t="shared" ref="J227:L227" si="32">SUM(J228:J231)</f>
        <v>0</v>
      </c>
      <c r="K227" s="142">
        <f t="shared" si="32"/>
        <v>0</v>
      </c>
      <c r="L227" s="157">
        <f t="shared" si="32"/>
        <v>0</v>
      </c>
    </row>
    <row r="228" spans="1:13" hidden="1" x14ac:dyDescent="0.25">
      <c r="A228" s="39">
        <v>6291</v>
      </c>
      <c r="B228" s="63" t="s">
        <v>237</v>
      </c>
      <c r="C228" s="172">
        <f t="shared" si="24"/>
        <v>0</v>
      </c>
      <c r="D228" s="66"/>
      <c r="E228" s="66"/>
      <c r="F228" s="66"/>
      <c r="G228" s="148"/>
      <c r="H228" s="172">
        <f t="shared" si="25"/>
        <v>0</v>
      </c>
      <c r="I228" s="66">
        <v>0</v>
      </c>
      <c r="J228" s="66"/>
      <c r="K228" s="66">
        <v>0</v>
      </c>
      <c r="L228" s="134"/>
      <c r="M228" s="230"/>
    </row>
    <row r="229" spans="1:13" hidden="1" x14ac:dyDescent="0.25">
      <c r="A229" s="39">
        <v>6292</v>
      </c>
      <c r="B229" s="63" t="s">
        <v>238</v>
      </c>
      <c r="C229" s="172">
        <f t="shared" si="24"/>
        <v>0</v>
      </c>
      <c r="D229" s="66"/>
      <c r="E229" s="66"/>
      <c r="F229" s="66"/>
      <c r="G229" s="148"/>
      <c r="H229" s="172">
        <f t="shared" si="25"/>
        <v>0</v>
      </c>
      <c r="I229" s="66">
        <v>0</v>
      </c>
      <c r="J229" s="66"/>
      <c r="K229" s="66">
        <v>0</v>
      </c>
      <c r="L229" s="134"/>
      <c r="M229" s="230"/>
    </row>
    <row r="230" spans="1:13" ht="72" hidden="1" x14ac:dyDescent="0.25">
      <c r="A230" s="39">
        <v>6296</v>
      </c>
      <c r="B230" s="63" t="s">
        <v>239</v>
      </c>
      <c r="C230" s="172">
        <f t="shared" si="24"/>
        <v>0</v>
      </c>
      <c r="D230" s="66"/>
      <c r="E230" s="66"/>
      <c r="F230" s="66"/>
      <c r="G230" s="148"/>
      <c r="H230" s="172">
        <f t="shared" si="25"/>
        <v>0</v>
      </c>
      <c r="I230" s="66">
        <v>0</v>
      </c>
      <c r="J230" s="66"/>
      <c r="K230" s="66">
        <v>0</v>
      </c>
      <c r="L230" s="134"/>
      <c r="M230" s="230"/>
    </row>
    <row r="231" spans="1:13" ht="39.75" hidden="1" customHeight="1" x14ac:dyDescent="0.25">
      <c r="A231" s="39">
        <v>6299</v>
      </c>
      <c r="B231" s="63" t="s">
        <v>240</v>
      </c>
      <c r="C231" s="172">
        <f t="shared" si="24"/>
        <v>0</v>
      </c>
      <c r="D231" s="66"/>
      <c r="E231" s="66"/>
      <c r="F231" s="66"/>
      <c r="G231" s="148"/>
      <c r="H231" s="172">
        <f t="shared" si="25"/>
        <v>0</v>
      </c>
      <c r="I231" s="66">
        <v>0</v>
      </c>
      <c r="J231" s="66"/>
      <c r="K231" s="66">
        <v>0</v>
      </c>
      <c r="L231" s="134"/>
      <c r="M231" s="230"/>
    </row>
    <row r="232" spans="1:13" hidden="1" x14ac:dyDescent="0.25">
      <c r="A232" s="50">
        <v>6300</v>
      </c>
      <c r="B232" s="127" t="s">
        <v>241</v>
      </c>
      <c r="C232" s="155">
        <f t="shared" si="24"/>
        <v>0</v>
      </c>
      <c r="D232" s="56">
        <f>SUM(D233,D238,D239)</f>
        <v>0</v>
      </c>
      <c r="E232" s="56">
        <f t="shared" ref="E232:G232" si="33">SUM(E233,E238,E239)</f>
        <v>0</v>
      </c>
      <c r="F232" s="56">
        <f t="shared" si="33"/>
        <v>0</v>
      </c>
      <c r="G232" s="56">
        <f t="shared" si="33"/>
        <v>0</v>
      </c>
      <c r="H232" s="51">
        <f t="shared" si="25"/>
        <v>0</v>
      </c>
      <c r="I232" s="56">
        <f>SUM(I233,I238,I239)</f>
        <v>0</v>
      </c>
      <c r="J232" s="56">
        <f t="shared" ref="J232:L232" si="34">SUM(J233,J238,J239)</f>
        <v>0</v>
      </c>
      <c r="K232" s="56">
        <f t="shared" si="34"/>
        <v>0</v>
      </c>
      <c r="L232" s="144">
        <f t="shared" si="34"/>
        <v>0</v>
      </c>
    </row>
    <row r="233" spans="1:13" ht="24" hidden="1" x14ac:dyDescent="0.25">
      <c r="A233" s="141">
        <v>6320</v>
      </c>
      <c r="B233" s="58" t="s">
        <v>242</v>
      </c>
      <c r="C233" s="180">
        <f t="shared" si="24"/>
        <v>0</v>
      </c>
      <c r="D233" s="142">
        <f>SUM(D234:D237)</f>
        <v>0</v>
      </c>
      <c r="E233" s="142">
        <f>SUM(E234:E237)</f>
        <v>0</v>
      </c>
      <c r="F233" s="142">
        <f t="shared" ref="F233:G233" si="35">SUM(F234:F237)</f>
        <v>0</v>
      </c>
      <c r="G233" s="181">
        <f t="shared" si="35"/>
        <v>0</v>
      </c>
      <c r="H233" s="180">
        <f t="shared" si="25"/>
        <v>0</v>
      </c>
      <c r="I233" s="142">
        <f>SUM(I234:I237)</f>
        <v>0</v>
      </c>
      <c r="J233" s="142">
        <f t="shared" ref="J233:L233" si="36">SUM(J234:J237)</f>
        <v>0</v>
      </c>
      <c r="K233" s="142">
        <f t="shared" si="36"/>
        <v>0</v>
      </c>
      <c r="L233" s="182">
        <f t="shared" si="36"/>
        <v>0</v>
      </c>
    </row>
    <row r="234" spans="1:13" hidden="1" x14ac:dyDescent="0.25">
      <c r="A234" s="39">
        <v>6322</v>
      </c>
      <c r="B234" s="63" t="s">
        <v>243</v>
      </c>
      <c r="C234" s="172">
        <f t="shared" si="24"/>
        <v>0</v>
      </c>
      <c r="D234" s="66"/>
      <c r="E234" s="66"/>
      <c r="F234" s="66"/>
      <c r="G234" s="148"/>
      <c r="H234" s="172">
        <f t="shared" si="25"/>
        <v>0</v>
      </c>
      <c r="I234" s="66">
        <v>0</v>
      </c>
      <c r="J234" s="66"/>
      <c r="K234" s="66">
        <v>0</v>
      </c>
      <c r="L234" s="134"/>
      <c r="M234" s="230"/>
    </row>
    <row r="235" spans="1:13" ht="24" hidden="1" x14ac:dyDescent="0.25">
      <c r="A235" s="39">
        <v>6323</v>
      </c>
      <c r="B235" s="63" t="s">
        <v>244</v>
      </c>
      <c r="C235" s="172">
        <f t="shared" si="24"/>
        <v>0</v>
      </c>
      <c r="D235" s="66"/>
      <c r="E235" s="66"/>
      <c r="F235" s="66"/>
      <c r="G235" s="148"/>
      <c r="H235" s="172">
        <f t="shared" si="25"/>
        <v>0</v>
      </c>
      <c r="I235" s="66">
        <v>0</v>
      </c>
      <c r="J235" s="66"/>
      <c r="K235" s="66">
        <v>0</v>
      </c>
      <c r="L235" s="134"/>
      <c r="M235" s="230"/>
    </row>
    <row r="236" spans="1:13" ht="24" hidden="1" x14ac:dyDescent="0.25">
      <c r="A236" s="39">
        <v>6324</v>
      </c>
      <c r="B236" s="63" t="s">
        <v>245</v>
      </c>
      <c r="C236" s="172">
        <f t="shared" si="24"/>
        <v>0</v>
      </c>
      <c r="D236" s="66"/>
      <c r="E236" s="66"/>
      <c r="F236" s="66"/>
      <c r="G236" s="148"/>
      <c r="H236" s="172">
        <f t="shared" si="25"/>
        <v>0</v>
      </c>
      <c r="I236" s="66">
        <v>0</v>
      </c>
      <c r="J236" s="66"/>
      <c r="K236" s="66">
        <v>0</v>
      </c>
      <c r="L236" s="134"/>
      <c r="M236" s="230"/>
    </row>
    <row r="237" spans="1:13" hidden="1" x14ac:dyDescent="0.25">
      <c r="A237" s="34">
        <v>6329</v>
      </c>
      <c r="B237" s="58" t="s">
        <v>246</v>
      </c>
      <c r="C237" s="176">
        <f t="shared" si="24"/>
        <v>0</v>
      </c>
      <c r="D237" s="61"/>
      <c r="E237" s="61"/>
      <c r="F237" s="61"/>
      <c r="G237" s="183"/>
      <c r="H237" s="176">
        <f t="shared" si="25"/>
        <v>0</v>
      </c>
      <c r="I237" s="61">
        <v>0</v>
      </c>
      <c r="J237" s="61"/>
      <c r="K237" s="61">
        <v>0</v>
      </c>
      <c r="L237" s="133"/>
      <c r="M237" s="230"/>
    </row>
    <row r="238" spans="1:13" ht="24" hidden="1" x14ac:dyDescent="0.25">
      <c r="A238" s="184">
        <v>6330</v>
      </c>
      <c r="B238" s="185" t="s">
        <v>247</v>
      </c>
      <c r="C238" s="180">
        <f>SUM(D238:G238)</f>
        <v>0</v>
      </c>
      <c r="D238" s="160"/>
      <c r="E238" s="160"/>
      <c r="F238" s="160"/>
      <c r="G238" s="148"/>
      <c r="H238" s="180">
        <f>SUM(I238:L238)</f>
        <v>0</v>
      </c>
      <c r="I238" s="160">
        <v>0</v>
      </c>
      <c r="J238" s="160"/>
      <c r="K238" s="160">
        <v>0</v>
      </c>
      <c r="L238" s="162"/>
      <c r="M238" s="230"/>
    </row>
    <row r="239" spans="1:13" hidden="1" x14ac:dyDescent="0.25">
      <c r="A239" s="135">
        <v>6360</v>
      </c>
      <c r="B239" s="63" t="s">
        <v>248</v>
      </c>
      <c r="C239" s="172">
        <f t="shared" si="24"/>
        <v>0</v>
      </c>
      <c r="D239" s="66"/>
      <c r="E239" s="66"/>
      <c r="F239" s="66"/>
      <c r="G239" s="134"/>
      <c r="H239" s="179">
        <f t="shared" si="25"/>
        <v>0</v>
      </c>
      <c r="I239" s="66">
        <v>0</v>
      </c>
      <c r="J239" s="66"/>
      <c r="K239" s="66">
        <v>0</v>
      </c>
      <c r="L239" s="134"/>
      <c r="M239" s="230"/>
    </row>
    <row r="240" spans="1:13" ht="36" hidden="1" x14ac:dyDescent="0.25">
      <c r="A240" s="50">
        <v>6400</v>
      </c>
      <c r="B240" s="127" t="s">
        <v>249</v>
      </c>
      <c r="C240" s="155">
        <f>SUM(D240:G240)</f>
        <v>0</v>
      </c>
      <c r="D240" s="56">
        <f>SUM(D241,D245)</f>
        <v>0</v>
      </c>
      <c r="E240" s="56">
        <f t="shared" ref="E240:G240" si="37">SUM(E241,E245)</f>
        <v>0</v>
      </c>
      <c r="F240" s="56">
        <f t="shared" si="37"/>
        <v>0</v>
      </c>
      <c r="G240" s="56">
        <f t="shared" si="37"/>
        <v>0</v>
      </c>
      <c r="H240" s="51">
        <f>SUM(I240:L240)</f>
        <v>0</v>
      </c>
      <c r="I240" s="56">
        <f>SUM(I241,I245)</f>
        <v>0</v>
      </c>
      <c r="J240" s="56">
        <f t="shared" ref="J240:L240" si="38">SUM(J241,J245)</f>
        <v>0</v>
      </c>
      <c r="K240" s="56">
        <f t="shared" si="38"/>
        <v>0</v>
      </c>
      <c r="L240" s="144">
        <f t="shared" si="38"/>
        <v>0</v>
      </c>
    </row>
    <row r="241" spans="1:13" ht="24" hidden="1" x14ac:dyDescent="0.25">
      <c r="A241" s="141">
        <v>6410</v>
      </c>
      <c r="B241" s="58" t="s">
        <v>250</v>
      </c>
      <c r="C241" s="176">
        <f t="shared" si="24"/>
        <v>0</v>
      </c>
      <c r="D241" s="142">
        <f>SUM(D242:D244)</f>
        <v>0</v>
      </c>
      <c r="E241" s="142">
        <f t="shared" ref="E241:G241" si="39">SUM(E242:E244)</f>
        <v>0</v>
      </c>
      <c r="F241" s="142">
        <f t="shared" si="39"/>
        <v>0</v>
      </c>
      <c r="G241" s="153">
        <f t="shared" si="39"/>
        <v>0</v>
      </c>
      <c r="H241" s="176">
        <f t="shared" si="25"/>
        <v>0</v>
      </c>
      <c r="I241" s="142">
        <f>SUM(I242:I244)</f>
        <v>0</v>
      </c>
      <c r="J241" s="142">
        <f t="shared" ref="J241:L241" si="40">SUM(J242:J244)</f>
        <v>0</v>
      </c>
      <c r="K241" s="142">
        <f t="shared" si="40"/>
        <v>0</v>
      </c>
      <c r="L241" s="153">
        <f t="shared" si="40"/>
        <v>0</v>
      </c>
    </row>
    <row r="242" spans="1:13" hidden="1" x14ac:dyDescent="0.25">
      <c r="A242" s="39">
        <v>6411</v>
      </c>
      <c r="B242" s="146" t="s">
        <v>251</v>
      </c>
      <c r="C242" s="172">
        <f t="shared" si="24"/>
        <v>0</v>
      </c>
      <c r="D242" s="66"/>
      <c r="E242" s="66"/>
      <c r="F242" s="66"/>
      <c r="G242" s="134"/>
      <c r="H242" s="179">
        <f t="shared" si="25"/>
        <v>0</v>
      </c>
      <c r="I242" s="66">
        <v>0</v>
      </c>
      <c r="J242" s="66"/>
      <c r="K242" s="66">
        <v>0</v>
      </c>
      <c r="L242" s="134"/>
      <c r="M242" s="230"/>
    </row>
    <row r="243" spans="1:13" ht="36" hidden="1" x14ac:dyDescent="0.25">
      <c r="A243" s="39">
        <v>6412</v>
      </c>
      <c r="B243" s="63" t="s">
        <v>252</v>
      </c>
      <c r="C243" s="172">
        <f t="shared" si="24"/>
        <v>0</v>
      </c>
      <c r="D243" s="66"/>
      <c r="E243" s="66"/>
      <c r="F243" s="66"/>
      <c r="G243" s="134"/>
      <c r="H243" s="179">
        <f t="shared" si="25"/>
        <v>0</v>
      </c>
      <c r="I243" s="66">
        <v>0</v>
      </c>
      <c r="J243" s="66"/>
      <c r="K243" s="66">
        <v>0</v>
      </c>
      <c r="L243" s="134"/>
      <c r="M243" s="230"/>
    </row>
    <row r="244" spans="1:13" ht="36" hidden="1" x14ac:dyDescent="0.25">
      <c r="A244" s="39">
        <v>6419</v>
      </c>
      <c r="B244" s="63" t="s">
        <v>253</v>
      </c>
      <c r="C244" s="172">
        <f t="shared" si="24"/>
        <v>0</v>
      </c>
      <c r="D244" s="66"/>
      <c r="E244" s="66"/>
      <c r="F244" s="66"/>
      <c r="G244" s="134"/>
      <c r="H244" s="179">
        <f t="shared" si="25"/>
        <v>0</v>
      </c>
      <c r="I244" s="66">
        <v>0</v>
      </c>
      <c r="J244" s="66"/>
      <c r="K244" s="66">
        <v>0</v>
      </c>
      <c r="L244" s="134"/>
      <c r="M244" s="230"/>
    </row>
    <row r="245" spans="1:13" ht="48" hidden="1" x14ac:dyDescent="0.25">
      <c r="A245" s="135">
        <v>6420</v>
      </c>
      <c r="B245" s="63" t="s">
        <v>254</v>
      </c>
      <c r="C245" s="172">
        <f t="shared" si="24"/>
        <v>0</v>
      </c>
      <c r="D245" s="136">
        <f>SUM(D246:D249)</f>
        <v>0</v>
      </c>
      <c r="E245" s="136">
        <f>SUM(E246:E249)</f>
        <v>0</v>
      </c>
      <c r="F245" s="136">
        <f>SUM(F246:F249)</f>
        <v>0</v>
      </c>
      <c r="G245" s="186">
        <f>SUM(G246:G249)</f>
        <v>0</v>
      </c>
      <c r="H245" s="172">
        <f>SUM(I245:L245)</f>
        <v>0</v>
      </c>
      <c r="I245" s="136">
        <f>SUM(I246:I249)</f>
        <v>0</v>
      </c>
      <c r="J245" s="136">
        <f>SUM(J246:J249)</f>
        <v>0</v>
      </c>
      <c r="K245" s="136">
        <f>SUM(K246:K249)</f>
        <v>0</v>
      </c>
      <c r="L245" s="186">
        <f>SUM(L246:L249)</f>
        <v>0</v>
      </c>
    </row>
    <row r="246" spans="1:13" ht="36" hidden="1" x14ac:dyDescent="0.25">
      <c r="A246" s="39">
        <v>6421</v>
      </c>
      <c r="B246" s="63" t="s">
        <v>255</v>
      </c>
      <c r="C246" s="172">
        <f t="shared" ref="C246:C271" si="41">SUM(D246:G246)</f>
        <v>0</v>
      </c>
      <c r="D246" s="66"/>
      <c r="E246" s="66"/>
      <c r="F246" s="66"/>
      <c r="G246" s="134"/>
      <c r="H246" s="179">
        <f t="shared" ref="H246:H271" si="42">SUM(I246:L246)</f>
        <v>0</v>
      </c>
      <c r="I246" s="66">
        <v>0</v>
      </c>
      <c r="J246" s="66"/>
      <c r="K246" s="66">
        <v>0</v>
      </c>
      <c r="L246" s="134"/>
      <c r="M246" s="230"/>
    </row>
    <row r="247" spans="1:13" hidden="1" x14ac:dyDescent="0.25">
      <c r="A247" s="39">
        <v>6422</v>
      </c>
      <c r="B247" s="63" t="s">
        <v>256</v>
      </c>
      <c r="C247" s="172">
        <f t="shared" si="41"/>
        <v>0</v>
      </c>
      <c r="D247" s="66"/>
      <c r="E247" s="66"/>
      <c r="F247" s="66"/>
      <c r="G247" s="134"/>
      <c r="H247" s="179">
        <f t="shared" si="42"/>
        <v>0</v>
      </c>
      <c r="I247" s="66">
        <v>0</v>
      </c>
      <c r="J247" s="66"/>
      <c r="K247" s="66">
        <v>0</v>
      </c>
      <c r="L247" s="134"/>
      <c r="M247" s="230"/>
    </row>
    <row r="248" spans="1:13" ht="13.5" hidden="1" customHeight="1" x14ac:dyDescent="0.25">
      <c r="A248" s="39">
        <v>6423</v>
      </c>
      <c r="B248" s="63" t="s">
        <v>257</v>
      </c>
      <c r="C248" s="172">
        <f>SUM(D248:G248)</f>
        <v>0</v>
      </c>
      <c r="D248" s="66"/>
      <c r="E248" s="66"/>
      <c r="F248" s="66"/>
      <c r="G248" s="134"/>
      <c r="H248" s="179">
        <f>SUM(I248:L248)</f>
        <v>0</v>
      </c>
      <c r="I248" s="66">
        <v>0</v>
      </c>
      <c r="J248" s="66"/>
      <c r="K248" s="66">
        <v>0</v>
      </c>
      <c r="L248" s="134"/>
      <c r="M248" s="230"/>
    </row>
    <row r="249" spans="1:13" ht="36" hidden="1" x14ac:dyDescent="0.25">
      <c r="A249" s="39">
        <v>6424</v>
      </c>
      <c r="B249" s="63" t="s">
        <v>258</v>
      </c>
      <c r="C249" s="172">
        <f>SUM(D249:G249)</f>
        <v>0</v>
      </c>
      <c r="D249" s="66"/>
      <c r="E249" s="66"/>
      <c r="F249" s="66"/>
      <c r="G249" s="134"/>
      <c r="H249" s="179">
        <f>SUM(I249:L249)</f>
        <v>0</v>
      </c>
      <c r="I249" s="66">
        <v>0</v>
      </c>
      <c r="J249" s="66"/>
      <c r="K249" s="66">
        <v>0</v>
      </c>
      <c r="L249" s="134"/>
      <c r="M249" s="231"/>
    </row>
    <row r="250" spans="1:13" ht="60" hidden="1" x14ac:dyDescent="0.25">
      <c r="A250" s="50">
        <v>6500</v>
      </c>
      <c r="B250" s="127" t="s">
        <v>259</v>
      </c>
      <c r="C250" s="76">
        <f t="shared" ref="C250:C251" si="43">SUM(D250:G250)</f>
        <v>0</v>
      </c>
      <c r="D250" s="78">
        <f>SUM(D251)</f>
        <v>0</v>
      </c>
      <c r="E250" s="78">
        <f t="shared" ref="E250:G250" si="44">SUM(E251)</f>
        <v>0</v>
      </c>
      <c r="F250" s="78">
        <f t="shared" si="44"/>
        <v>0</v>
      </c>
      <c r="G250" s="235">
        <f t="shared" si="44"/>
        <v>0</v>
      </c>
      <c r="H250" s="236">
        <f t="shared" ref="H250:H251" si="45">SUM(I250:L250)</f>
        <v>0</v>
      </c>
      <c r="I250" s="78">
        <f t="shared" ref="I250:L250" si="46">SUM(I251)</f>
        <v>0</v>
      </c>
      <c r="J250" s="78">
        <f t="shared" si="46"/>
        <v>0</v>
      </c>
      <c r="K250" s="78">
        <f t="shared" si="46"/>
        <v>0</v>
      </c>
      <c r="L250" s="237">
        <f t="shared" si="46"/>
        <v>0</v>
      </c>
      <c r="M250" s="187"/>
    </row>
    <row r="251" spans="1:13" ht="48" hidden="1" x14ac:dyDescent="0.25">
      <c r="A251" s="39">
        <v>6510</v>
      </c>
      <c r="B251" s="63" t="s">
        <v>260</v>
      </c>
      <c r="C251" s="173">
        <f t="shared" si="43"/>
        <v>0</v>
      </c>
      <c r="D251" s="138"/>
      <c r="E251" s="138"/>
      <c r="F251" s="138"/>
      <c r="G251" s="234"/>
      <c r="H251" s="166">
        <f t="shared" si="45"/>
        <v>0</v>
      </c>
      <c r="I251" s="138">
        <v>0</v>
      </c>
      <c r="J251" s="138"/>
      <c r="K251" s="138">
        <v>0</v>
      </c>
      <c r="L251" s="139"/>
      <c r="M251" s="231"/>
    </row>
    <row r="252" spans="1:13" ht="48" hidden="1" x14ac:dyDescent="0.25">
      <c r="A252" s="188">
        <v>7000</v>
      </c>
      <c r="B252" s="188" t="s">
        <v>261</v>
      </c>
      <c r="C252" s="189">
        <f>SUM(D252:G252)</f>
        <v>0</v>
      </c>
      <c r="D252" s="190">
        <f>SUM(D253,D263)</f>
        <v>0</v>
      </c>
      <c r="E252" s="190">
        <f>SUM(E253,E263)</f>
        <v>0</v>
      </c>
      <c r="F252" s="190">
        <f>SUM(F253,F263)</f>
        <v>0</v>
      </c>
      <c r="G252" s="190">
        <f>SUM(G253,G263)</f>
        <v>0</v>
      </c>
      <c r="H252" s="191">
        <f t="shared" si="42"/>
        <v>0</v>
      </c>
      <c r="I252" s="190">
        <f>SUM(I253,I263)</f>
        <v>0</v>
      </c>
      <c r="J252" s="190">
        <f>SUM(J253,J263)</f>
        <v>0</v>
      </c>
      <c r="K252" s="190">
        <f>SUM(K253,K263)</f>
        <v>0</v>
      </c>
      <c r="L252" s="192">
        <f>SUM(L253,L263)</f>
        <v>0</v>
      </c>
    </row>
    <row r="253" spans="1:13" ht="24" hidden="1" x14ac:dyDescent="0.25">
      <c r="A253" s="50">
        <v>7200</v>
      </c>
      <c r="B253" s="127" t="s">
        <v>262</v>
      </c>
      <c r="C253" s="155">
        <f t="shared" si="41"/>
        <v>0</v>
      </c>
      <c r="D253" s="56">
        <f>SUM(D254,D255,D256,D257,D261,D262)</f>
        <v>0</v>
      </c>
      <c r="E253" s="56">
        <f t="shared" ref="E253:G253" si="47">SUM(E254,E255,E256,E257,E261,E262)</f>
        <v>0</v>
      </c>
      <c r="F253" s="56">
        <f t="shared" si="47"/>
        <v>0</v>
      </c>
      <c r="G253" s="56">
        <f t="shared" si="47"/>
        <v>0</v>
      </c>
      <c r="H253" s="51">
        <f t="shared" si="42"/>
        <v>0</v>
      </c>
      <c r="I253" s="56">
        <f t="shared" ref="I253:L253" si="48">SUM(I254,I255,I256,I257,I261,I262)</f>
        <v>0</v>
      </c>
      <c r="J253" s="56">
        <f t="shared" si="48"/>
        <v>0</v>
      </c>
      <c r="K253" s="56">
        <f t="shared" si="48"/>
        <v>0</v>
      </c>
      <c r="L253" s="129">
        <f t="shared" si="48"/>
        <v>0</v>
      </c>
    </row>
    <row r="254" spans="1:13" ht="24" hidden="1" x14ac:dyDescent="0.25">
      <c r="A254" s="141">
        <v>7210</v>
      </c>
      <c r="B254" s="58" t="s">
        <v>263</v>
      </c>
      <c r="C254" s="176">
        <f t="shared" si="41"/>
        <v>0</v>
      </c>
      <c r="D254" s="61"/>
      <c r="E254" s="61"/>
      <c r="F254" s="61"/>
      <c r="G254" s="133"/>
      <c r="H254" s="59">
        <f t="shared" si="42"/>
        <v>0</v>
      </c>
      <c r="I254" s="61">
        <v>0</v>
      </c>
      <c r="J254" s="61"/>
      <c r="K254" s="61">
        <v>0</v>
      </c>
      <c r="L254" s="133"/>
      <c r="M254" s="230"/>
    </row>
    <row r="255" spans="1:13" s="187" customFormat="1" ht="36" hidden="1" x14ac:dyDescent="0.25">
      <c r="A255" s="135">
        <v>7220</v>
      </c>
      <c r="B255" s="63" t="s">
        <v>264</v>
      </c>
      <c r="C255" s="172">
        <f>SUM(D255:G255)</f>
        <v>0</v>
      </c>
      <c r="D255" s="66"/>
      <c r="E255" s="66"/>
      <c r="F255" s="66"/>
      <c r="G255" s="66"/>
      <c r="H255" s="64">
        <f>SUM(I255:L255)</f>
        <v>0</v>
      </c>
      <c r="I255" s="66">
        <v>0</v>
      </c>
      <c r="J255" s="66"/>
      <c r="K255" s="66">
        <v>0</v>
      </c>
      <c r="L255" s="134"/>
      <c r="M255" s="231"/>
    </row>
    <row r="256" spans="1:13" ht="24" hidden="1" x14ac:dyDescent="0.25">
      <c r="A256" s="135">
        <v>7230</v>
      </c>
      <c r="B256" s="63" t="s">
        <v>35</v>
      </c>
      <c r="C256" s="172">
        <f t="shared" si="41"/>
        <v>0</v>
      </c>
      <c r="D256" s="66"/>
      <c r="E256" s="66"/>
      <c r="F256" s="66"/>
      <c r="G256" s="134"/>
      <c r="H256" s="64">
        <f t="shared" si="42"/>
        <v>0</v>
      </c>
      <c r="I256" s="66">
        <v>0</v>
      </c>
      <c r="J256" s="66"/>
      <c r="K256" s="66">
        <v>0</v>
      </c>
      <c r="L256" s="134"/>
      <c r="M256" s="230"/>
    </row>
    <row r="257" spans="1:13" ht="24" hidden="1" x14ac:dyDescent="0.25">
      <c r="A257" s="135">
        <v>7240</v>
      </c>
      <c r="B257" s="63" t="s">
        <v>265</v>
      </c>
      <c r="C257" s="172">
        <f t="shared" si="41"/>
        <v>0</v>
      </c>
      <c r="D257" s="136">
        <f>SUM(D258:D260)</f>
        <v>0</v>
      </c>
      <c r="E257" s="136">
        <f t="shared" ref="E257:G257" si="49">SUM(E258:E260)</f>
        <v>0</v>
      </c>
      <c r="F257" s="136">
        <f t="shared" si="49"/>
        <v>0</v>
      </c>
      <c r="G257" s="137">
        <f t="shared" si="49"/>
        <v>0</v>
      </c>
      <c r="H257" s="64">
        <f t="shared" si="42"/>
        <v>0</v>
      </c>
      <c r="I257" s="136">
        <f t="shared" ref="I257:L257" si="50">SUM(I258:I260)</f>
        <v>0</v>
      </c>
      <c r="J257" s="136">
        <f t="shared" si="50"/>
        <v>0</v>
      </c>
      <c r="K257" s="136">
        <f>SUM(K258:K260)</f>
        <v>0</v>
      </c>
      <c r="L257" s="137">
        <f t="shared" si="50"/>
        <v>0</v>
      </c>
    </row>
    <row r="258" spans="1:13" ht="48" hidden="1" x14ac:dyDescent="0.25">
      <c r="A258" s="39">
        <v>7245</v>
      </c>
      <c r="B258" s="63" t="s">
        <v>266</v>
      </c>
      <c r="C258" s="172">
        <f t="shared" si="41"/>
        <v>0</v>
      </c>
      <c r="D258" s="66"/>
      <c r="E258" s="66"/>
      <c r="F258" s="66"/>
      <c r="G258" s="134"/>
      <c r="H258" s="64">
        <f t="shared" si="42"/>
        <v>0</v>
      </c>
      <c r="I258" s="66">
        <v>0</v>
      </c>
      <c r="J258" s="66"/>
      <c r="K258" s="66">
        <v>0</v>
      </c>
      <c r="L258" s="134"/>
      <c r="M258" s="230"/>
    </row>
    <row r="259" spans="1:13" ht="84.75" hidden="1" customHeight="1" x14ac:dyDescent="0.25">
      <c r="A259" s="39">
        <v>7246</v>
      </c>
      <c r="B259" s="63" t="s">
        <v>267</v>
      </c>
      <c r="C259" s="172">
        <f t="shared" si="41"/>
        <v>0</v>
      </c>
      <c r="D259" s="66"/>
      <c r="E259" s="66"/>
      <c r="F259" s="66"/>
      <c r="G259" s="134"/>
      <c r="H259" s="64">
        <f t="shared" si="42"/>
        <v>0</v>
      </c>
      <c r="I259" s="66">
        <v>0</v>
      </c>
      <c r="J259" s="66"/>
      <c r="K259" s="66">
        <v>0</v>
      </c>
      <c r="L259" s="134"/>
      <c r="M259" s="230"/>
    </row>
    <row r="260" spans="1:13" ht="36" hidden="1" x14ac:dyDescent="0.25">
      <c r="A260" s="39">
        <v>7247</v>
      </c>
      <c r="B260" s="63" t="s">
        <v>268</v>
      </c>
      <c r="C260" s="172">
        <f t="shared" si="41"/>
        <v>0</v>
      </c>
      <c r="D260" s="66"/>
      <c r="E260" s="66"/>
      <c r="F260" s="66"/>
      <c r="G260" s="134"/>
      <c r="H260" s="64">
        <f t="shared" si="42"/>
        <v>0</v>
      </c>
      <c r="I260" s="66">
        <v>0</v>
      </c>
      <c r="J260" s="66"/>
      <c r="K260" s="66">
        <v>0</v>
      </c>
      <c r="L260" s="134"/>
      <c r="M260" s="230"/>
    </row>
    <row r="261" spans="1:13" ht="24" hidden="1" x14ac:dyDescent="0.25">
      <c r="A261" s="135">
        <v>7260</v>
      </c>
      <c r="B261" s="63" t="s">
        <v>269</v>
      </c>
      <c r="C261" s="172">
        <f t="shared" si="41"/>
        <v>0</v>
      </c>
      <c r="D261" s="66"/>
      <c r="E261" s="66"/>
      <c r="F261" s="66"/>
      <c r="G261" s="134"/>
      <c r="H261" s="64">
        <f t="shared" si="42"/>
        <v>0</v>
      </c>
      <c r="I261" s="66">
        <v>0</v>
      </c>
      <c r="J261" s="66"/>
      <c r="K261" s="66">
        <v>0</v>
      </c>
      <c r="L261" s="134"/>
      <c r="M261" s="230"/>
    </row>
    <row r="262" spans="1:13" ht="60" hidden="1" x14ac:dyDescent="0.25">
      <c r="A262" s="135">
        <v>7270</v>
      </c>
      <c r="B262" s="63" t="s">
        <v>270</v>
      </c>
      <c r="C262" s="172">
        <f t="shared" si="41"/>
        <v>0</v>
      </c>
      <c r="D262" s="66"/>
      <c r="E262" s="66"/>
      <c r="F262" s="66"/>
      <c r="G262" s="134"/>
      <c r="H262" s="64">
        <f t="shared" si="42"/>
        <v>0</v>
      </c>
      <c r="I262" s="66">
        <v>0</v>
      </c>
      <c r="J262" s="66"/>
      <c r="K262" s="66">
        <v>0</v>
      </c>
      <c r="L262" s="134"/>
      <c r="M262" s="230"/>
    </row>
    <row r="263" spans="1:13" hidden="1" x14ac:dyDescent="0.25">
      <c r="A263" s="95">
        <v>7700</v>
      </c>
      <c r="B263" s="75" t="s">
        <v>271</v>
      </c>
      <c r="C263" s="76">
        <f t="shared" si="41"/>
        <v>0</v>
      </c>
      <c r="D263" s="149">
        <f>D264</f>
        <v>0</v>
      </c>
      <c r="E263" s="149">
        <f t="shared" ref="E263:G263" si="51">E264</f>
        <v>0</v>
      </c>
      <c r="F263" s="149">
        <f t="shared" si="51"/>
        <v>0</v>
      </c>
      <c r="G263" s="150">
        <f t="shared" si="51"/>
        <v>0</v>
      </c>
      <c r="H263" s="76">
        <f t="shared" si="42"/>
        <v>0</v>
      </c>
      <c r="I263" s="149">
        <f t="shared" ref="I263:L263" si="52">I264</f>
        <v>0</v>
      </c>
      <c r="J263" s="149">
        <f t="shared" si="52"/>
        <v>0</v>
      </c>
      <c r="K263" s="149">
        <f t="shared" si="52"/>
        <v>0</v>
      </c>
      <c r="L263" s="150">
        <f t="shared" si="52"/>
        <v>0</v>
      </c>
    </row>
    <row r="264" spans="1:13" hidden="1" x14ac:dyDescent="0.25">
      <c r="A264" s="130">
        <v>7720</v>
      </c>
      <c r="B264" s="58" t="s">
        <v>272</v>
      </c>
      <c r="C264" s="70">
        <f t="shared" si="41"/>
        <v>0</v>
      </c>
      <c r="D264" s="72"/>
      <c r="E264" s="72"/>
      <c r="F264" s="72"/>
      <c r="G264" s="193"/>
      <c r="H264" s="70">
        <f t="shared" si="42"/>
        <v>0</v>
      </c>
      <c r="I264" s="72">
        <v>0</v>
      </c>
      <c r="J264" s="72"/>
      <c r="K264" s="72">
        <v>0</v>
      </c>
      <c r="L264" s="193"/>
      <c r="M264" s="230"/>
    </row>
    <row r="265" spans="1:13" hidden="1" x14ac:dyDescent="0.25">
      <c r="A265" s="194">
        <v>9000</v>
      </c>
      <c r="B265" s="195" t="s">
        <v>273</v>
      </c>
      <c r="C265" s="196">
        <f t="shared" si="41"/>
        <v>0</v>
      </c>
      <c r="D265" s="197">
        <f>D266</f>
        <v>0</v>
      </c>
      <c r="E265" s="197">
        <f t="shared" ref="E265:G266" si="53">E266</f>
        <v>0</v>
      </c>
      <c r="F265" s="197">
        <f t="shared" si="53"/>
        <v>0</v>
      </c>
      <c r="G265" s="198">
        <f t="shared" si="53"/>
        <v>0</v>
      </c>
      <c r="H265" s="199">
        <f t="shared" si="42"/>
        <v>0</v>
      </c>
      <c r="I265" s="197">
        <f t="shared" ref="I265:L266" si="54">I266</f>
        <v>0</v>
      </c>
      <c r="J265" s="197">
        <f>J266</f>
        <v>0</v>
      </c>
      <c r="K265" s="197">
        <f t="shared" si="54"/>
        <v>0</v>
      </c>
      <c r="L265" s="198">
        <f t="shared" si="54"/>
        <v>0</v>
      </c>
    </row>
    <row r="266" spans="1:13" ht="24" hidden="1" x14ac:dyDescent="0.25">
      <c r="A266" s="200">
        <v>9200</v>
      </c>
      <c r="B266" s="63" t="s">
        <v>274</v>
      </c>
      <c r="C266" s="173">
        <f t="shared" si="41"/>
        <v>0</v>
      </c>
      <c r="D266" s="131">
        <f>D267</f>
        <v>0</v>
      </c>
      <c r="E266" s="131">
        <f t="shared" si="53"/>
        <v>0</v>
      </c>
      <c r="F266" s="131">
        <f t="shared" si="53"/>
        <v>0</v>
      </c>
      <c r="G266" s="132">
        <f t="shared" si="53"/>
        <v>0</v>
      </c>
      <c r="H266" s="103">
        <f t="shared" si="42"/>
        <v>0</v>
      </c>
      <c r="I266" s="131">
        <f t="shared" si="54"/>
        <v>0</v>
      </c>
      <c r="J266" s="131">
        <f t="shared" si="54"/>
        <v>0</v>
      </c>
      <c r="K266" s="131">
        <f t="shared" si="54"/>
        <v>0</v>
      </c>
      <c r="L266" s="132">
        <f t="shared" si="54"/>
        <v>0</v>
      </c>
    </row>
    <row r="267" spans="1:13" ht="24" hidden="1" x14ac:dyDescent="0.25">
      <c r="A267" s="201">
        <v>9260</v>
      </c>
      <c r="B267" s="63" t="s">
        <v>275</v>
      </c>
      <c r="C267" s="173">
        <f t="shared" si="41"/>
        <v>0</v>
      </c>
      <c r="D267" s="131">
        <f>SUM(D268)</f>
        <v>0</v>
      </c>
      <c r="E267" s="131">
        <f t="shared" ref="E267:G267" si="55">SUM(E268)</f>
        <v>0</v>
      </c>
      <c r="F267" s="131">
        <f t="shared" si="55"/>
        <v>0</v>
      </c>
      <c r="G267" s="132">
        <f t="shared" si="55"/>
        <v>0</v>
      </c>
      <c r="H267" s="103">
        <f t="shared" si="42"/>
        <v>0</v>
      </c>
      <c r="I267" s="131">
        <f t="shared" ref="I267:L267" si="56">SUM(I268)</f>
        <v>0</v>
      </c>
      <c r="J267" s="131">
        <f t="shared" si="56"/>
        <v>0</v>
      </c>
      <c r="K267" s="131">
        <f t="shared" si="56"/>
        <v>0</v>
      </c>
      <c r="L267" s="132">
        <f t="shared" si="56"/>
        <v>0</v>
      </c>
    </row>
    <row r="268" spans="1:13" ht="87" hidden="1" customHeight="1" x14ac:dyDescent="0.25">
      <c r="A268" s="202">
        <v>9263</v>
      </c>
      <c r="B268" s="63" t="s">
        <v>276</v>
      </c>
      <c r="C268" s="173">
        <f t="shared" si="41"/>
        <v>0</v>
      </c>
      <c r="D268" s="138"/>
      <c r="E268" s="138"/>
      <c r="F268" s="138"/>
      <c r="G268" s="139"/>
      <c r="H268" s="103">
        <f t="shared" si="42"/>
        <v>0</v>
      </c>
      <c r="I268" s="138">
        <v>0</v>
      </c>
      <c r="J268" s="138"/>
      <c r="K268" s="138">
        <v>0</v>
      </c>
      <c r="L268" s="139"/>
      <c r="M268" s="230"/>
    </row>
    <row r="269" spans="1:13" hidden="1" x14ac:dyDescent="0.25">
      <c r="A269" s="146"/>
      <c r="B269" s="63" t="s">
        <v>277</v>
      </c>
      <c r="C269" s="172">
        <f t="shared" si="41"/>
        <v>0</v>
      </c>
      <c r="D269" s="136">
        <f>SUM(D270:D271)</f>
        <v>0</v>
      </c>
      <c r="E269" s="136">
        <f>SUM(E270:E271)</f>
        <v>0</v>
      </c>
      <c r="F269" s="136">
        <f>SUM(F270:F271)</f>
        <v>0</v>
      </c>
      <c r="G269" s="137">
        <f>SUM(G270:G271)</f>
        <v>0</v>
      </c>
      <c r="H269" s="64">
        <f t="shared" si="42"/>
        <v>0</v>
      </c>
      <c r="I269" s="136">
        <f>SUM(I270:I271)</f>
        <v>0</v>
      </c>
      <c r="J269" s="136">
        <f>SUM(J270:J271)</f>
        <v>0</v>
      </c>
      <c r="K269" s="136">
        <f>SUM(K270:K271)</f>
        <v>0</v>
      </c>
      <c r="L269" s="137">
        <f>SUM(L270:L271)</f>
        <v>0</v>
      </c>
    </row>
    <row r="270" spans="1:13" hidden="1" x14ac:dyDescent="0.25">
      <c r="A270" s="146" t="s">
        <v>278</v>
      </c>
      <c r="B270" s="39" t="s">
        <v>279</v>
      </c>
      <c r="C270" s="172">
        <f t="shared" si="41"/>
        <v>0</v>
      </c>
      <c r="D270" s="66"/>
      <c r="E270" s="66"/>
      <c r="F270" s="66"/>
      <c r="G270" s="134"/>
      <c r="H270" s="64">
        <f t="shared" si="42"/>
        <v>0</v>
      </c>
      <c r="I270" s="66">
        <v>0</v>
      </c>
      <c r="J270" s="66"/>
      <c r="K270" s="66">
        <v>0</v>
      </c>
      <c r="L270" s="134"/>
      <c r="M270" s="230"/>
    </row>
    <row r="271" spans="1:13" ht="24" hidden="1" x14ac:dyDescent="0.25">
      <c r="A271" s="146" t="s">
        <v>280</v>
      </c>
      <c r="B271" s="203" t="s">
        <v>281</v>
      </c>
      <c r="C271" s="176">
        <f t="shared" si="41"/>
        <v>0</v>
      </c>
      <c r="D271" s="61"/>
      <c r="E271" s="61"/>
      <c r="F271" s="61"/>
      <c r="G271" s="133"/>
      <c r="H271" s="59">
        <f t="shared" si="42"/>
        <v>0</v>
      </c>
      <c r="I271" s="61">
        <v>0</v>
      </c>
      <c r="J271" s="61"/>
      <c r="K271" s="61">
        <v>0</v>
      </c>
      <c r="L271" s="133"/>
      <c r="M271" s="230"/>
    </row>
    <row r="272" spans="1:13" ht="12.75" thickBot="1" x14ac:dyDescent="0.3">
      <c r="A272" s="204"/>
      <c r="B272" s="204" t="s">
        <v>282</v>
      </c>
      <c r="C272" s="205">
        <f>SUM(C269,C252,C211,C182,C174,C160,C75,C53)</f>
        <v>382557</v>
      </c>
      <c r="D272" s="205">
        <f>SUM(D269,D252,D211,D182,D174,D160,D75,D53,)</f>
        <v>365277</v>
      </c>
      <c r="E272" s="205">
        <f t="shared" ref="E272:L272" si="57">SUM(E269,E252,E211,E182,E174,E160,E75,E53)</f>
        <v>0</v>
      </c>
      <c r="F272" s="205">
        <f t="shared" si="57"/>
        <v>17280</v>
      </c>
      <c r="G272" s="206">
        <f t="shared" si="57"/>
        <v>0</v>
      </c>
      <c r="H272" s="207">
        <f t="shared" si="57"/>
        <v>224397</v>
      </c>
      <c r="I272" s="205">
        <f t="shared" si="57"/>
        <v>200280</v>
      </c>
      <c r="J272" s="205">
        <f t="shared" si="57"/>
        <v>0</v>
      </c>
      <c r="K272" s="205">
        <f t="shared" si="57"/>
        <v>24117</v>
      </c>
      <c r="L272" s="206">
        <f t="shared" si="57"/>
        <v>0</v>
      </c>
    </row>
    <row r="273" spans="1:13" s="22" customFormat="1" ht="13.5" thickTop="1" thickBot="1" x14ac:dyDescent="0.3">
      <c r="A273" s="250" t="s">
        <v>283</v>
      </c>
      <c r="B273" s="251"/>
      <c r="C273" s="208">
        <f>SUM(D273:G273)</f>
        <v>0</v>
      </c>
      <c r="D273" s="209">
        <f>SUM(D24,D25,D41)-D51</f>
        <v>0</v>
      </c>
      <c r="E273" s="209">
        <f>SUM(E24,E25,E41)-E51</f>
        <v>0</v>
      </c>
      <c r="F273" s="209">
        <f>(F26+F43)-F51</f>
        <v>0</v>
      </c>
      <c r="G273" s="210">
        <f>G45-G51</f>
        <v>0</v>
      </c>
      <c r="H273" s="208">
        <f>SUM(I273:L273)</f>
        <v>-6837</v>
      </c>
      <c r="I273" s="209">
        <f>SUM(I24,I25,I41)-I51</f>
        <v>0</v>
      </c>
      <c r="J273" s="209">
        <f>SUM(J24,J25,J41)-J51</f>
        <v>0</v>
      </c>
      <c r="K273" s="209">
        <f>(K26+K43)-K51</f>
        <v>-6837</v>
      </c>
      <c r="L273" s="210">
        <f>L45-L51</f>
        <v>0</v>
      </c>
    </row>
    <row r="274" spans="1:13" s="22" customFormat="1" ht="12.75" thickTop="1" x14ac:dyDescent="0.25">
      <c r="A274" s="267" t="s">
        <v>284</v>
      </c>
      <c r="B274" s="268"/>
      <c r="C274" s="211">
        <f t="shared" ref="C274:L274" si="58">SUM(C275,C276)-C283+C284</f>
        <v>0</v>
      </c>
      <c r="D274" s="212">
        <f t="shared" si="58"/>
        <v>0</v>
      </c>
      <c r="E274" s="212">
        <f t="shared" si="58"/>
        <v>0</v>
      </c>
      <c r="F274" s="212">
        <f t="shared" si="58"/>
        <v>0</v>
      </c>
      <c r="G274" s="213">
        <f t="shared" si="58"/>
        <v>0</v>
      </c>
      <c r="H274" s="214">
        <f t="shared" si="58"/>
        <v>6837</v>
      </c>
      <c r="I274" s="212">
        <f t="shared" si="58"/>
        <v>0</v>
      </c>
      <c r="J274" s="212">
        <f t="shared" si="58"/>
        <v>0</v>
      </c>
      <c r="K274" s="212">
        <f t="shared" si="58"/>
        <v>6837</v>
      </c>
      <c r="L274" s="215">
        <f t="shared" si="58"/>
        <v>0</v>
      </c>
    </row>
    <row r="275" spans="1:13" s="22" customFormat="1" ht="12.75" thickBot="1" x14ac:dyDescent="0.3">
      <c r="A275" s="110" t="s">
        <v>285</v>
      </c>
      <c r="B275" s="110" t="s">
        <v>286</v>
      </c>
      <c r="C275" s="216">
        <f t="shared" ref="C275:L275" si="59">C21-C269</f>
        <v>0</v>
      </c>
      <c r="D275" s="112">
        <f t="shared" si="59"/>
        <v>0</v>
      </c>
      <c r="E275" s="112">
        <f t="shared" si="59"/>
        <v>0</v>
      </c>
      <c r="F275" s="112">
        <f t="shared" si="59"/>
        <v>0</v>
      </c>
      <c r="G275" s="113">
        <f t="shared" si="59"/>
        <v>0</v>
      </c>
      <c r="H275" s="217">
        <f t="shared" si="59"/>
        <v>6837</v>
      </c>
      <c r="I275" s="112">
        <f t="shared" si="59"/>
        <v>0</v>
      </c>
      <c r="J275" s="112">
        <f t="shared" si="59"/>
        <v>0</v>
      </c>
      <c r="K275" s="112">
        <f t="shared" si="59"/>
        <v>6837</v>
      </c>
      <c r="L275" s="113">
        <f t="shared" si="59"/>
        <v>0</v>
      </c>
    </row>
    <row r="276" spans="1:13" s="22" customFormat="1" ht="12.75" hidden="1" thickTop="1" x14ac:dyDescent="0.25">
      <c r="A276" s="218" t="s">
        <v>287</v>
      </c>
      <c r="B276" s="218" t="s">
        <v>288</v>
      </c>
      <c r="C276" s="211">
        <f t="shared" ref="C276:L276" si="60">SUM(C277,C279,C281)-SUM(C278,C280,C282)</f>
        <v>0</v>
      </c>
      <c r="D276" s="212">
        <f t="shared" si="60"/>
        <v>0</v>
      </c>
      <c r="E276" s="212">
        <f t="shared" si="60"/>
        <v>0</v>
      </c>
      <c r="F276" s="212">
        <f t="shared" si="60"/>
        <v>0</v>
      </c>
      <c r="G276" s="215">
        <f t="shared" si="60"/>
        <v>0</v>
      </c>
      <c r="H276" s="214">
        <f t="shared" si="60"/>
        <v>0</v>
      </c>
      <c r="I276" s="212">
        <f t="shared" si="60"/>
        <v>0</v>
      </c>
      <c r="J276" s="212">
        <f t="shared" si="60"/>
        <v>0</v>
      </c>
      <c r="K276" s="212">
        <f t="shared" si="60"/>
        <v>0</v>
      </c>
      <c r="L276" s="215">
        <f t="shared" si="60"/>
        <v>0</v>
      </c>
    </row>
    <row r="277" spans="1:13" ht="12.75" hidden="1" thickTop="1" x14ac:dyDescent="0.25">
      <c r="A277" s="219" t="s">
        <v>289</v>
      </c>
      <c r="B277" s="102" t="s">
        <v>290</v>
      </c>
      <c r="C277" s="70">
        <f t="shared" ref="C277:C282" si="61">SUM(D277:G277)</f>
        <v>0</v>
      </c>
      <c r="D277" s="72"/>
      <c r="E277" s="72"/>
      <c r="F277" s="72"/>
      <c r="G277" s="193"/>
      <c r="H277" s="70">
        <f t="shared" ref="H277:H282" si="62">SUM(I277:L277)</f>
        <v>0</v>
      </c>
      <c r="I277" s="72">
        <v>0</v>
      </c>
      <c r="J277" s="72"/>
      <c r="K277" s="72">
        <v>0</v>
      </c>
      <c r="L277" s="193"/>
      <c r="M277" s="230"/>
    </row>
    <row r="278" spans="1:13" ht="24.75" hidden="1" thickTop="1" x14ac:dyDescent="0.25">
      <c r="A278" s="146" t="s">
        <v>291</v>
      </c>
      <c r="B278" s="38" t="s">
        <v>292</v>
      </c>
      <c r="C278" s="64">
        <f t="shared" si="61"/>
        <v>0</v>
      </c>
      <c r="D278" s="66"/>
      <c r="E278" s="66"/>
      <c r="F278" s="66"/>
      <c r="G278" s="134"/>
      <c r="H278" s="64">
        <f t="shared" si="62"/>
        <v>0</v>
      </c>
      <c r="I278" s="66">
        <v>0</v>
      </c>
      <c r="J278" s="66"/>
      <c r="K278" s="66">
        <v>0</v>
      </c>
      <c r="L278" s="134"/>
      <c r="M278" s="230"/>
    </row>
    <row r="279" spans="1:13" ht="12.75" hidden="1" thickTop="1" x14ac:dyDescent="0.25">
      <c r="A279" s="146" t="s">
        <v>293</v>
      </c>
      <c r="B279" s="38" t="s">
        <v>294</v>
      </c>
      <c r="C279" s="64">
        <f t="shared" si="61"/>
        <v>0</v>
      </c>
      <c r="D279" s="66"/>
      <c r="E279" s="66"/>
      <c r="F279" s="66"/>
      <c r="G279" s="134"/>
      <c r="H279" s="64">
        <f t="shared" si="62"/>
        <v>0</v>
      </c>
      <c r="I279" s="66">
        <v>0</v>
      </c>
      <c r="J279" s="66"/>
      <c r="K279" s="66">
        <v>0</v>
      </c>
      <c r="L279" s="134"/>
      <c r="M279" s="230"/>
    </row>
    <row r="280" spans="1:13" ht="24.75" hidden="1" thickTop="1" x14ac:dyDescent="0.25">
      <c r="A280" s="146" t="s">
        <v>295</v>
      </c>
      <c r="B280" s="38" t="s">
        <v>296</v>
      </c>
      <c r="C280" s="64">
        <f t="shared" si="61"/>
        <v>0</v>
      </c>
      <c r="D280" s="66"/>
      <c r="E280" s="66"/>
      <c r="F280" s="66"/>
      <c r="G280" s="134"/>
      <c r="H280" s="64">
        <f t="shared" si="62"/>
        <v>0</v>
      </c>
      <c r="I280" s="66">
        <v>0</v>
      </c>
      <c r="J280" s="66"/>
      <c r="K280" s="66">
        <v>0</v>
      </c>
      <c r="L280" s="134"/>
      <c r="M280" s="230"/>
    </row>
    <row r="281" spans="1:13" ht="12.75" hidden="1" thickTop="1" x14ac:dyDescent="0.25">
      <c r="A281" s="146" t="s">
        <v>297</v>
      </c>
      <c r="B281" s="38" t="s">
        <v>298</v>
      </c>
      <c r="C281" s="64">
        <f t="shared" si="61"/>
        <v>0</v>
      </c>
      <c r="D281" s="66"/>
      <c r="E281" s="66"/>
      <c r="F281" s="66"/>
      <c r="G281" s="134"/>
      <c r="H281" s="64">
        <f t="shared" si="62"/>
        <v>0</v>
      </c>
      <c r="I281" s="66">
        <v>0</v>
      </c>
      <c r="J281" s="66"/>
      <c r="K281" s="66">
        <v>0</v>
      </c>
      <c r="L281" s="134"/>
      <c r="M281" s="230"/>
    </row>
    <row r="282" spans="1:13" ht="24.75" hidden="1" thickTop="1" x14ac:dyDescent="0.25">
      <c r="A282" s="220" t="s">
        <v>299</v>
      </c>
      <c r="B282" s="221" t="s">
        <v>300</v>
      </c>
      <c r="C282" s="156">
        <f t="shared" si="61"/>
        <v>0</v>
      </c>
      <c r="D282" s="160"/>
      <c r="E282" s="160"/>
      <c r="F282" s="160"/>
      <c r="G282" s="162"/>
      <c r="H282" s="156">
        <f t="shared" si="62"/>
        <v>0</v>
      </c>
      <c r="I282" s="160">
        <v>0</v>
      </c>
      <c r="J282" s="160"/>
      <c r="K282" s="160">
        <v>0</v>
      </c>
      <c r="L282" s="162"/>
      <c r="M282" s="230"/>
    </row>
    <row r="283" spans="1:13" s="22" customFormat="1" ht="13.5" hidden="1" thickTop="1" thickBot="1" x14ac:dyDescent="0.3">
      <c r="A283" s="222" t="s">
        <v>301</v>
      </c>
      <c r="B283" s="222" t="s">
        <v>302</v>
      </c>
      <c r="C283" s="223">
        <f>SUM(D283:G283)</f>
        <v>0</v>
      </c>
      <c r="D283" s="224"/>
      <c r="E283" s="224"/>
      <c r="F283" s="224"/>
      <c r="G283" s="225"/>
      <c r="H283" s="223">
        <f>SUM(I283:L283)</f>
        <v>0</v>
      </c>
      <c r="I283" s="224">
        <v>0</v>
      </c>
      <c r="J283" s="224"/>
      <c r="K283" s="224">
        <v>0</v>
      </c>
      <c r="L283" s="225"/>
      <c r="M283" s="232"/>
    </row>
    <row r="284" spans="1:13" s="22" customFormat="1" ht="48.75" hidden="1" thickTop="1" x14ac:dyDescent="0.25">
      <c r="A284" s="218" t="s">
        <v>303</v>
      </c>
      <c r="B284" s="226" t="s">
        <v>304</v>
      </c>
      <c r="C284" s="227">
        <f>SUM(D284:G284)</f>
        <v>0</v>
      </c>
      <c r="D284" s="151"/>
      <c r="E284" s="151"/>
      <c r="F284" s="151"/>
      <c r="G284" s="152"/>
      <c r="H284" s="227">
        <f>SUM(I284:L284)</f>
        <v>0</v>
      </c>
      <c r="I284" s="151">
        <v>0</v>
      </c>
      <c r="J284" s="151"/>
      <c r="K284" s="151">
        <v>0</v>
      </c>
      <c r="L284" s="152"/>
      <c r="M284" s="232"/>
    </row>
    <row r="285" spans="1:13" ht="12.75" thickTop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3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3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3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x14ac:dyDescent="0.2">
      <c r="A291" s="1"/>
      <c r="B291" s="1"/>
      <c r="C291" s="233"/>
      <c r="D291" s="1"/>
      <c r="E291" s="1"/>
      <c r="F291" s="1"/>
      <c r="G291" s="1"/>
      <c r="H291" s="1"/>
      <c r="I291" s="1"/>
      <c r="J291" s="1"/>
      <c r="K291" s="1"/>
      <c r="L291" s="1"/>
    </row>
    <row r="292" spans="1:12" x14ac:dyDescent="0.2">
      <c r="A292" s="1"/>
      <c r="B292" s="1"/>
      <c r="C292" s="233"/>
      <c r="D292" s="1"/>
      <c r="E292" s="1"/>
      <c r="F292" s="1"/>
      <c r="G292" s="1"/>
      <c r="H292" s="1"/>
      <c r="I292" s="1"/>
      <c r="J292" s="1"/>
      <c r="K292" s="1"/>
      <c r="L292" s="1"/>
    </row>
    <row r="293" spans="1:12" x14ac:dyDescent="0.2">
      <c r="A293" s="1"/>
      <c r="B293" s="1"/>
      <c r="C293" s="233"/>
      <c r="D293" s="1"/>
      <c r="E293" s="1"/>
      <c r="F293" s="1"/>
      <c r="G293" s="1"/>
      <c r="H293" s="1"/>
      <c r="I293" s="1"/>
      <c r="J293" s="1"/>
      <c r="K293" s="1"/>
      <c r="L293" s="1"/>
    </row>
    <row r="294" spans="1:12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</sheetData>
  <sheetProtection algorithmName="SHA-512" hashValue="sOI95Jz/xZKcpnqcKtWw+I75fdfJkuJwajuJBBPM3hNxhNoHc6zHOmb0ivdwjXmmoKK1YOEVKxNgNIX6EtfjhA==" saltValue="3jwJRAgM3SMiNX5OiZO5vA==" spinCount="100000" sheet="1" objects="1" scenarios="1"/>
  <autoFilter ref="A18:M284">
    <filterColumn colId="7">
      <filters>
        <filter val="1 730"/>
        <filter val="100"/>
        <filter val="12 800"/>
        <filter val="122 400"/>
        <filter val="15 910"/>
        <filter val="161 400"/>
        <filter val="17 280"/>
        <filter val="20 630"/>
        <filter val="200 280"/>
        <filter val="22 710"/>
        <filter val="224 397"/>
        <filter val="28 181"/>
        <filter val="3 000"/>
        <filter val="3 100"/>
        <filter val="30 900"/>
        <filter val="34 816"/>
        <filter val="39 000"/>
        <filter val="5 471"/>
        <filter val="6 086"/>
        <filter val="6 800"/>
        <filter val="6 837"/>
        <filter val="-6 837"/>
        <filter val="62 997"/>
        <filter val="7 010"/>
        <filter val="8 000"/>
        <filter val="8 100"/>
        <filter val="8 900"/>
        <filter val="9 800"/>
        <filter val="91 500"/>
      </filters>
    </filterColumn>
  </autoFilter>
  <mergeCells count="29">
    <mergeCell ref="A274:B274"/>
    <mergeCell ref="H16:H17"/>
    <mergeCell ref="I16:I17"/>
    <mergeCell ref="J16:J17"/>
    <mergeCell ref="K16:K17"/>
    <mergeCell ref="L16:L17"/>
    <mergeCell ref="A273:B273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</mergeCells>
  <pageMargins left="0.7874015748031496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&amp;R&amp;"Times New Roman,Regular"&amp;10&amp;P (&amp;N)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M302"/>
  <sheetViews>
    <sheetView showGridLines="0" view="pageLayout" zoomScaleNormal="100" workbookViewId="0">
      <selection activeCell="O8" sqref="O8"/>
    </sheetView>
  </sheetViews>
  <sheetFormatPr defaultRowHeight="12" x14ac:dyDescent="0.25"/>
  <cols>
    <col min="1" max="1" width="10.85546875" style="229" customWidth="1"/>
    <col min="2" max="2" width="28" style="229" customWidth="1"/>
    <col min="3" max="3" width="9.7109375" style="229" hidden="1" customWidth="1"/>
    <col min="4" max="4" width="9.5703125" style="229" hidden="1" customWidth="1"/>
    <col min="5" max="6" width="8.7109375" style="229" hidden="1" customWidth="1"/>
    <col min="7" max="7" width="8.28515625" style="229" hidden="1" customWidth="1"/>
    <col min="8" max="11" width="8.7109375" style="229" customWidth="1"/>
    <col min="12" max="12" width="7.5703125" style="229" customWidth="1"/>
    <col min="13" max="13" width="0" style="1" hidden="1" customWidth="1"/>
    <col min="14" max="16384" width="9.140625" style="1"/>
  </cols>
  <sheetData>
    <row r="1" spans="1:12" x14ac:dyDescent="0.25">
      <c r="A1" s="240" t="s">
        <v>321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</row>
    <row r="2" spans="1:12" ht="35.25" customHeight="1" x14ac:dyDescent="0.25">
      <c r="A2" s="241" t="s">
        <v>1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3"/>
    </row>
    <row r="3" spans="1:12" ht="12.75" customHeight="1" x14ac:dyDescent="0.25">
      <c r="A3" s="2" t="s">
        <v>2</v>
      </c>
      <c r="B3" s="3"/>
      <c r="C3" s="244" t="s">
        <v>306</v>
      </c>
      <c r="D3" s="244"/>
      <c r="E3" s="244"/>
      <c r="F3" s="244"/>
      <c r="G3" s="244"/>
      <c r="H3" s="244"/>
      <c r="I3" s="244"/>
      <c r="J3" s="244"/>
      <c r="K3" s="244"/>
      <c r="L3" s="245"/>
    </row>
    <row r="4" spans="1:12" ht="12.75" customHeight="1" x14ac:dyDescent="0.25">
      <c r="A4" s="2" t="s">
        <v>4</v>
      </c>
      <c r="B4" s="3"/>
      <c r="C4" s="244" t="s">
        <v>307</v>
      </c>
      <c r="D4" s="244"/>
      <c r="E4" s="244"/>
      <c r="F4" s="244"/>
      <c r="G4" s="244"/>
      <c r="H4" s="244"/>
      <c r="I4" s="244"/>
      <c r="J4" s="244"/>
      <c r="K4" s="244"/>
      <c r="L4" s="245"/>
    </row>
    <row r="5" spans="1:12" ht="12.75" customHeight="1" x14ac:dyDescent="0.25">
      <c r="A5" s="4" t="s">
        <v>6</v>
      </c>
      <c r="B5" s="5"/>
      <c r="C5" s="238" t="s">
        <v>308</v>
      </c>
      <c r="D5" s="238"/>
      <c r="E5" s="238"/>
      <c r="F5" s="238"/>
      <c r="G5" s="238"/>
      <c r="H5" s="238"/>
      <c r="I5" s="238"/>
      <c r="J5" s="238"/>
      <c r="K5" s="238"/>
      <c r="L5" s="239"/>
    </row>
    <row r="6" spans="1:12" ht="12.75" customHeight="1" x14ac:dyDescent="0.25">
      <c r="A6" s="4" t="s">
        <v>8</v>
      </c>
      <c r="B6" s="5"/>
      <c r="C6" s="238" t="s">
        <v>9</v>
      </c>
      <c r="D6" s="238"/>
      <c r="E6" s="238"/>
      <c r="F6" s="238"/>
      <c r="G6" s="238"/>
      <c r="H6" s="238"/>
      <c r="I6" s="238"/>
      <c r="J6" s="238"/>
      <c r="K6" s="238"/>
      <c r="L6" s="239"/>
    </row>
    <row r="7" spans="1:12" ht="24.75" customHeight="1" x14ac:dyDescent="0.25">
      <c r="A7" s="4" t="s">
        <v>10</v>
      </c>
      <c r="B7" s="5"/>
      <c r="C7" s="244" t="s">
        <v>322</v>
      </c>
      <c r="D7" s="244"/>
      <c r="E7" s="244"/>
      <c r="F7" s="244"/>
      <c r="G7" s="244"/>
      <c r="H7" s="244"/>
      <c r="I7" s="244"/>
      <c r="J7" s="244"/>
      <c r="K7" s="244"/>
      <c r="L7" s="245"/>
    </row>
    <row r="8" spans="1:12" ht="12.75" customHeight="1" x14ac:dyDescent="0.25">
      <c r="A8" s="6" t="s">
        <v>12</v>
      </c>
      <c r="B8" s="5"/>
      <c r="C8" s="246"/>
      <c r="D8" s="246"/>
      <c r="E8" s="246"/>
      <c r="F8" s="246"/>
      <c r="G8" s="246"/>
      <c r="H8" s="246"/>
      <c r="I8" s="246"/>
      <c r="J8" s="246"/>
      <c r="K8" s="246"/>
      <c r="L8" s="247"/>
    </row>
    <row r="9" spans="1:12" ht="12.75" customHeight="1" x14ac:dyDescent="0.25">
      <c r="A9" s="4"/>
      <c r="B9" s="5" t="s">
        <v>13</v>
      </c>
      <c r="C9" s="238" t="s">
        <v>320</v>
      </c>
      <c r="D9" s="238"/>
      <c r="E9" s="238"/>
      <c r="F9" s="238"/>
      <c r="G9" s="238"/>
      <c r="H9" s="238"/>
      <c r="I9" s="238"/>
      <c r="J9" s="238"/>
      <c r="K9" s="238"/>
      <c r="L9" s="239"/>
    </row>
    <row r="10" spans="1:12" ht="12.75" customHeight="1" x14ac:dyDescent="0.25">
      <c r="A10" s="4"/>
      <c r="B10" s="5" t="s">
        <v>15</v>
      </c>
      <c r="C10" s="238"/>
      <c r="D10" s="238"/>
      <c r="E10" s="238"/>
      <c r="F10" s="238"/>
      <c r="G10" s="238"/>
      <c r="H10" s="238"/>
      <c r="I10" s="238"/>
      <c r="J10" s="238"/>
      <c r="K10" s="238"/>
      <c r="L10" s="239"/>
    </row>
    <row r="11" spans="1:12" ht="12.75" customHeight="1" x14ac:dyDescent="0.25">
      <c r="A11" s="4"/>
      <c r="B11" s="5" t="s">
        <v>16</v>
      </c>
      <c r="C11" s="246"/>
      <c r="D11" s="246"/>
      <c r="E11" s="246"/>
      <c r="F11" s="246"/>
      <c r="G11" s="246"/>
      <c r="H11" s="246"/>
      <c r="I11" s="246"/>
      <c r="J11" s="246"/>
      <c r="K11" s="246"/>
      <c r="L11" s="247"/>
    </row>
    <row r="12" spans="1:12" ht="12.75" customHeight="1" x14ac:dyDescent="0.25">
      <c r="A12" s="4"/>
      <c r="B12" s="5" t="s">
        <v>17</v>
      </c>
      <c r="C12" s="238"/>
      <c r="D12" s="238"/>
      <c r="E12" s="238"/>
      <c r="F12" s="238"/>
      <c r="G12" s="238"/>
      <c r="H12" s="238"/>
      <c r="I12" s="238"/>
      <c r="J12" s="238"/>
      <c r="K12" s="238"/>
      <c r="L12" s="239"/>
    </row>
    <row r="13" spans="1:12" ht="12.75" customHeight="1" x14ac:dyDescent="0.25">
      <c r="A13" s="4"/>
      <c r="B13" s="5" t="s">
        <v>19</v>
      </c>
      <c r="C13" s="238"/>
      <c r="D13" s="238"/>
      <c r="E13" s="238"/>
      <c r="F13" s="238"/>
      <c r="G13" s="238"/>
      <c r="H13" s="238"/>
      <c r="I13" s="238"/>
      <c r="J13" s="238"/>
      <c r="K13" s="238"/>
      <c r="L13" s="239"/>
    </row>
    <row r="14" spans="1:12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s="11" customFormat="1" ht="12.75" customHeight="1" x14ac:dyDescent="0.25">
      <c r="A15" s="252" t="s">
        <v>20</v>
      </c>
      <c r="B15" s="255" t="s">
        <v>21</v>
      </c>
      <c r="C15" s="257" t="s">
        <v>22</v>
      </c>
      <c r="D15" s="258"/>
      <c r="E15" s="258"/>
      <c r="F15" s="258"/>
      <c r="G15" s="259"/>
      <c r="H15" s="257" t="s">
        <v>23</v>
      </c>
      <c r="I15" s="258"/>
      <c r="J15" s="258"/>
      <c r="K15" s="258"/>
      <c r="L15" s="259"/>
    </row>
    <row r="16" spans="1:12" s="11" customFormat="1" ht="12.75" customHeight="1" x14ac:dyDescent="0.25">
      <c r="A16" s="253"/>
      <c r="B16" s="256"/>
      <c r="C16" s="260" t="s">
        <v>24</v>
      </c>
      <c r="D16" s="261" t="s">
        <v>25</v>
      </c>
      <c r="E16" s="263" t="s">
        <v>26</v>
      </c>
      <c r="F16" s="265" t="s">
        <v>27</v>
      </c>
      <c r="G16" s="248" t="s">
        <v>28</v>
      </c>
      <c r="H16" s="260" t="s">
        <v>24</v>
      </c>
      <c r="I16" s="261" t="s">
        <v>25</v>
      </c>
      <c r="J16" s="263" t="s">
        <v>26</v>
      </c>
      <c r="K16" s="265" t="s">
        <v>27</v>
      </c>
      <c r="L16" s="248" t="s">
        <v>28</v>
      </c>
    </row>
    <row r="17" spans="1:12" s="12" customFormat="1" ht="61.5" customHeight="1" thickBot="1" x14ac:dyDescent="0.3">
      <c r="A17" s="254"/>
      <c r="B17" s="256"/>
      <c r="C17" s="260"/>
      <c r="D17" s="262"/>
      <c r="E17" s="264"/>
      <c r="F17" s="266"/>
      <c r="G17" s="248"/>
      <c r="H17" s="269"/>
      <c r="I17" s="270"/>
      <c r="J17" s="264"/>
      <c r="K17" s="266"/>
      <c r="L17" s="249"/>
    </row>
    <row r="18" spans="1:12" s="12" customFormat="1" ht="9.75" customHeight="1" thickTop="1" x14ac:dyDescent="0.25">
      <c r="A18" s="13" t="s">
        <v>29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6">
        <v>12</v>
      </c>
    </row>
    <row r="19" spans="1:12" s="22" customFormat="1" hidden="1" x14ac:dyDescent="0.25">
      <c r="A19" s="17"/>
      <c r="B19" s="18" t="s">
        <v>30</v>
      </c>
      <c r="C19" s="19"/>
      <c r="D19" s="20"/>
      <c r="E19" s="20"/>
      <c r="F19" s="20"/>
      <c r="G19" s="21"/>
      <c r="H19" s="19"/>
      <c r="I19" s="20"/>
      <c r="J19" s="20"/>
      <c r="K19" s="20"/>
      <c r="L19" s="21"/>
    </row>
    <row r="20" spans="1:12" s="22" customFormat="1" ht="12.75" thickBot="1" x14ac:dyDescent="0.3">
      <c r="A20" s="23"/>
      <c r="B20" s="24" t="s">
        <v>31</v>
      </c>
      <c r="C20" s="25">
        <f t="shared" ref="C20:C47" si="0">SUM(D20:G20)</f>
        <v>10673</v>
      </c>
      <c r="D20" s="26">
        <f>SUM(D21,D24,D25,D41,D43)</f>
        <v>10673</v>
      </c>
      <c r="E20" s="26">
        <f>SUM(E21,E24,E43)</f>
        <v>0</v>
      </c>
      <c r="F20" s="26">
        <f>SUM(F21,F26,F43)</f>
        <v>0</v>
      </c>
      <c r="G20" s="27">
        <f>SUM(G21,G45)</f>
        <v>0</v>
      </c>
      <c r="H20" s="25">
        <f>SUM(I20:L20)</f>
        <v>10673</v>
      </c>
      <c r="I20" s="26">
        <f>SUM(I21,I24,I25,I41,I43)</f>
        <v>10673</v>
      </c>
      <c r="J20" s="26">
        <f>SUM(J21,J24,J43)</f>
        <v>0</v>
      </c>
      <c r="K20" s="26">
        <f>SUM(K21,K26,K43)</f>
        <v>0</v>
      </c>
      <c r="L20" s="27">
        <f>SUM(L21,L45)</f>
        <v>0</v>
      </c>
    </row>
    <row r="21" spans="1:12" ht="12.75" hidden="1" thickTop="1" x14ac:dyDescent="0.25">
      <c r="A21" s="28"/>
      <c r="B21" s="29" t="s">
        <v>32</v>
      </c>
      <c r="C21" s="30">
        <f t="shared" si="0"/>
        <v>0</v>
      </c>
      <c r="D21" s="31">
        <f>SUM(D22:D23)</f>
        <v>0</v>
      </c>
      <c r="E21" s="31">
        <f>SUM(E22:E23)</f>
        <v>0</v>
      </c>
      <c r="F21" s="31">
        <f>SUM(F22:F23)</f>
        <v>0</v>
      </c>
      <c r="G21" s="32">
        <f>SUM(G22:G23)</f>
        <v>0</v>
      </c>
      <c r="H21" s="30">
        <f t="shared" ref="H21:H47" si="1">SUM(I21:L21)</f>
        <v>0</v>
      </c>
      <c r="I21" s="31">
        <f>SUM(I22:I23)</f>
        <v>0</v>
      </c>
      <c r="J21" s="31">
        <f>SUM(J22:J23)</f>
        <v>0</v>
      </c>
      <c r="K21" s="31">
        <f>SUM(K22:K23)</f>
        <v>0</v>
      </c>
      <c r="L21" s="32">
        <f>SUM(L22:L23)</f>
        <v>0</v>
      </c>
    </row>
    <row r="22" spans="1:12" ht="12.75" hidden="1" thickTop="1" x14ac:dyDescent="0.25">
      <c r="A22" s="33"/>
      <c r="B22" s="34" t="s">
        <v>33</v>
      </c>
      <c r="C22" s="35">
        <f t="shared" si="0"/>
        <v>0</v>
      </c>
      <c r="D22" s="36"/>
      <c r="E22" s="36"/>
      <c r="F22" s="36"/>
      <c r="G22" s="37"/>
      <c r="H22" s="35">
        <f t="shared" si="1"/>
        <v>0</v>
      </c>
      <c r="I22" s="36"/>
      <c r="J22" s="36"/>
      <c r="K22" s="36"/>
      <c r="L22" s="37"/>
    </row>
    <row r="23" spans="1:12" ht="12.75" hidden="1" thickTop="1" x14ac:dyDescent="0.25">
      <c r="A23" s="38"/>
      <c r="B23" s="39" t="s">
        <v>34</v>
      </c>
      <c r="C23" s="40">
        <f t="shared" si="0"/>
        <v>0</v>
      </c>
      <c r="D23" s="41"/>
      <c r="E23" s="41"/>
      <c r="F23" s="41"/>
      <c r="G23" s="42"/>
      <c r="H23" s="40">
        <f t="shared" si="1"/>
        <v>0</v>
      </c>
      <c r="I23" s="41"/>
      <c r="J23" s="41"/>
      <c r="K23" s="41"/>
      <c r="L23" s="43"/>
    </row>
    <row r="24" spans="1:12" s="22" customFormat="1" ht="25.5" thickTop="1" thickBot="1" x14ac:dyDescent="0.3">
      <c r="A24" s="44">
        <v>19300</v>
      </c>
      <c r="B24" s="44" t="s">
        <v>35</v>
      </c>
      <c r="C24" s="45">
        <f t="shared" si="0"/>
        <v>10673</v>
      </c>
      <c r="D24" s="46">
        <f>10673</f>
        <v>10673</v>
      </c>
      <c r="E24" s="46"/>
      <c r="F24" s="47" t="s">
        <v>36</v>
      </c>
      <c r="G24" s="48" t="s">
        <v>36</v>
      </c>
      <c r="H24" s="45">
        <f t="shared" si="1"/>
        <v>10673</v>
      </c>
      <c r="I24" s="46">
        <f>I51</f>
        <v>10673</v>
      </c>
      <c r="J24" s="46"/>
      <c r="K24" s="47" t="s">
        <v>36</v>
      </c>
      <c r="L24" s="48" t="s">
        <v>36</v>
      </c>
    </row>
    <row r="25" spans="1:12" s="22" customFormat="1" ht="24.75" hidden="1" thickTop="1" x14ac:dyDescent="0.25">
      <c r="A25" s="49"/>
      <c r="B25" s="50" t="s">
        <v>37</v>
      </c>
      <c r="C25" s="51">
        <f>SUM(D25:G25)</f>
        <v>0</v>
      </c>
      <c r="D25" s="52"/>
      <c r="E25" s="53" t="s">
        <v>36</v>
      </c>
      <c r="F25" s="53" t="s">
        <v>36</v>
      </c>
      <c r="G25" s="54" t="s">
        <v>36</v>
      </c>
      <c r="H25" s="51">
        <f>SUM(I25:L25)</f>
        <v>0</v>
      </c>
      <c r="I25" s="55"/>
      <c r="J25" s="53" t="s">
        <v>36</v>
      </c>
      <c r="K25" s="53" t="s">
        <v>36</v>
      </c>
      <c r="L25" s="54" t="s">
        <v>36</v>
      </c>
    </row>
    <row r="26" spans="1:12" s="22" customFormat="1" ht="36.75" hidden="1" thickTop="1" x14ac:dyDescent="0.25">
      <c r="A26" s="50">
        <v>21300</v>
      </c>
      <c r="B26" s="50" t="s">
        <v>38</v>
      </c>
      <c r="C26" s="51">
        <f>SUM(D26:G26)</f>
        <v>0</v>
      </c>
      <c r="D26" s="53" t="s">
        <v>36</v>
      </c>
      <c r="E26" s="53" t="s">
        <v>36</v>
      </c>
      <c r="F26" s="56">
        <f>SUM(F27,F31,F33,F36)</f>
        <v>0</v>
      </c>
      <c r="G26" s="54" t="s">
        <v>36</v>
      </c>
      <c r="H26" s="51">
        <f>SUM(I26:L26)</f>
        <v>0</v>
      </c>
      <c r="I26" s="53" t="s">
        <v>36</v>
      </c>
      <c r="J26" s="53" t="s">
        <v>36</v>
      </c>
      <c r="K26" s="56">
        <f>SUM(K27,K31,K33,K36)</f>
        <v>0</v>
      </c>
      <c r="L26" s="54" t="s">
        <v>36</v>
      </c>
    </row>
    <row r="27" spans="1:12" s="22" customFormat="1" ht="24.75" hidden="1" thickTop="1" x14ac:dyDescent="0.25">
      <c r="A27" s="57">
        <v>21350</v>
      </c>
      <c r="B27" s="50" t="s">
        <v>39</v>
      </c>
      <c r="C27" s="51">
        <f>SUM(D27:G27)</f>
        <v>0</v>
      </c>
      <c r="D27" s="53" t="s">
        <v>36</v>
      </c>
      <c r="E27" s="53" t="s">
        <v>36</v>
      </c>
      <c r="F27" s="56">
        <f>SUM(F28:F30)</f>
        <v>0</v>
      </c>
      <c r="G27" s="54" t="s">
        <v>36</v>
      </c>
      <c r="H27" s="51">
        <f>SUM(I27:L27)</f>
        <v>0</v>
      </c>
      <c r="I27" s="53" t="s">
        <v>36</v>
      </c>
      <c r="J27" s="53" t="s">
        <v>36</v>
      </c>
      <c r="K27" s="56">
        <f>SUM(K28:K30)</f>
        <v>0</v>
      </c>
      <c r="L27" s="54" t="s">
        <v>36</v>
      </c>
    </row>
    <row r="28" spans="1:12" ht="12.75" hidden="1" thickTop="1" x14ac:dyDescent="0.25">
      <c r="A28" s="33">
        <v>21351</v>
      </c>
      <c r="B28" s="58" t="s">
        <v>40</v>
      </c>
      <c r="C28" s="59">
        <f t="shared" si="0"/>
        <v>0</v>
      </c>
      <c r="D28" s="60" t="s">
        <v>36</v>
      </c>
      <c r="E28" s="60" t="s">
        <v>36</v>
      </c>
      <c r="F28" s="61"/>
      <c r="G28" s="62" t="s">
        <v>36</v>
      </c>
      <c r="H28" s="59">
        <f t="shared" si="1"/>
        <v>0</v>
      </c>
      <c r="I28" s="60" t="s">
        <v>36</v>
      </c>
      <c r="J28" s="60" t="s">
        <v>36</v>
      </c>
      <c r="K28" s="61"/>
      <c r="L28" s="62" t="s">
        <v>36</v>
      </c>
    </row>
    <row r="29" spans="1:12" ht="12.75" hidden="1" thickTop="1" x14ac:dyDescent="0.25">
      <c r="A29" s="38">
        <v>21352</v>
      </c>
      <c r="B29" s="63" t="s">
        <v>41</v>
      </c>
      <c r="C29" s="64">
        <f t="shared" si="0"/>
        <v>0</v>
      </c>
      <c r="D29" s="65" t="s">
        <v>36</v>
      </c>
      <c r="E29" s="65" t="s">
        <v>36</v>
      </c>
      <c r="F29" s="66"/>
      <c r="G29" s="67" t="s">
        <v>36</v>
      </c>
      <c r="H29" s="64">
        <f t="shared" si="1"/>
        <v>0</v>
      </c>
      <c r="I29" s="65" t="s">
        <v>36</v>
      </c>
      <c r="J29" s="65" t="s">
        <v>36</v>
      </c>
      <c r="K29" s="66"/>
      <c r="L29" s="67" t="s">
        <v>36</v>
      </c>
    </row>
    <row r="30" spans="1:12" ht="24.75" hidden="1" thickTop="1" x14ac:dyDescent="0.25">
      <c r="A30" s="38">
        <v>21359</v>
      </c>
      <c r="B30" s="63" t="s">
        <v>42</v>
      </c>
      <c r="C30" s="64">
        <f t="shared" si="0"/>
        <v>0</v>
      </c>
      <c r="D30" s="65" t="s">
        <v>36</v>
      </c>
      <c r="E30" s="65" t="s">
        <v>36</v>
      </c>
      <c r="F30" s="66"/>
      <c r="G30" s="67" t="s">
        <v>36</v>
      </c>
      <c r="H30" s="64">
        <f t="shared" si="1"/>
        <v>0</v>
      </c>
      <c r="I30" s="65" t="s">
        <v>36</v>
      </c>
      <c r="J30" s="65" t="s">
        <v>36</v>
      </c>
      <c r="K30" s="66"/>
      <c r="L30" s="67" t="s">
        <v>36</v>
      </c>
    </row>
    <row r="31" spans="1:12" s="22" customFormat="1" ht="36.75" hidden="1" thickTop="1" x14ac:dyDescent="0.25">
      <c r="A31" s="57">
        <v>21370</v>
      </c>
      <c r="B31" s="50" t="s">
        <v>43</v>
      </c>
      <c r="C31" s="51">
        <f t="shared" si="0"/>
        <v>0</v>
      </c>
      <c r="D31" s="53" t="s">
        <v>36</v>
      </c>
      <c r="E31" s="53" t="s">
        <v>36</v>
      </c>
      <c r="F31" s="56">
        <f>SUM(F32)</f>
        <v>0</v>
      </c>
      <c r="G31" s="54" t="s">
        <v>36</v>
      </c>
      <c r="H31" s="51">
        <f t="shared" si="1"/>
        <v>0</v>
      </c>
      <c r="I31" s="53" t="s">
        <v>36</v>
      </c>
      <c r="J31" s="53" t="s">
        <v>36</v>
      </c>
      <c r="K31" s="56">
        <f>SUM(K32)</f>
        <v>0</v>
      </c>
      <c r="L31" s="54" t="s">
        <v>36</v>
      </c>
    </row>
    <row r="32" spans="1:12" ht="36.75" hidden="1" thickTop="1" x14ac:dyDescent="0.25">
      <c r="A32" s="68">
        <v>21379</v>
      </c>
      <c r="B32" s="69" t="s">
        <v>44</v>
      </c>
      <c r="C32" s="70">
        <f t="shared" si="0"/>
        <v>0</v>
      </c>
      <c r="D32" s="71" t="s">
        <v>36</v>
      </c>
      <c r="E32" s="71" t="s">
        <v>36</v>
      </c>
      <c r="F32" s="72"/>
      <c r="G32" s="73" t="s">
        <v>36</v>
      </c>
      <c r="H32" s="70">
        <f t="shared" si="1"/>
        <v>0</v>
      </c>
      <c r="I32" s="71" t="s">
        <v>36</v>
      </c>
      <c r="J32" s="71" t="s">
        <v>36</v>
      </c>
      <c r="K32" s="72"/>
      <c r="L32" s="73" t="s">
        <v>36</v>
      </c>
    </row>
    <row r="33" spans="1:12" s="22" customFormat="1" ht="12.75" hidden="1" thickTop="1" x14ac:dyDescent="0.25">
      <c r="A33" s="57">
        <v>21380</v>
      </c>
      <c r="B33" s="50" t="s">
        <v>45</v>
      </c>
      <c r="C33" s="51">
        <f t="shared" si="0"/>
        <v>0</v>
      </c>
      <c r="D33" s="53" t="s">
        <v>36</v>
      </c>
      <c r="E33" s="53" t="s">
        <v>36</v>
      </c>
      <c r="F33" s="56">
        <f>SUM(F34:F35)</f>
        <v>0</v>
      </c>
      <c r="G33" s="54" t="s">
        <v>36</v>
      </c>
      <c r="H33" s="51">
        <f t="shared" si="1"/>
        <v>0</v>
      </c>
      <c r="I33" s="53" t="s">
        <v>36</v>
      </c>
      <c r="J33" s="53" t="s">
        <v>36</v>
      </c>
      <c r="K33" s="56">
        <f>SUM(K34:K35)</f>
        <v>0</v>
      </c>
      <c r="L33" s="54" t="s">
        <v>36</v>
      </c>
    </row>
    <row r="34" spans="1:12" ht="12.75" hidden="1" thickTop="1" x14ac:dyDescent="0.25">
      <c r="A34" s="34">
        <v>21381</v>
      </c>
      <c r="B34" s="58" t="s">
        <v>46</v>
      </c>
      <c r="C34" s="59">
        <f t="shared" si="0"/>
        <v>0</v>
      </c>
      <c r="D34" s="60" t="s">
        <v>36</v>
      </c>
      <c r="E34" s="60" t="s">
        <v>36</v>
      </c>
      <c r="F34" s="61"/>
      <c r="G34" s="62" t="s">
        <v>36</v>
      </c>
      <c r="H34" s="59">
        <f t="shared" si="1"/>
        <v>0</v>
      </c>
      <c r="I34" s="60" t="s">
        <v>36</v>
      </c>
      <c r="J34" s="60" t="s">
        <v>36</v>
      </c>
      <c r="K34" s="61"/>
      <c r="L34" s="62" t="s">
        <v>36</v>
      </c>
    </row>
    <row r="35" spans="1:12" ht="24.75" hidden="1" thickTop="1" x14ac:dyDescent="0.25">
      <c r="A35" s="39">
        <v>21383</v>
      </c>
      <c r="B35" s="63" t="s">
        <v>47</v>
      </c>
      <c r="C35" s="64">
        <f>SUM(D35:G35)</f>
        <v>0</v>
      </c>
      <c r="D35" s="65" t="s">
        <v>36</v>
      </c>
      <c r="E35" s="65" t="s">
        <v>36</v>
      </c>
      <c r="F35" s="66"/>
      <c r="G35" s="67" t="s">
        <v>36</v>
      </c>
      <c r="H35" s="64">
        <f t="shared" si="1"/>
        <v>0</v>
      </c>
      <c r="I35" s="65" t="s">
        <v>36</v>
      </c>
      <c r="J35" s="65" t="s">
        <v>36</v>
      </c>
      <c r="K35" s="66"/>
      <c r="L35" s="67" t="s">
        <v>36</v>
      </c>
    </row>
    <row r="36" spans="1:12" s="22" customFormat="1" ht="25.5" hidden="1" customHeight="1" x14ac:dyDescent="0.25">
      <c r="A36" s="57">
        <v>21390</v>
      </c>
      <c r="B36" s="50" t="s">
        <v>48</v>
      </c>
      <c r="C36" s="51">
        <f t="shared" si="0"/>
        <v>0</v>
      </c>
      <c r="D36" s="53" t="s">
        <v>36</v>
      </c>
      <c r="E36" s="53" t="s">
        <v>36</v>
      </c>
      <c r="F36" s="56">
        <f>SUM(F37:F40)</f>
        <v>0</v>
      </c>
      <c r="G36" s="54" t="s">
        <v>36</v>
      </c>
      <c r="H36" s="51">
        <f t="shared" si="1"/>
        <v>0</v>
      </c>
      <c r="I36" s="53" t="s">
        <v>36</v>
      </c>
      <c r="J36" s="53" t="s">
        <v>36</v>
      </c>
      <c r="K36" s="56">
        <f>SUM(K37:K40)</f>
        <v>0</v>
      </c>
      <c r="L36" s="54" t="s">
        <v>36</v>
      </c>
    </row>
    <row r="37" spans="1:12" ht="24.75" hidden="1" thickTop="1" x14ac:dyDescent="0.25">
      <c r="A37" s="34">
        <v>21391</v>
      </c>
      <c r="B37" s="58" t="s">
        <v>49</v>
      </c>
      <c r="C37" s="59">
        <f t="shared" si="0"/>
        <v>0</v>
      </c>
      <c r="D37" s="60" t="s">
        <v>36</v>
      </c>
      <c r="E37" s="60" t="s">
        <v>36</v>
      </c>
      <c r="F37" s="61"/>
      <c r="G37" s="62" t="s">
        <v>36</v>
      </c>
      <c r="H37" s="59">
        <f t="shared" si="1"/>
        <v>0</v>
      </c>
      <c r="I37" s="60" t="s">
        <v>36</v>
      </c>
      <c r="J37" s="60" t="s">
        <v>36</v>
      </c>
      <c r="K37" s="61"/>
      <c r="L37" s="62" t="s">
        <v>36</v>
      </c>
    </row>
    <row r="38" spans="1:12" ht="12.75" hidden="1" thickTop="1" x14ac:dyDescent="0.25">
      <c r="A38" s="39">
        <v>21393</v>
      </c>
      <c r="B38" s="63" t="s">
        <v>50</v>
      </c>
      <c r="C38" s="64">
        <f t="shared" si="0"/>
        <v>0</v>
      </c>
      <c r="D38" s="65" t="s">
        <v>36</v>
      </c>
      <c r="E38" s="65" t="s">
        <v>36</v>
      </c>
      <c r="F38" s="66"/>
      <c r="G38" s="67" t="s">
        <v>36</v>
      </c>
      <c r="H38" s="64">
        <f t="shared" si="1"/>
        <v>0</v>
      </c>
      <c r="I38" s="65" t="s">
        <v>36</v>
      </c>
      <c r="J38" s="65" t="s">
        <v>36</v>
      </c>
      <c r="K38" s="66"/>
      <c r="L38" s="67" t="s">
        <v>36</v>
      </c>
    </row>
    <row r="39" spans="1:12" ht="12.75" hidden="1" thickTop="1" x14ac:dyDescent="0.25">
      <c r="A39" s="39">
        <v>21395</v>
      </c>
      <c r="B39" s="63" t="s">
        <v>51</v>
      </c>
      <c r="C39" s="64">
        <f t="shared" si="0"/>
        <v>0</v>
      </c>
      <c r="D39" s="65" t="s">
        <v>36</v>
      </c>
      <c r="E39" s="65" t="s">
        <v>36</v>
      </c>
      <c r="F39" s="66"/>
      <c r="G39" s="67" t="s">
        <v>36</v>
      </c>
      <c r="H39" s="64">
        <f t="shared" si="1"/>
        <v>0</v>
      </c>
      <c r="I39" s="65" t="s">
        <v>36</v>
      </c>
      <c r="J39" s="65" t="s">
        <v>36</v>
      </c>
      <c r="K39" s="66"/>
      <c r="L39" s="67" t="s">
        <v>36</v>
      </c>
    </row>
    <row r="40" spans="1:12" ht="24.75" hidden="1" thickTop="1" x14ac:dyDescent="0.25">
      <c r="A40" s="74">
        <v>21399</v>
      </c>
      <c r="B40" s="75" t="s">
        <v>52</v>
      </c>
      <c r="C40" s="76">
        <f t="shared" si="0"/>
        <v>0</v>
      </c>
      <c r="D40" s="77" t="s">
        <v>36</v>
      </c>
      <c r="E40" s="77" t="s">
        <v>36</v>
      </c>
      <c r="F40" s="78"/>
      <c r="G40" s="79" t="s">
        <v>36</v>
      </c>
      <c r="H40" s="76">
        <f t="shared" si="1"/>
        <v>0</v>
      </c>
      <c r="I40" s="77" t="s">
        <v>36</v>
      </c>
      <c r="J40" s="77" t="s">
        <v>36</v>
      </c>
      <c r="K40" s="78"/>
      <c r="L40" s="79" t="s">
        <v>36</v>
      </c>
    </row>
    <row r="41" spans="1:12" s="22" customFormat="1" ht="26.25" hidden="1" customHeight="1" x14ac:dyDescent="0.25">
      <c r="A41" s="80">
        <v>21420</v>
      </c>
      <c r="B41" s="81" t="s">
        <v>53</v>
      </c>
      <c r="C41" s="82">
        <f>SUM(D41:G41)</f>
        <v>0</v>
      </c>
      <c r="D41" s="83">
        <f>SUM(D42)</f>
        <v>0</v>
      </c>
      <c r="E41" s="84" t="s">
        <v>36</v>
      </c>
      <c r="F41" s="84" t="s">
        <v>36</v>
      </c>
      <c r="G41" s="85" t="s">
        <v>36</v>
      </c>
      <c r="H41" s="82">
        <f>SUM(I41:L41)</f>
        <v>0</v>
      </c>
      <c r="I41" s="83">
        <f>SUM(I42)</f>
        <v>0</v>
      </c>
      <c r="J41" s="84" t="s">
        <v>36</v>
      </c>
      <c r="K41" s="84" t="s">
        <v>36</v>
      </c>
      <c r="L41" s="85" t="s">
        <v>36</v>
      </c>
    </row>
    <row r="42" spans="1:12" s="22" customFormat="1" ht="26.25" hidden="1" customHeight="1" x14ac:dyDescent="0.25">
      <c r="A42" s="74">
        <v>21429</v>
      </c>
      <c r="B42" s="75" t="s">
        <v>54</v>
      </c>
      <c r="C42" s="76">
        <f>SUM(D42:G42)</f>
        <v>0</v>
      </c>
      <c r="D42" s="86"/>
      <c r="E42" s="77" t="s">
        <v>36</v>
      </c>
      <c r="F42" s="77" t="s">
        <v>36</v>
      </c>
      <c r="G42" s="79" t="s">
        <v>36</v>
      </c>
      <c r="H42" s="76">
        <f t="shared" ref="H42:H44" si="2">SUM(I42:L42)</f>
        <v>0</v>
      </c>
      <c r="I42" s="86"/>
      <c r="J42" s="77" t="s">
        <v>36</v>
      </c>
      <c r="K42" s="77" t="s">
        <v>36</v>
      </c>
      <c r="L42" s="79" t="s">
        <v>36</v>
      </c>
    </row>
    <row r="43" spans="1:12" s="22" customFormat="1" ht="24.75" hidden="1" thickTop="1" x14ac:dyDescent="0.25">
      <c r="A43" s="57">
        <v>21490</v>
      </c>
      <c r="B43" s="50" t="s">
        <v>55</v>
      </c>
      <c r="C43" s="51">
        <f t="shared" si="0"/>
        <v>0</v>
      </c>
      <c r="D43" s="87">
        <f>D44</f>
        <v>0</v>
      </c>
      <c r="E43" s="87">
        <f t="shared" ref="E43:F43" si="3">E44</f>
        <v>0</v>
      </c>
      <c r="F43" s="87">
        <f t="shared" si="3"/>
        <v>0</v>
      </c>
      <c r="G43" s="54" t="s">
        <v>36</v>
      </c>
      <c r="H43" s="88">
        <f t="shared" si="2"/>
        <v>0</v>
      </c>
      <c r="I43" s="87">
        <f>I44</f>
        <v>0</v>
      </c>
      <c r="J43" s="87">
        <f t="shared" ref="J43:K43" si="4">J44</f>
        <v>0</v>
      </c>
      <c r="K43" s="87">
        <f t="shared" si="4"/>
        <v>0</v>
      </c>
      <c r="L43" s="54" t="s">
        <v>36</v>
      </c>
    </row>
    <row r="44" spans="1:12" s="22" customFormat="1" ht="24.75" hidden="1" thickTop="1" x14ac:dyDescent="0.25">
      <c r="A44" s="39">
        <v>21499</v>
      </c>
      <c r="B44" s="63" t="s">
        <v>56</v>
      </c>
      <c r="C44" s="70">
        <f>SUM(D44:G44)</f>
        <v>0</v>
      </c>
      <c r="D44" s="89"/>
      <c r="E44" s="90"/>
      <c r="F44" s="90"/>
      <c r="G44" s="91" t="s">
        <v>36</v>
      </c>
      <c r="H44" s="92">
        <f t="shared" si="2"/>
        <v>0</v>
      </c>
      <c r="I44" s="36"/>
      <c r="J44" s="93"/>
      <c r="K44" s="93"/>
      <c r="L44" s="91" t="s">
        <v>36</v>
      </c>
    </row>
    <row r="45" spans="1:12" ht="12.75" hidden="1" customHeight="1" x14ac:dyDescent="0.25">
      <c r="A45" s="94">
        <v>23000</v>
      </c>
      <c r="B45" s="95" t="s">
        <v>57</v>
      </c>
      <c r="C45" s="96">
        <f>SUM(D45:G45)</f>
        <v>0</v>
      </c>
      <c r="D45" s="53" t="s">
        <v>36</v>
      </c>
      <c r="E45" s="53" t="s">
        <v>36</v>
      </c>
      <c r="F45" s="53" t="s">
        <v>36</v>
      </c>
      <c r="G45" s="87">
        <f>SUM(G46:G47)</f>
        <v>0</v>
      </c>
      <c r="H45" s="96">
        <f t="shared" si="1"/>
        <v>0</v>
      </c>
      <c r="I45" s="77" t="s">
        <v>36</v>
      </c>
      <c r="J45" s="77" t="s">
        <v>36</v>
      </c>
      <c r="K45" s="77" t="s">
        <v>36</v>
      </c>
      <c r="L45" s="97">
        <f>SUM(L46:L47)</f>
        <v>0</v>
      </c>
    </row>
    <row r="46" spans="1:12" ht="24.75" hidden="1" thickTop="1" x14ac:dyDescent="0.25">
      <c r="A46" s="98">
        <v>23410</v>
      </c>
      <c r="B46" s="99" t="s">
        <v>58</v>
      </c>
      <c r="C46" s="100">
        <f t="shared" si="0"/>
        <v>0</v>
      </c>
      <c r="D46" s="84" t="s">
        <v>36</v>
      </c>
      <c r="E46" s="84" t="s">
        <v>36</v>
      </c>
      <c r="F46" s="84" t="s">
        <v>36</v>
      </c>
      <c r="G46" s="101"/>
      <c r="H46" s="100">
        <f t="shared" si="1"/>
        <v>0</v>
      </c>
      <c r="I46" s="84" t="s">
        <v>36</v>
      </c>
      <c r="J46" s="84" t="s">
        <v>36</v>
      </c>
      <c r="K46" s="84" t="s">
        <v>36</v>
      </c>
      <c r="L46" s="101"/>
    </row>
    <row r="47" spans="1:12" ht="24.75" hidden="1" thickTop="1" x14ac:dyDescent="0.25">
      <c r="A47" s="98">
        <v>23510</v>
      </c>
      <c r="B47" s="99" t="s">
        <v>59</v>
      </c>
      <c r="C47" s="82">
        <f t="shared" si="0"/>
        <v>0</v>
      </c>
      <c r="D47" s="84" t="s">
        <v>36</v>
      </c>
      <c r="E47" s="84" t="s">
        <v>36</v>
      </c>
      <c r="F47" s="84" t="s">
        <v>36</v>
      </c>
      <c r="G47" s="101"/>
      <c r="H47" s="82">
        <f t="shared" si="1"/>
        <v>0</v>
      </c>
      <c r="I47" s="84" t="s">
        <v>36</v>
      </c>
      <c r="J47" s="84" t="s">
        <v>36</v>
      </c>
      <c r="K47" s="84" t="s">
        <v>36</v>
      </c>
      <c r="L47" s="101"/>
    </row>
    <row r="48" spans="1:12" ht="12.75" hidden="1" thickTop="1" x14ac:dyDescent="0.25">
      <c r="A48" s="102"/>
      <c r="B48" s="99"/>
      <c r="C48" s="103"/>
      <c r="D48" s="84"/>
      <c r="E48" s="84"/>
      <c r="F48" s="83"/>
      <c r="G48" s="104"/>
      <c r="H48" s="103"/>
      <c r="I48" s="84"/>
      <c r="J48" s="84"/>
      <c r="K48" s="83"/>
      <c r="L48" s="104"/>
    </row>
    <row r="49" spans="1:13" s="22" customFormat="1" ht="12.75" hidden="1" thickTop="1" x14ac:dyDescent="0.25">
      <c r="A49" s="105"/>
      <c r="B49" s="106" t="s">
        <v>60</v>
      </c>
      <c r="C49" s="107"/>
      <c r="D49" s="108"/>
      <c r="E49" s="108"/>
      <c r="F49" s="108"/>
      <c r="G49" s="109"/>
      <c r="H49" s="107"/>
      <c r="I49" s="108"/>
      <c r="J49" s="108"/>
      <c r="K49" s="108"/>
      <c r="L49" s="109"/>
    </row>
    <row r="50" spans="1:13" s="22" customFormat="1" ht="13.5" thickTop="1" thickBot="1" x14ac:dyDescent="0.3">
      <c r="A50" s="110"/>
      <c r="B50" s="23" t="s">
        <v>61</v>
      </c>
      <c r="C50" s="111">
        <f t="shared" ref="C50:C107" si="5">SUM(D50:G50)</f>
        <v>10673</v>
      </c>
      <c r="D50" s="112">
        <f>SUM(D51,D269)</f>
        <v>10673</v>
      </c>
      <c r="E50" s="112">
        <f>SUM(E51,E269)</f>
        <v>0</v>
      </c>
      <c r="F50" s="112">
        <f>SUM(F51,F269)</f>
        <v>0</v>
      </c>
      <c r="G50" s="113">
        <f>SUM(G51,G269)</f>
        <v>0</v>
      </c>
      <c r="H50" s="111">
        <f t="shared" ref="H50:H107" si="6">SUM(I50:L50)</f>
        <v>10673</v>
      </c>
      <c r="I50" s="112">
        <f>SUM(I51,I269)</f>
        <v>10673</v>
      </c>
      <c r="J50" s="112">
        <f>SUM(J51,J269)</f>
        <v>0</v>
      </c>
      <c r="K50" s="112">
        <f>SUM(K51,K269)</f>
        <v>0</v>
      </c>
      <c r="L50" s="113">
        <f>SUM(L51,L269)</f>
        <v>0</v>
      </c>
    </row>
    <row r="51" spans="1:13" s="22" customFormat="1" ht="36.75" thickTop="1" x14ac:dyDescent="0.25">
      <c r="A51" s="114"/>
      <c r="B51" s="115" t="s">
        <v>62</v>
      </c>
      <c r="C51" s="116">
        <f>SUM(D51:G51)</f>
        <v>10673</v>
      </c>
      <c r="D51" s="117">
        <f>SUM(D52,D181)</f>
        <v>10673</v>
      </c>
      <c r="E51" s="117">
        <f>SUM(E52,E181)</f>
        <v>0</v>
      </c>
      <c r="F51" s="117">
        <f>SUM(F52,F181)</f>
        <v>0</v>
      </c>
      <c r="G51" s="118">
        <f>SUM(G52,G181)</f>
        <v>0</v>
      </c>
      <c r="H51" s="116">
        <f t="shared" si="6"/>
        <v>10673</v>
      </c>
      <c r="I51" s="117">
        <f>SUM(I52,I181)</f>
        <v>10673</v>
      </c>
      <c r="J51" s="117">
        <f>SUM(J52,J181)</f>
        <v>0</v>
      </c>
      <c r="K51" s="117">
        <f>SUM(K52,K181)</f>
        <v>0</v>
      </c>
      <c r="L51" s="118">
        <f>SUM(L52,L181)</f>
        <v>0</v>
      </c>
    </row>
    <row r="52" spans="1:13" s="22" customFormat="1" ht="24" x14ac:dyDescent="0.25">
      <c r="A52" s="119"/>
      <c r="B52" s="17" t="s">
        <v>63</v>
      </c>
      <c r="C52" s="120">
        <f t="shared" si="5"/>
        <v>1500</v>
      </c>
      <c r="D52" s="121">
        <f>SUM(D53,D75,D160,D174)</f>
        <v>1500</v>
      </c>
      <c r="E52" s="121">
        <f>SUM(E53,E75,E160,E174)</f>
        <v>0</v>
      </c>
      <c r="F52" s="121">
        <f>SUM(F53,F75,F160,F174)</f>
        <v>0</v>
      </c>
      <c r="G52" s="122">
        <f>SUM(G53,G75,G160,G174)</f>
        <v>0</v>
      </c>
      <c r="H52" s="120">
        <f t="shared" si="6"/>
        <v>1500</v>
      </c>
      <c r="I52" s="121">
        <f>SUM(I53,I75,I160,I174)</f>
        <v>1500</v>
      </c>
      <c r="J52" s="121">
        <f>SUM(J53,J75,J160,J174)</f>
        <v>0</v>
      </c>
      <c r="K52" s="121">
        <f>SUM(K53,K75,K160,K174)</f>
        <v>0</v>
      </c>
      <c r="L52" s="122">
        <f>SUM(L53,L75,L160,L174)</f>
        <v>0</v>
      </c>
    </row>
    <row r="53" spans="1:13" s="22" customFormat="1" hidden="1" x14ac:dyDescent="0.25">
      <c r="A53" s="123">
        <v>1000</v>
      </c>
      <c r="B53" s="123" t="s">
        <v>64</v>
      </c>
      <c r="C53" s="124">
        <f t="shared" si="5"/>
        <v>0</v>
      </c>
      <c r="D53" s="125">
        <f>SUM(D54,D67)</f>
        <v>0</v>
      </c>
      <c r="E53" s="125">
        <f>SUM(E54,E67)</f>
        <v>0</v>
      </c>
      <c r="F53" s="125">
        <f>SUM(F54,F67)</f>
        <v>0</v>
      </c>
      <c r="G53" s="126">
        <f>SUM(G54,G67)</f>
        <v>0</v>
      </c>
      <c r="H53" s="124">
        <f t="shared" si="6"/>
        <v>0</v>
      </c>
      <c r="I53" s="125">
        <f>SUM(I54,I67)</f>
        <v>0</v>
      </c>
      <c r="J53" s="125">
        <f>SUM(J54,J67)</f>
        <v>0</v>
      </c>
      <c r="K53" s="125">
        <f>SUM(K54,K67)</f>
        <v>0</v>
      </c>
      <c r="L53" s="126">
        <f>SUM(L54,L67)</f>
        <v>0</v>
      </c>
    </row>
    <row r="54" spans="1:13" hidden="1" x14ac:dyDescent="0.25">
      <c r="A54" s="50">
        <v>1100</v>
      </c>
      <c r="B54" s="127" t="s">
        <v>65</v>
      </c>
      <c r="C54" s="51">
        <f t="shared" si="5"/>
        <v>0</v>
      </c>
      <c r="D54" s="56">
        <f>SUM(D55,D58,D66)</f>
        <v>0</v>
      </c>
      <c r="E54" s="56">
        <f>SUM(E55,E58,E66)</f>
        <v>0</v>
      </c>
      <c r="F54" s="56">
        <f>SUM(F55,F58,F66)</f>
        <v>0</v>
      </c>
      <c r="G54" s="128">
        <f>SUM(G55,G58,G66)</f>
        <v>0</v>
      </c>
      <c r="H54" s="51">
        <f t="shared" si="6"/>
        <v>0</v>
      </c>
      <c r="I54" s="56">
        <f>SUM(I55,I58,I66)</f>
        <v>0</v>
      </c>
      <c r="J54" s="56">
        <f>SUM(J55,J58,J66)</f>
        <v>0</v>
      </c>
      <c r="K54" s="56">
        <f>SUM(K55,K58,K66)</f>
        <v>0</v>
      </c>
      <c r="L54" s="129">
        <f>SUM(L55,L58,L66)</f>
        <v>0</v>
      </c>
    </row>
    <row r="55" spans="1:13" hidden="1" x14ac:dyDescent="0.25">
      <c r="A55" s="130">
        <v>1110</v>
      </c>
      <c r="B55" s="99" t="s">
        <v>66</v>
      </c>
      <c r="C55" s="103">
        <f t="shared" si="5"/>
        <v>0</v>
      </c>
      <c r="D55" s="131">
        <f>SUM(D56:D57)</f>
        <v>0</v>
      </c>
      <c r="E55" s="131">
        <f>SUM(E56:E57)</f>
        <v>0</v>
      </c>
      <c r="F55" s="131">
        <f>SUM(F56:F57)</f>
        <v>0</v>
      </c>
      <c r="G55" s="132">
        <f>SUM(G56:G57)</f>
        <v>0</v>
      </c>
      <c r="H55" s="103">
        <f t="shared" si="6"/>
        <v>0</v>
      </c>
      <c r="I55" s="131">
        <f>SUM(I56:I57)</f>
        <v>0</v>
      </c>
      <c r="J55" s="131">
        <f>SUM(J56:J57)</f>
        <v>0</v>
      </c>
      <c r="K55" s="131">
        <f>SUM(K56:K57)</f>
        <v>0</v>
      </c>
      <c r="L55" s="132">
        <f>SUM(L56:L57)</f>
        <v>0</v>
      </c>
    </row>
    <row r="56" spans="1:13" hidden="1" x14ac:dyDescent="0.25">
      <c r="A56" s="34">
        <v>1111</v>
      </c>
      <c r="B56" s="58" t="s">
        <v>67</v>
      </c>
      <c r="C56" s="59">
        <f t="shared" si="5"/>
        <v>0</v>
      </c>
      <c r="D56" s="61"/>
      <c r="E56" s="61"/>
      <c r="F56" s="61"/>
      <c r="G56" s="133"/>
      <c r="H56" s="59">
        <f t="shared" si="6"/>
        <v>0</v>
      </c>
      <c r="I56" s="61">
        <v>0</v>
      </c>
      <c r="J56" s="61"/>
      <c r="K56" s="61"/>
      <c r="L56" s="133"/>
      <c r="M56" s="230"/>
    </row>
    <row r="57" spans="1:13" ht="24" hidden="1" customHeight="1" x14ac:dyDescent="0.25">
      <c r="A57" s="39">
        <v>1119</v>
      </c>
      <c r="B57" s="63" t="s">
        <v>68</v>
      </c>
      <c r="C57" s="64">
        <f t="shared" si="5"/>
        <v>0</v>
      </c>
      <c r="D57" s="66"/>
      <c r="E57" s="66"/>
      <c r="F57" s="66"/>
      <c r="G57" s="134"/>
      <c r="H57" s="64">
        <f t="shared" si="6"/>
        <v>0</v>
      </c>
      <c r="I57" s="66">
        <v>0</v>
      </c>
      <c r="J57" s="66"/>
      <c r="K57" s="66"/>
      <c r="L57" s="134"/>
      <c r="M57" s="230"/>
    </row>
    <row r="58" spans="1:13" hidden="1" x14ac:dyDescent="0.25">
      <c r="A58" s="135">
        <v>1140</v>
      </c>
      <c r="B58" s="63" t="s">
        <v>69</v>
      </c>
      <c r="C58" s="64">
        <f t="shared" si="5"/>
        <v>0</v>
      </c>
      <c r="D58" s="136">
        <f>SUM(D59:D65)</f>
        <v>0</v>
      </c>
      <c r="E58" s="136">
        <f>SUM(E59:E65)</f>
        <v>0</v>
      </c>
      <c r="F58" s="136">
        <f>SUM(F59:F65)</f>
        <v>0</v>
      </c>
      <c r="G58" s="137">
        <f>SUM(G59:G65)</f>
        <v>0</v>
      </c>
      <c r="H58" s="64">
        <f t="shared" si="6"/>
        <v>0</v>
      </c>
      <c r="I58" s="136">
        <f>SUM(I59:I65)</f>
        <v>0</v>
      </c>
      <c r="J58" s="136">
        <f>SUM(J59:J65)</f>
        <v>0</v>
      </c>
      <c r="K58" s="136">
        <f>SUM(K59:K65)</f>
        <v>0</v>
      </c>
      <c r="L58" s="137">
        <f>SUM(L59:L65)</f>
        <v>0</v>
      </c>
    </row>
    <row r="59" spans="1:13" hidden="1" x14ac:dyDescent="0.25">
      <c r="A59" s="39">
        <v>1141</v>
      </c>
      <c r="B59" s="63" t="s">
        <v>70</v>
      </c>
      <c r="C59" s="64">
        <f t="shared" si="5"/>
        <v>0</v>
      </c>
      <c r="D59" s="66"/>
      <c r="E59" s="66"/>
      <c r="F59" s="66"/>
      <c r="G59" s="134"/>
      <c r="H59" s="64">
        <f t="shared" si="6"/>
        <v>0</v>
      </c>
      <c r="I59" s="66">
        <v>0</v>
      </c>
      <c r="J59" s="66"/>
      <c r="K59" s="66"/>
      <c r="L59" s="134"/>
      <c r="M59" s="230"/>
    </row>
    <row r="60" spans="1:13" ht="24.75" hidden="1" customHeight="1" x14ac:dyDescent="0.25">
      <c r="A60" s="39">
        <v>1142</v>
      </c>
      <c r="B60" s="63" t="s">
        <v>71</v>
      </c>
      <c r="C60" s="64">
        <f t="shared" si="5"/>
        <v>0</v>
      </c>
      <c r="D60" s="66"/>
      <c r="E60" s="66"/>
      <c r="F60" s="66"/>
      <c r="G60" s="134"/>
      <c r="H60" s="64">
        <f t="shared" si="6"/>
        <v>0</v>
      </c>
      <c r="I60" s="66">
        <v>0</v>
      </c>
      <c r="J60" s="66"/>
      <c r="K60" s="66"/>
      <c r="L60" s="134"/>
      <c r="M60" s="230"/>
    </row>
    <row r="61" spans="1:13" ht="24" hidden="1" x14ac:dyDescent="0.25">
      <c r="A61" s="39">
        <v>1145</v>
      </c>
      <c r="B61" s="63" t="s">
        <v>72</v>
      </c>
      <c r="C61" s="64">
        <f t="shared" si="5"/>
        <v>0</v>
      </c>
      <c r="D61" s="66"/>
      <c r="E61" s="66"/>
      <c r="F61" s="66"/>
      <c r="G61" s="134"/>
      <c r="H61" s="64">
        <f t="shared" si="6"/>
        <v>0</v>
      </c>
      <c r="I61" s="66">
        <v>0</v>
      </c>
      <c r="J61" s="66"/>
      <c r="K61" s="66"/>
      <c r="L61" s="134"/>
      <c r="M61" s="230"/>
    </row>
    <row r="62" spans="1:13" ht="27.75" hidden="1" customHeight="1" x14ac:dyDescent="0.25">
      <c r="A62" s="39">
        <v>1146</v>
      </c>
      <c r="B62" s="63" t="s">
        <v>73</v>
      </c>
      <c r="C62" s="64">
        <f t="shared" si="5"/>
        <v>0</v>
      </c>
      <c r="D62" s="66"/>
      <c r="E62" s="66"/>
      <c r="F62" s="66"/>
      <c r="G62" s="134"/>
      <c r="H62" s="64">
        <f t="shared" si="6"/>
        <v>0</v>
      </c>
      <c r="I62" s="66">
        <v>0</v>
      </c>
      <c r="J62" s="66"/>
      <c r="K62" s="66"/>
      <c r="L62" s="134"/>
      <c r="M62" s="230"/>
    </row>
    <row r="63" spans="1:13" hidden="1" x14ac:dyDescent="0.25">
      <c r="A63" s="39">
        <v>1147</v>
      </c>
      <c r="B63" s="63" t="s">
        <v>74</v>
      </c>
      <c r="C63" s="64">
        <f t="shared" si="5"/>
        <v>0</v>
      </c>
      <c r="D63" s="66"/>
      <c r="E63" s="66"/>
      <c r="F63" s="66"/>
      <c r="G63" s="134"/>
      <c r="H63" s="64">
        <f t="shared" si="6"/>
        <v>0</v>
      </c>
      <c r="I63" s="66">
        <v>0</v>
      </c>
      <c r="J63" s="66"/>
      <c r="K63" s="66"/>
      <c r="L63" s="134"/>
      <c r="M63" s="230"/>
    </row>
    <row r="64" spans="1:13" hidden="1" x14ac:dyDescent="0.25">
      <c r="A64" s="39">
        <v>1148</v>
      </c>
      <c r="B64" s="63" t="s">
        <v>75</v>
      </c>
      <c r="C64" s="64">
        <f t="shared" si="5"/>
        <v>0</v>
      </c>
      <c r="D64" s="66"/>
      <c r="E64" s="66"/>
      <c r="F64" s="66"/>
      <c r="G64" s="134"/>
      <c r="H64" s="64">
        <f t="shared" si="6"/>
        <v>0</v>
      </c>
      <c r="I64" s="66">
        <v>0</v>
      </c>
      <c r="J64" s="66"/>
      <c r="K64" s="66"/>
      <c r="L64" s="134"/>
      <c r="M64" s="230"/>
    </row>
    <row r="65" spans="1:13" ht="24" hidden="1" customHeight="1" x14ac:dyDescent="0.25">
      <c r="A65" s="39">
        <v>1149</v>
      </c>
      <c r="B65" s="63" t="s">
        <v>76</v>
      </c>
      <c r="C65" s="64">
        <f t="shared" si="5"/>
        <v>0</v>
      </c>
      <c r="D65" s="66"/>
      <c r="E65" s="66"/>
      <c r="F65" s="66"/>
      <c r="G65" s="134"/>
      <c r="H65" s="64">
        <f t="shared" si="6"/>
        <v>0</v>
      </c>
      <c r="I65" s="66">
        <v>0</v>
      </c>
      <c r="J65" s="66"/>
      <c r="K65" s="66"/>
      <c r="L65" s="134"/>
      <c r="M65" s="230"/>
    </row>
    <row r="66" spans="1:13" ht="36" hidden="1" x14ac:dyDescent="0.25">
      <c r="A66" s="130">
        <v>1150</v>
      </c>
      <c r="B66" s="99" t="s">
        <v>77</v>
      </c>
      <c r="C66" s="103">
        <f t="shared" si="5"/>
        <v>0</v>
      </c>
      <c r="D66" s="138"/>
      <c r="E66" s="138"/>
      <c r="F66" s="138"/>
      <c r="G66" s="139"/>
      <c r="H66" s="103">
        <f t="shared" si="6"/>
        <v>0</v>
      </c>
      <c r="I66" s="138">
        <v>0</v>
      </c>
      <c r="J66" s="138"/>
      <c r="K66" s="138"/>
      <c r="L66" s="139"/>
      <c r="M66" s="230"/>
    </row>
    <row r="67" spans="1:13" ht="36" hidden="1" x14ac:dyDescent="0.25">
      <c r="A67" s="50">
        <v>1200</v>
      </c>
      <c r="B67" s="127" t="s">
        <v>78</v>
      </c>
      <c r="C67" s="51">
        <f t="shared" si="5"/>
        <v>0</v>
      </c>
      <c r="D67" s="56">
        <f>SUM(D68:D69)</f>
        <v>0</v>
      </c>
      <c r="E67" s="56">
        <f>SUM(E68:E69)</f>
        <v>0</v>
      </c>
      <c r="F67" s="56">
        <f>SUM(F68:F69)</f>
        <v>0</v>
      </c>
      <c r="G67" s="140">
        <f>SUM(G68:G69)</f>
        <v>0</v>
      </c>
      <c r="H67" s="51">
        <f t="shared" si="6"/>
        <v>0</v>
      </c>
      <c r="I67" s="56">
        <f>SUM(I68:I69)</f>
        <v>0</v>
      </c>
      <c r="J67" s="56">
        <f>SUM(J68:J69)</f>
        <v>0</v>
      </c>
      <c r="K67" s="56">
        <f>SUM(K68:K69)</f>
        <v>0</v>
      </c>
      <c r="L67" s="140">
        <f>SUM(L68:L69)</f>
        <v>0</v>
      </c>
    </row>
    <row r="68" spans="1:13" ht="24" hidden="1" x14ac:dyDescent="0.25">
      <c r="A68" s="141">
        <v>1210</v>
      </c>
      <c r="B68" s="58" t="s">
        <v>79</v>
      </c>
      <c r="C68" s="59">
        <f t="shared" si="5"/>
        <v>0</v>
      </c>
      <c r="D68" s="61"/>
      <c r="E68" s="61"/>
      <c r="F68" s="61"/>
      <c r="G68" s="133"/>
      <c r="H68" s="59">
        <f t="shared" si="6"/>
        <v>0</v>
      </c>
      <c r="I68" s="61">
        <v>0</v>
      </c>
      <c r="J68" s="61"/>
      <c r="K68" s="61"/>
      <c r="L68" s="133"/>
      <c r="M68" s="230"/>
    </row>
    <row r="69" spans="1:13" ht="24" hidden="1" x14ac:dyDescent="0.25">
      <c r="A69" s="135">
        <v>1220</v>
      </c>
      <c r="B69" s="63" t="s">
        <v>80</v>
      </c>
      <c r="C69" s="64">
        <f t="shared" si="5"/>
        <v>0</v>
      </c>
      <c r="D69" s="136">
        <f>SUM(D70:D74)</f>
        <v>0</v>
      </c>
      <c r="E69" s="136">
        <f>SUM(E70:E74)</f>
        <v>0</v>
      </c>
      <c r="F69" s="136">
        <f>SUM(F70:F74)</f>
        <v>0</v>
      </c>
      <c r="G69" s="137">
        <f>SUM(G70:G74)</f>
        <v>0</v>
      </c>
      <c r="H69" s="64">
        <f t="shared" si="6"/>
        <v>0</v>
      </c>
      <c r="I69" s="136">
        <f>SUM(I70:I74)</f>
        <v>0</v>
      </c>
      <c r="J69" s="136">
        <f>SUM(J70:J74)</f>
        <v>0</v>
      </c>
      <c r="K69" s="136">
        <f>SUM(K70:K74)</f>
        <v>0</v>
      </c>
      <c r="L69" s="137">
        <f>SUM(L70:L74)</f>
        <v>0</v>
      </c>
    </row>
    <row r="70" spans="1:13" ht="60" hidden="1" x14ac:dyDescent="0.25">
      <c r="A70" s="39">
        <v>1221</v>
      </c>
      <c r="B70" s="63" t="s">
        <v>81</v>
      </c>
      <c r="C70" s="64">
        <f t="shared" si="5"/>
        <v>0</v>
      </c>
      <c r="D70" s="66"/>
      <c r="E70" s="66"/>
      <c r="F70" s="66"/>
      <c r="G70" s="134"/>
      <c r="H70" s="64">
        <f t="shared" si="6"/>
        <v>0</v>
      </c>
      <c r="I70" s="66">
        <v>0</v>
      </c>
      <c r="J70" s="66"/>
      <c r="K70" s="66"/>
      <c r="L70" s="134"/>
      <c r="M70" s="230"/>
    </row>
    <row r="71" spans="1:13" hidden="1" x14ac:dyDescent="0.25">
      <c r="A71" s="39">
        <v>1223</v>
      </c>
      <c r="B71" s="63" t="s">
        <v>82</v>
      </c>
      <c r="C71" s="64">
        <f t="shared" si="5"/>
        <v>0</v>
      </c>
      <c r="D71" s="66"/>
      <c r="E71" s="66"/>
      <c r="F71" s="66"/>
      <c r="G71" s="134"/>
      <c r="H71" s="64">
        <f t="shared" si="6"/>
        <v>0</v>
      </c>
      <c r="I71" s="66">
        <v>0</v>
      </c>
      <c r="J71" s="66"/>
      <c r="K71" s="66"/>
      <c r="L71" s="134"/>
      <c r="M71" s="230"/>
    </row>
    <row r="72" spans="1:13" ht="24" hidden="1" x14ac:dyDescent="0.25">
      <c r="A72" s="39">
        <v>1225</v>
      </c>
      <c r="B72" s="63" t="s">
        <v>83</v>
      </c>
      <c r="C72" s="64">
        <f t="shared" si="5"/>
        <v>0</v>
      </c>
      <c r="D72" s="66"/>
      <c r="E72" s="66"/>
      <c r="F72" s="66"/>
      <c r="G72" s="134"/>
      <c r="H72" s="64">
        <f t="shared" si="6"/>
        <v>0</v>
      </c>
      <c r="I72" s="66">
        <v>0</v>
      </c>
      <c r="J72" s="66"/>
      <c r="K72" s="66"/>
      <c r="L72" s="134"/>
      <c r="M72" s="230"/>
    </row>
    <row r="73" spans="1:13" ht="36" hidden="1" x14ac:dyDescent="0.25">
      <c r="A73" s="39">
        <v>1227</v>
      </c>
      <c r="B73" s="63" t="s">
        <v>84</v>
      </c>
      <c r="C73" s="64">
        <f t="shared" si="5"/>
        <v>0</v>
      </c>
      <c r="D73" s="66"/>
      <c r="E73" s="66"/>
      <c r="F73" s="66"/>
      <c r="G73" s="134"/>
      <c r="H73" s="64">
        <f t="shared" si="6"/>
        <v>0</v>
      </c>
      <c r="I73" s="66">
        <v>0</v>
      </c>
      <c r="J73" s="66"/>
      <c r="K73" s="66"/>
      <c r="L73" s="134"/>
      <c r="M73" s="230"/>
    </row>
    <row r="74" spans="1:13" ht="60" hidden="1" x14ac:dyDescent="0.25">
      <c r="A74" s="39">
        <v>1228</v>
      </c>
      <c r="B74" s="63" t="s">
        <v>85</v>
      </c>
      <c r="C74" s="64">
        <f t="shared" si="5"/>
        <v>0</v>
      </c>
      <c r="D74" s="66"/>
      <c r="E74" s="66"/>
      <c r="F74" s="66"/>
      <c r="G74" s="134"/>
      <c r="H74" s="64">
        <f t="shared" si="6"/>
        <v>0</v>
      </c>
      <c r="I74" s="66">
        <v>0</v>
      </c>
      <c r="J74" s="66"/>
      <c r="K74" s="66"/>
      <c r="L74" s="134"/>
      <c r="M74" s="230"/>
    </row>
    <row r="75" spans="1:13" x14ac:dyDescent="0.25">
      <c r="A75" s="123">
        <v>2000</v>
      </c>
      <c r="B75" s="123" t="s">
        <v>86</v>
      </c>
      <c r="C75" s="124">
        <f t="shared" si="5"/>
        <v>1500</v>
      </c>
      <c r="D75" s="125">
        <f>SUM(D76,D83,D120,D151,D152)</f>
        <v>1500</v>
      </c>
      <c r="E75" s="125">
        <f t="shared" ref="E75:G75" si="7">SUM(E76,E83,E120,E151,E152)</f>
        <v>0</v>
      </c>
      <c r="F75" s="125">
        <f t="shared" si="7"/>
        <v>0</v>
      </c>
      <c r="G75" s="126">
        <f t="shared" si="7"/>
        <v>0</v>
      </c>
      <c r="H75" s="124">
        <f t="shared" si="6"/>
        <v>1500</v>
      </c>
      <c r="I75" s="125">
        <f t="shared" ref="I75:L75" si="8">SUM(I76,I83,I120,I151,I152)</f>
        <v>1500</v>
      </c>
      <c r="J75" s="125">
        <f t="shared" si="8"/>
        <v>0</v>
      </c>
      <c r="K75" s="125">
        <f t="shared" si="8"/>
        <v>0</v>
      </c>
      <c r="L75" s="126">
        <f t="shared" si="8"/>
        <v>0</v>
      </c>
    </row>
    <row r="76" spans="1:13" ht="24" hidden="1" x14ac:dyDescent="0.25">
      <c r="A76" s="50">
        <v>2100</v>
      </c>
      <c r="B76" s="127" t="s">
        <v>87</v>
      </c>
      <c r="C76" s="51">
        <f t="shared" si="5"/>
        <v>0</v>
      </c>
      <c r="D76" s="56">
        <f>SUM(D77,D80)</f>
        <v>0</v>
      </c>
      <c r="E76" s="56">
        <f>SUM(E77,E80)</f>
        <v>0</v>
      </c>
      <c r="F76" s="56">
        <f>SUM(F77,F80)</f>
        <v>0</v>
      </c>
      <c r="G76" s="140">
        <f>SUM(G77,G80)</f>
        <v>0</v>
      </c>
      <c r="H76" s="51">
        <f t="shared" si="6"/>
        <v>0</v>
      </c>
      <c r="I76" s="56">
        <f>SUM(I77,I80)</f>
        <v>0</v>
      </c>
      <c r="J76" s="56">
        <f>SUM(J77,J80)</f>
        <v>0</v>
      </c>
      <c r="K76" s="56">
        <f>SUM(K77,K80)</f>
        <v>0</v>
      </c>
      <c r="L76" s="140">
        <f>SUM(L77,L80)</f>
        <v>0</v>
      </c>
    </row>
    <row r="77" spans="1:13" ht="24" hidden="1" x14ac:dyDescent="0.25">
      <c r="A77" s="141">
        <v>2110</v>
      </c>
      <c r="B77" s="58" t="s">
        <v>88</v>
      </c>
      <c r="C77" s="59">
        <f t="shared" si="5"/>
        <v>0</v>
      </c>
      <c r="D77" s="142">
        <f>SUM(D78:D79)</f>
        <v>0</v>
      </c>
      <c r="E77" s="142">
        <f>SUM(E78:E79)</f>
        <v>0</v>
      </c>
      <c r="F77" s="142">
        <f>SUM(F78:F79)</f>
        <v>0</v>
      </c>
      <c r="G77" s="143">
        <f>SUM(G78:G79)</f>
        <v>0</v>
      </c>
      <c r="H77" s="59">
        <f t="shared" si="6"/>
        <v>0</v>
      </c>
      <c r="I77" s="142">
        <f>SUM(I78:I79)</f>
        <v>0</v>
      </c>
      <c r="J77" s="142">
        <f>SUM(J78:J79)</f>
        <v>0</v>
      </c>
      <c r="K77" s="142">
        <f>SUM(K78:K79)</f>
        <v>0</v>
      </c>
      <c r="L77" s="143">
        <f>SUM(L78:L79)</f>
        <v>0</v>
      </c>
    </row>
    <row r="78" spans="1:13" hidden="1" x14ac:dyDescent="0.25">
      <c r="A78" s="39">
        <v>2111</v>
      </c>
      <c r="B78" s="63" t="s">
        <v>89</v>
      </c>
      <c r="C78" s="64">
        <f t="shared" si="5"/>
        <v>0</v>
      </c>
      <c r="D78" s="66"/>
      <c r="E78" s="66"/>
      <c r="F78" s="66"/>
      <c r="G78" s="134"/>
      <c r="H78" s="64">
        <f t="shared" si="6"/>
        <v>0</v>
      </c>
      <c r="I78" s="66">
        <v>0</v>
      </c>
      <c r="J78" s="66"/>
      <c r="K78" s="66"/>
      <c r="L78" s="134"/>
      <c r="M78" s="230"/>
    </row>
    <row r="79" spans="1:13" ht="24" hidden="1" x14ac:dyDescent="0.25">
      <c r="A79" s="39">
        <v>2112</v>
      </c>
      <c r="B79" s="63" t="s">
        <v>90</v>
      </c>
      <c r="C79" s="64">
        <f t="shared" si="5"/>
        <v>0</v>
      </c>
      <c r="D79" s="66"/>
      <c r="E79" s="66"/>
      <c r="F79" s="66"/>
      <c r="G79" s="134"/>
      <c r="H79" s="64">
        <f t="shared" si="6"/>
        <v>0</v>
      </c>
      <c r="I79" s="66">
        <v>0</v>
      </c>
      <c r="J79" s="66"/>
      <c r="K79" s="66"/>
      <c r="L79" s="134"/>
      <c r="M79" s="230"/>
    </row>
    <row r="80" spans="1:13" ht="24" hidden="1" x14ac:dyDescent="0.25">
      <c r="A80" s="135">
        <v>2120</v>
      </c>
      <c r="B80" s="63" t="s">
        <v>91</v>
      </c>
      <c r="C80" s="64">
        <f t="shared" si="5"/>
        <v>0</v>
      </c>
      <c r="D80" s="136">
        <f>SUM(D81:D82)</f>
        <v>0</v>
      </c>
      <c r="E80" s="136">
        <f>SUM(E81:E82)</f>
        <v>0</v>
      </c>
      <c r="F80" s="136">
        <f>SUM(F81:F82)</f>
        <v>0</v>
      </c>
      <c r="G80" s="137">
        <f>SUM(G81:G82)</f>
        <v>0</v>
      </c>
      <c r="H80" s="64">
        <f t="shared" si="6"/>
        <v>0</v>
      </c>
      <c r="I80" s="136">
        <f>SUM(I81:I82)</f>
        <v>0</v>
      </c>
      <c r="J80" s="136">
        <f>SUM(J81:J82)</f>
        <v>0</v>
      </c>
      <c r="K80" s="136">
        <f>SUM(K81:K82)</f>
        <v>0</v>
      </c>
      <c r="L80" s="137">
        <f>SUM(L81:L82)</f>
        <v>0</v>
      </c>
    </row>
    <row r="81" spans="1:13" hidden="1" x14ac:dyDescent="0.25">
      <c r="A81" s="39">
        <v>2121</v>
      </c>
      <c r="B81" s="63" t="s">
        <v>89</v>
      </c>
      <c r="C81" s="64">
        <f t="shared" si="5"/>
        <v>0</v>
      </c>
      <c r="D81" s="66"/>
      <c r="E81" s="66"/>
      <c r="F81" s="66"/>
      <c r="G81" s="134"/>
      <c r="H81" s="64">
        <f t="shared" si="6"/>
        <v>0</v>
      </c>
      <c r="I81" s="66">
        <v>0</v>
      </c>
      <c r="J81" s="66"/>
      <c r="K81" s="66"/>
      <c r="L81" s="134"/>
      <c r="M81" s="230"/>
    </row>
    <row r="82" spans="1:13" ht="24" hidden="1" x14ac:dyDescent="0.25">
      <c r="A82" s="39">
        <v>2122</v>
      </c>
      <c r="B82" s="63" t="s">
        <v>90</v>
      </c>
      <c r="C82" s="64">
        <f t="shared" si="5"/>
        <v>0</v>
      </c>
      <c r="D82" s="66"/>
      <c r="E82" s="66"/>
      <c r="F82" s="66"/>
      <c r="G82" s="134"/>
      <c r="H82" s="64">
        <f t="shared" si="6"/>
        <v>0</v>
      </c>
      <c r="I82" s="66">
        <v>0</v>
      </c>
      <c r="J82" s="66"/>
      <c r="K82" s="66"/>
      <c r="L82" s="134"/>
      <c r="M82" s="230"/>
    </row>
    <row r="83" spans="1:13" x14ac:dyDescent="0.25">
      <c r="A83" s="50">
        <v>2200</v>
      </c>
      <c r="B83" s="127" t="s">
        <v>92</v>
      </c>
      <c r="C83" s="51">
        <f>SUM(D83:G83)</f>
        <v>1500</v>
      </c>
      <c r="D83" s="56">
        <f>SUM(D84,D85,D91,D99,D107,D108,D114,D119)</f>
        <v>1500</v>
      </c>
      <c r="E83" s="56">
        <f>SUM(E84,E85,E91,E99,E107,E108,E114,E119)</f>
        <v>0</v>
      </c>
      <c r="F83" s="56">
        <f>SUM(F84,F85,F91,F99,F107,F108,F114,F119)</f>
        <v>0</v>
      </c>
      <c r="G83" s="140">
        <f>SUM(G84,G85,G91,G99,G107,G108,G114,G119)</f>
        <v>0</v>
      </c>
      <c r="H83" s="51">
        <f t="shared" si="6"/>
        <v>1500</v>
      </c>
      <c r="I83" s="56">
        <f>SUM(I84,I85,I91,I99,I107,I108,I114,I119)</f>
        <v>1500</v>
      </c>
      <c r="J83" s="56">
        <f>SUM(J84,J85,J91,J99,J107,J108,J114,J119)</f>
        <v>0</v>
      </c>
      <c r="K83" s="56">
        <f>SUM(K84,K85,K91,K99,K107,K108,K114,K119)</f>
        <v>0</v>
      </c>
      <c r="L83" s="144">
        <f>SUM(L84,L85,L91,L99,L107,L108,L114,L119)</f>
        <v>0</v>
      </c>
    </row>
    <row r="84" spans="1:13" hidden="1" x14ac:dyDescent="0.25">
      <c r="A84" s="130">
        <v>2210</v>
      </c>
      <c r="B84" s="99" t="s">
        <v>93</v>
      </c>
      <c r="C84" s="103">
        <f>SUM(D84:G84)</f>
        <v>0</v>
      </c>
      <c r="D84" s="138"/>
      <c r="E84" s="138"/>
      <c r="F84" s="138"/>
      <c r="G84" s="138"/>
      <c r="H84" s="103">
        <f>SUM(I84:L84)</f>
        <v>0</v>
      </c>
      <c r="I84" s="138">
        <v>0</v>
      </c>
      <c r="J84" s="138"/>
      <c r="K84" s="138"/>
      <c r="L84" s="139"/>
      <c r="M84" s="230"/>
    </row>
    <row r="85" spans="1:13" ht="24" hidden="1" x14ac:dyDescent="0.25">
      <c r="A85" s="135">
        <v>2220</v>
      </c>
      <c r="B85" s="63" t="s">
        <v>94</v>
      </c>
      <c r="C85" s="64">
        <f t="shared" si="5"/>
        <v>0</v>
      </c>
      <c r="D85" s="136">
        <f>SUM(D86:D90)</f>
        <v>0</v>
      </c>
      <c r="E85" s="136">
        <f>SUM(E86:E90)</f>
        <v>0</v>
      </c>
      <c r="F85" s="136">
        <f>SUM(F86:F90)</f>
        <v>0</v>
      </c>
      <c r="G85" s="137">
        <f>SUM(G86:G90)</f>
        <v>0</v>
      </c>
      <c r="H85" s="64">
        <f t="shared" si="6"/>
        <v>0</v>
      </c>
      <c r="I85" s="136">
        <f>SUM(I86:I90)</f>
        <v>0</v>
      </c>
      <c r="J85" s="136">
        <f>SUM(J86:J90)</f>
        <v>0</v>
      </c>
      <c r="K85" s="136">
        <f>SUM(K86:K90)</f>
        <v>0</v>
      </c>
      <c r="L85" s="137">
        <f>SUM(L86:L90)</f>
        <v>0</v>
      </c>
    </row>
    <row r="86" spans="1:13" hidden="1" x14ac:dyDescent="0.25">
      <c r="A86" s="39">
        <v>2221</v>
      </c>
      <c r="B86" s="63" t="s">
        <v>95</v>
      </c>
      <c r="C86" s="64">
        <f t="shared" si="5"/>
        <v>0</v>
      </c>
      <c r="D86" s="66"/>
      <c r="E86" s="66"/>
      <c r="F86" s="66"/>
      <c r="G86" s="134"/>
      <c r="H86" s="64">
        <f t="shared" si="6"/>
        <v>0</v>
      </c>
      <c r="I86" s="66">
        <v>0</v>
      </c>
      <c r="J86" s="66"/>
      <c r="K86" s="66"/>
      <c r="L86" s="134"/>
      <c r="M86" s="230"/>
    </row>
    <row r="87" spans="1:13" ht="24" hidden="1" x14ac:dyDescent="0.25">
      <c r="A87" s="39">
        <v>2222</v>
      </c>
      <c r="B87" s="63" t="s">
        <v>96</v>
      </c>
      <c r="C87" s="64">
        <f t="shared" si="5"/>
        <v>0</v>
      </c>
      <c r="D87" s="66"/>
      <c r="E87" s="66"/>
      <c r="F87" s="66"/>
      <c r="G87" s="134"/>
      <c r="H87" s="64">
        <f t="shared" si="6"/>
        <v>0</v>
      </c>
      <c r="I87" s="66">
        <v>0</v>
      </c>
      <c r="J87" s="66"/>
      <c r="K87" s="66"/>
      <c r="L87" s="134"/>
      <c r="M87" s="230"/>
    </row>
    <row r="88" spans="1:13" hidden="1" x14ac:dyDescent="0.25">
      <c r="A88" s="39">
        <v>2223</v>
      </c>
      <c r="B88" s="63" t="s">
        <v>97</v>
      </c>
      <c r="C88" s="64">
        <f t="shared" si="5"/>
        <v>0</v>
      </c>
      <c r="D88" s="66"/>
      <c r="E88" s="66"/>
      <c r="F88" s="66"/>
      <c r="G88" s="134"/>
      <c r="H88" s="64">
        <f t="shared" si="6"/>
        <v>0</v>
      </c>
      <c r="I88" s="66">
        <v>0</v>
      </c>
      <c r="J88" s="66"/>
      <c r="K88" s="66"/>
      <c r="L88" s="134"/>
      <c r="M88" s="230"/>
    </row>
    <row r="89" spans="1:13" ht="48" hidden="1" x14ac:dyDescent="0.25">
      <c r="A89" s="39">
        <v>2224</v>
      </c>
      <c r="B89" s="63" t="s">
        <v>98</v>
      </c>
      <c r="C89" s="64">
        <f t="shared" si="5"/>
        <v>0</v>
      </c>
      <c r="D89" s="66"/>
      <c r="E89" s="66"/>
      <c r="F89" s="66"/>
      <c r="G89" s="134"/>
      <c r="H89" s="64">
        <f t="shared" si="6"/>
        <v>0</v>
      </c>
      <c r="I89" s="66">
        <v>0</v>
      </c>
      <c r="J89" s="66"/>
      <c r="K89" s="66"/>
      <c r="L89" s="134"/>
      <c r="M89" s="230"/>
    </row>
    <row r="90" spans="1:13" ht="24" hidden="1" x14ac:dyDescent="0.25">
      <c r="A90" s="39">
        <v>2229</v>
      </c>
      <c r="B90" s="63" t="s">
        <v>99</v>
      </c>
      <c r="C90" s="64">
        <f t="shared" si="5"/>
        <v>0</v>
      </c>
      <c r="D90" s="66"/>
      <c r="E90" s="66"/>
      <c r="F90" s="66"/>
      <c r="G90" s="134"/>
      <c r="H90" s="64">
        <f t="shared" si="6"/>
        <v>0</v>
      </c>
      <c r="I90" s="66">
        <v>0</v>
      </c>
      <c r="J90" s="66"/>
      <c r="K90" s="66"/>
      <c r="L90" s="134"/>
      <c r="M90" s="230"/>
    </row>
    <row r="91" spans="1:13" hidden="1" x14ac:dyDescent="0.25">
      <c r="A91" s="135">
        <v>2230</v>
      </c>
      <c r="B91" s="63" t="s">
        <v>100</v>
      </c>
      <c r="C91" s="64">
        <f t="shared" si="5"/>
        <v>0</v>
      </c>
      <c r="D91" s="136">
        <f>SUM(D92:D98)</f>
        <v>0</v>
      </c>
      <c r="E91" s="136">
        <f>SUM(E92:E98)</f>
        <v>0</v>
      </c>
      <c r="F91" s="136">
        <f>SUM(F92:F98)</f>
        <v>0</v>
      </c>
      <c r="G91" s="137">
        <f>SUM(G92:G98)</f>
        <v>0</v>
      </c>
      <c r="H91" s="64">
        <f t="shared" si="6"/>
        <v>0</v>
      </c>
      <c r="I91" s="136">
        <f>SUM(I92:I98)</f>
        <v>0</v>
      </c>
      <c r="J91" s="136">
        <f>SUM(J92:J98)</f>
        <v>0</v>
      </c>
      <c r="K91" s="136">
        <f>SUM(K92:K98)</f>
        <v>0</v>
      </c>
      <c r="L91" s="137">
        <f>SUM(L92:L98)</f>
        <v>0</v>
      </c>
    </row>
    <row r="92" spans="1:13" ht="24" hidden="1" x14ac:dyDescent="0.25">
      <c r="A92" s="39">
        <v>2231</v>
      </c>
      <c r="B92" s="63" t="s">
        <v>101</v>
      </c>
      <c r="C92" s="64">
        <f t="shared" si="5"/>
        <v>0</v>
      </c>
      <c r="D92" s="66"/>
      <c r="E92" s="66"/>
      <c r="F92" s="66"/>
      <c r="G92" s="134"/>
      <c r="H92" s="64">
        <f t="shared" si="6"/>
        <v>0</v>
      </c>
      <c r="I92" s="66">
        <v>0</v>
      </c>
      <c r="J92" s="66"/>
      <c r="K92" s="66"/>
      <c r="L92" s="134"/>
      <c r="M92" s="230"/>
    </row>
    <row r="93" spans="1:13" ht="24.75" hidden="1" customHeight="1" x14ac:dyDescent="0.25">
      <c r="A93" s="39">
        <v>2232</v>
      </c>
      <c r="B93" s="63" t="s">
        <v>102</v>
      </c>
      <c r="C93" s="64">
        <f t="shared" si="5"/>
        <v>0</v>
      </c>
      <c r="D93" s="66"/>
      <c r="E93" s="66"/>
      <c r="F93" s="66"/>
      <c r="G93" s="134"/>
      <c r="H93" s="64">
        <f t="shared" si="6"/>
        <v>0</v>
      </c>
      <c r="I93" s="66">
        <v>0</v>
      </c>
      <c r="J93" s="66"/>
      <c r="K93" s="66"/>
      <c r="L93" s="134"/>
      <c r="M93" s="230"/>
    </row>
    <row r="94" spans="1:13" ht="24" hidden="1" x14ac:dyDescent="0.25">
      <c r="A94" s="34">
        <v>2233</v>
      </c>
      <c r="B94" s="58" t="s">
        <v>103</v>
      </c>
      <c r="C94" s="59">
        <f t="shared" si="5"/>
        <v>0</v>
      </c>
      <c r="D94" s="61"/>
      <c r="E94" s="61"/>
      <c r="F94" s="61"/>
      <c r="G94" s="133"/>
      <c r="H94" s="59">
        <f t="shared" si="6"/>
        <v>0</v>
      </c>
      <c r="I94" s="61">
        <v>0</v>
      </c>
      <c r="J94" s="61"/>
      <c r="K94" s="61"/>
      <c r="L94" s="133"/>
      <c r="M94" s="230"/>
    </row>
    <row r="95" spans="1:13" ht="36" hidden="1" x14ac:dyDescent="0.25">
      <c r="A95" s="39">
        <v>2234</v>
      </c>
      <c r="B95" s="63" t="s">
        <v>104</v>
      </c>
      <c r="C95" s="64">
        <f t="shared" si="5"/>
        <v>0</v>
      </c>
      <c r="D95" s="66"/>
      <c r="E95" s="66"/>
      <c r="F95" s="66"/>
      <c r="G95" s="134"/>
      <c r="H95" s="64">
        <f t="shared" si="6"/>
        <v>0</v>
      </c>
      <c r="I95" s="66">
        <v>0</v>
      </c>
      <c r="J95" s="66"/>
      <c r="K95" s="66"/>
      <c r="L95" s="134"/>
      <c r="M95" s="230"/>
    </row>
    <row r="96" spans="1:13" ht="24" hidden="1" x14ac:dyDescent="0.25">
      <c r="A96" s="39">
        <v>2235</v>
      </c>
      <c r="B96" s="63" t="s">
        <v>105</v>
      </c>
      <c r="C96" s="64">
        <f t="shared" si="5"/>
        <v>0</v>
      </c>
      <c r="D96" s="66"/>
      <c r="E96" s="66"/>
      <c r="F96" s="66"/>
      <c r="G96" s="134"/>
      <c r="H96" s="64">
        <f t="shared" si="6"/>
        <v>0</v>
      </c>
      <c r="I96" s="66">
        <v>0</v>
      </c>
      <c r="J96" s="66"/>
      <c r="K96" s="66"/>
      <c r="L96" s="134"/>
      <c r="M96" s="230"/>
    </row>
    <row r="97" spans="1:13" hidden="1" x14ac:dyDescent="0.25">
      <c r="A97" s="39">
        <v>2236</v>
      </c>
      <c r="B97" s="63" t="s">
        <v>106</v>
      </c>
      <c r="C97" s="64">
        <f t="shared" si="5"/>
        <v>0</v>
      </c>
      <c r="D97" s="66"/>
      <c r="E97" s="66"/>
      <c r="F97" s="66"/>
      <c r="G97" s="134"/>
      <c r="H97" s="64">
        <f t="shared" si="6"/>
        <v>0</v>
      </c>
      <c r="I97" s="66">
        <v>0</v>
      </c>
      <c r="J97" s="66"/>
      <c r="K97" s="66"/>
      <c r="L97" s="134"/>
      <c r="M97" s="230"/>
    </row>
    <row r="98" spans="1:13" hidden="1" x14ac:dyDescent="0.25">
      <c r="A98" s="39">
        <v>2239</v>
      </c>
      <c r="B98" s="63" t="s">
        <v>107</v>
      </c>
      <c r="C98" s="64">
        <f t="shared" si="5"/>
        <v>0</v>
      </c>
      <c r="D98" s="66"/>
      <c r="E98" s="66"/>
      <c r="F98" s="66"/>
      <c r="G98" s="134"/>
      <c r="H98" s="64">
        <f t="shared" si="6"/>
        <v>0</v>
      </c>
      <c r="I98" s="66">
        <v>0</v>
      </c>
      <c r="J98" s="66"/>
      <c r="K98" s="66"/>
      <c r="L98" s="134"/>
      <c r="M98" s="230"/>
    </row>
    <row r="99" spans="1:13" ht="36" x14ac:dyDescent="0.25">
      <c r="A99" s="135">
        <v>2240</v>
      </c>
      <c r="B99" s="63" t="s">
        <v>108</v>
      </c>
      <c r="C99" s="64">
        <f t="shared" si="5"/>
        <v>1500</v>
      </c>
      <c r="D99" s="136">
        <f>SUM(D100:D106)</f>
        <v>1500</v>
      </c>
      <c r="E99" s="136">
        <f>SUM(E100:E106)</f>
        <v>0</v>
      </c>
      <c r="F99" s="136">
        <f>SUM(F100:F106)</f>
        <v>0</v>
      </c>
      <c r="G99" s="137">
        <f>SUM(G100:G106)</f>
        <v>0</v>
      </c>
      <c r="H99" s="64">
        <f t="shared" si="6"/>
        <v>1500</v>
      </c>
      <c r="I99" s="136">
        <f>SUM(I100:I106)</f>
        <v>1500</v>
      </c>
      <c r="J99" s="136">
        <f>SUM(J100:J106)</f>
        <v>0</v>
      </c>
      <c r="K99" s="136">
        <f>SUM(K100:K106)</f>
        <v>0</v>
      </c>
      <c r="L99" s="137">
        <f>SUM(L100:L106)</f>
        <v>0</v>
      </c>
    </row>
    <row r="100" spans="1:13" x14ac:dyDescent="0.25">
      <c r="A100" s="39">
        <v>2241</v>
      </c>
      <c r="B100" s="63" t="s">
        <v>109</v>
      </c>
      <c r="C100" s="64">
        <f t="shared" si="5"/>
        <v>1500</v>
      </c>
      <c r="D100" s="66">
        <f>1500</f>
        <v>1500</v>
      </c>
      <c r="E100" s="66"/>
      <c r="F100" s="66"/>
      <c r="G100" s="134"/>
      <c r="H100" s="64">
        <f t="shared" si="6"/>
        <v>1500</v>
      </c>
      <c r="I100" s="66">
        <v>1500</v>
      </c>
      <c r="J100" s="66"/>
      <c r="K100" s="66"/>
      <c r="L100" s="134"/>
      <c r="M100" s="230"/>
    </row>
    <row r="101" spans="1:13" ht="24" hidden="1" x14ac:dyDescent="0.25">
      <c r="A101" s="39">
        <v>2242</v>
      </c>
      <c r="B101" s="63" t="s">
        <v>110</v>
      </c>
      <c r="C101" s="64">
        <f t="shared" si="5"/>
        <v>0</v>
      </c>
      <c r="D101" s="66"/>
      <c r="E101" s="66"/>
      <c r="F101" s="66"/>
      <c r="G101" s="134"/>
      <c r="H101" s="64">
        <f t="shared" si="6"/>
        <v>0</v>
      </c>
      <c r="I101" s="66">
        <v>0</v>
      </c>
      <c r="J101" s="66"/>
      <c r="K101" s="66"/>
      <c r="L101" s="134"/>
      <c r="M101" s="230"/>
    </row>
    <row r="102" spans="1:13" ht="24" hidden="1" x14ac:dyDescent="0.25">
      <c r="A102" s="39">
        <v>2243</v>
      </c>
      <c r="B102" s="63" t="s">
        <v>111</v>
      </c>
      <c r="C102" s="64">
        <f t="shared" si="5"/>
        <v>0</v>
      </c>
      <c r="D102" s="66"/>
      <c r="E102" s="66"/>
      <c r="F102" s="66"/>
      <c r="G102" s="134"/>
      <c r="H102" s="64">
        <f t="shared" si="6"/>
        <v>0</v>
      </c>
      <c r="I102" s="66">
        <v>0</v>
      </c>
      <c r="J102" s="66"/>
      <c r="K102" s="66"/>
      <c r="L102" s="134"/>
      <c r="M102" s="230"/>
    </row>
    <row r="103" spans="1:13" hidden="1" x14ac:dyDescent="0.25">
      <c r="A103" s="39">
        <v>2244</v>
      </c>
      <c r="B103" s="63" t="s">
        <v>112</v>
      </c>
      <c r="C103" s="64">
        <f t="shared" si="5"/>
        <v>0</v>
      </c>
      <c r="D103" s="66"/>
      <c r="E103" s="66"/>
      <c r="F103" s="66"/>
      <c r="G103" s="134"/>
      <c r="H103" s="64">
        <f t="shared" si="6"/>
        <v>0</v>
      </c>
      <c r="I103" s="66">
        <v>0</v>
      </c>
      <c r="J103" s="66"/>
      <c r="K103" s="66"/>
      <c r="L103" s="134"/>
      <c r="M103" s="230"/>
    </row>
    <row r="104" spans="1:13" ht="24" hidden="1" x14ac:dyDescent="0.25">
      <c r="A104" s="39">
        <v>2246</v>
      </c>
      <c r="B104" s="63" t="s">
        <v>113</v>
      </c>
      <c r="C104" s="64">
        <f t="shared" si="5"/>
        <v>0</v>
      </c>
      <c r="D104" s="66"/>
      <c r="E104" s="66"/>
      <c r="F104" s="66"/>
      <c r="G104" s="134"/>
      <c r="H104" s="64">
        <f t="shared" si="6"/>
        <v>0</v>
      </c>
      <c r="I104" s="66">
        <v>0</v>
      </c>
      <c r="J104" s="66"/>
      <c r="K104" s="66"/>
      <c r="L104" s="134"/>
      <c r="M104" s="230"/>
    </row>
    <row r="105" spans="1:13" hidden="1" x14ac:dyDescent="0.25">
      <c r="A105" s="39">
        <v>2247</v>
      </c>
      <c r="B105" s="63" t="s">
        <v>114</v>
      </c>
      <c r="C105" s="64">
        <f t="shared" si="5"/>
        <v>0</v>
      </c>
      <c r="D105" s="66"/>
      <c r="E105" s="66"/>
      <c r="F105" s="66"/>
      <c r="G105" s="134"/>
      <c r="H105" s="64">
        <f t="shared" si="6"/>
        <v>0</v>
      </c>
      <c r="I105" s="66">
        <v>0</v>
      </c>
      <c r="J105" s="66"/>
      <c r="K105" s="66"/>
      <c r="L105" s="134"/>
      <c r="M105" s="230"/>
    </row>
    <row r="106" spans="1:13" ht="24" hidden="1" x14ac:dyDescent="0.25">
      <c r="A106" s="39">
        <v>2249</v>
      </c>
      <c r="B106" s="63" t="s">
        <v>115</v>
      </c>
      <c r="C106" s="64">
        <f t="shared" si="5"/>
        <v>0</v>
      </c>
      <c r="D106" s="66"/>
      <c r="E106" s="66"/>
      <c r="F106" s="66"/>
      <c r="G106" s="134"/>
      <c r="H106" s="64">
        <f t="shared" si="6"/>
        <v>0</v>
      </c>
      <c r="I106" s="66">
        <v>0</v>
      </c>
      <c r="J106" s="66"/>
      <c r="K106" s="66"/>
      <c r="L106" s="134"/>
      <c r="M106" s="230"/>
    </row>
    <row r="107" spans="1:13" hidden="1" x14ac:dyDescent="0.25">
      <c r="A107" s="135">
        <v>2250</v>
      </c>
      <c r="B107" s="63" t="s">
        <v>116</v>
      </c>
      <c r="C107" s="64">
        <f t="shared" si="5"/>
        <v>0</v>
      </c>
      <c r="D107" s="136"/>
      <c r="E107" s="136"/>
      <c r="F107" s="136"/>
      <c r="G107" s="145"/>
      <c r="H107" s="64">
        <f t="shared" si="6"/>
        <v>0</v>
      </c>
      <c r="I107" s="66">
        <v>0</v>
      </c>
      <c r="J107" s="136"/>
      <c r="K107" s="136"/>
      <c r="L107" s="137"/>
      <c r="M107" s="230"/>
    </row>
    <row r="108" spans="1:13" hidden="1" x14ac:dyDescent="0.25">
      <c r="A108" s="135">
        <v>2260</v>
      </c>
      <c r="B108" s="63" t="s">
        <v>117</v>
      </c>
      <c r="C108" s="64">
        <f t="shared" ref="C108:C174" si="9">SUM(D108:G108)</f>
        <v>0</v>
      </c>
      <c r="D108" s="136">
        <f>SUM(D109:D113)</f>
        <v>0</v>
      </c>
      <c r="E108" s="136">
        <f>SUM(E109:E113)</f>
        <v>0</v>
      </c>
      <c r="F108" s="136">
        <f>SUM(F109:F113)</f>
        <v>0</v>
      </c>
      <c r="G108" s="137">
        <f>SUM(G109:G113)</f>
        <v>0</v>
      </c>
      <c r="H108" s="64">
        <f t="shared" ref="H108:H175" si="10">SUM(I108:L108)</f>
        <v>0</v>
      </c>
      <c r="I108" s="136">
        <f>SUM(I109:I113)</f>
        <v>0</v>
      </c>
      <c r="J108" s="136">
        <f>SUM(J109:J113)</f>
        <v>0</v>
      </c>
      <c r="K108" s="136">
        <f>SUM(K109:K113)</f>
        <v>0</v>
      </c>
      <c r="L108" s="137">
        <f>SUM(L109:L113)</f>
        <v>0</v>
      </c>
    </row>
    <row r="109" spans="1:13" hidden="1" x14ac:dyDescent="0.25">
      <c r="A109" s="39">
        <v>2261</v>
      </c>
      <c r="B109" s="63" t="s">
        <v>118</v>
      </c>
      <c r="C109" s="64">
        <f t="shared" si="9"/>
        <v>0</v>
      </c>
      <c r="D109" s="66"/>
      <c r="E109" s="66"/>
      <c r="F109" s="66"/>
      <c r="G109" s="134"/>
      <c r="H109" s="64">
        <f t="shared" si="10"/>
        <v>0</v>
      </c>
      <c r="I109" s="66">
        <v>0</v>
      </c>
      <c r="J109" s="66"/>
      <c r="K109" s="66"/>
      <c r="L109" s="134"/>
      <c r="M109" s="230"/>
    </row>
    <row r="110" spans="1:13" hidden="1" x14ac:dyDescent="0.25">
      <c r="A110" s="39">
        <v>2262</v>
      </c>
      <c r="B110" s="63" t="s">
        <v>119</v>
      </c>
      <c r="C110" s="64">
        <f t="shared" si="9"/>
        <v>0</v>
      </c>
      <c r="D110" s="66"/>
      <c r="E110" s="66"/>
      <c r="F110" s="66"/>
      <c r="G110" s="134"/>
      <c r="H110" s="64">
        <f t="shared" si="10"/>
        <v>0</v>
      </c>
      <c r="I110" s="66">
        <v>0</v>
      </c>
      <c r="J110" s="66"/>
      <c r="K110" s="66"/>
      <c r="L110" s="134"/>
      <c r="M110" s="230"/>
    </row>
    <row r="111" spans="1:13" hidden="1" x14ac:dyDescent="0.25">
      <c r="A111" s="39">
        <v>2263</v>
      </c>
      <c r="B111" s="63" t="s">
        <v>120</v>
      </c>
      <c r="C111" s="64">
        <f t="shared" si="9"/>
        <v>0</v>
      </c>
      <c r="D111" s="66"/>
      <c r="E111" s="66"/>
      <c r="F111" s="66"/>
      <c r="G111" s="134"/>
      <c r="H111" s="64">
        <f t="shared" si="10"/>
        <v>0</v>
      </c>
      <c r="I111" s="66">
        <v>0</v>
      </c>
      <c r="J111" s="66"/>
      <c r="K111" s="66"/>
      <c r="L111" s="134"/>
      <c r="M111" s="230"/>
    </row>
    <row r="112" spans="1:13" ht="24" hidden="1" x14ac:dyDescent="0.25">
      <c r="A112" s="39">
        <v>2264</v>
      </c>
      <c r="B112" s="63" t="s">
        <v>121</v>
      </c>
      <c r="C112" s="64">
        <f t="shared" si="9"/>
        <v>0</v>
      </c>
      <c r="D112" s="66"/>
      <c r="E112" s="66"/>
      <c r="F112" s="66"/>
      <c r="G112" s="134"/>
      <c r="H112" s="64">
        <f t="shared" si="10"/>
        <v>0</v>
      </c>
      <c r="I112" s="66">
        <v>0</v>
      </c>
      <c r="J112" s="66"/>
      <c r="K112" s="66"/>
      <c r="L112" s="134"/>
      <c r="M112" s="230"/>
    </row>
    <row r="113" spans="1:13" hidden="1" x14ac:dyDescent="0.25">
      <c r="A113" s="39">
        <v>2269</v>
      </c>
      <c r="B113" s="63" t="s">
        <v>122</v>
      </c>
      <c r="C113" s="64">
        <f t="shared" si="9"/>
        <v>0</v>
      </c>
      <c r="D113" s="66"/>
      <c r="E113" s="66"/>
      <c r="F113" s="66"/>
      <c r="G113" s="134"/>
      <c r="H113" s="64">
        <f t="shared" si="10"/>
        <v>0</v>
      </c>
      <c r="I113" s="66">
        <v>0</v>
      </c>
      <c r="J113" s="66"/>
      <c r="K113" s="66"/>
      <c r="L113" s="134"/>
      <c r="M113" s="230"/>
    </row>
    <row r="114" spans="1:13" hidden="1" x14ac:dyDescent="0.25">
      <c r="A114" s="135">
        <v>2270</v>
      </c>
      <c r="B114" s="63" t="s">
        <v>123</v>
      </c>
      <c r="C114" s="64">
        <f t="shared" si="9"/>
        <v>0</v>
      </c>
      <c r="D114" s="136">
        <f>SUM(D115:D118)</f>
        <v>0</v>
      </c>
      <c r="E114" s="136">
        <f>SUM(E115:E118)</f>
        <v>0</v>
      </c>
      <c r="F114" s="136">
        <f>SUM(F115:F118)</f>
        <v>0</v>
      </c>
      <c r="G114" s="137">
        <f>SUM(G115:G118)</f>
        <v>0</v>
      </c>
      <c r="H114" s="64">
        <f t="shared" si="10"/>
        <v>0</v>
      </c>
      <c r="I114" s="136">
        <f>SUM(I115:I118)</f>
        <v>0</v>
      </c>
      <c r="J114" s="136">
        <f>SUM(J115:J118)</f>
        <v>0</v>
      </c>
      <c r="K114" s="136">
        <f>SUM(K115:K118)</f>
        <v>0</v>
      </c>
      <c r="L114" s="137">
        <f>SUM(L115:L118)</f>
        <v>0</v>
      </c>
    </row>
    <row r="115" spans="1:13" hidden="1" x14ac:dyDescent="0.25">
      <c r="A115" s="39">
        <v>2272</v>
      </c>
      <c r="B115" s="146" t="s">
        <v>124</v>
      </c>
      <c r="C115" s="64">
        <f t="shared" si="9"/>
        <v>0</v>
      </c>
      <c r="D115" s="66"/>
      <c r="E115" s="66"/>
      <c r="F115" s="66"/>
      <c r="G115" s="134"/>
      <c r="H115" s="64">
        <f t="shared" si="10"/>
        <v>0</v>
      </c>
      <c r="I115" s="66">
        <v>0</v>
      </c>
      <c r="J115" s="66"/>
      <c r="K115" s="66"/>
      <c r="L115" s="134"/>
      <c r="M115" s="230"/>
    </row>
    <row r="116" spans="1:13" ht="24" hidden="1" x14ac:dyDescent="0.25">
      <c r="A116" s="39">
        <v>2274</v>
      </c>
      <c r="B116" s="147" t="s">
        <v>125</v>
      </c>
      <c r="C116" s="64">
        <f t="shared" si="9"/>
        <v>0</v>
      </c>
      <c r="D116" s="66"/>
      <c r="E116" s="66"/>
      <c r="F116" s="66"/>
      <c r="G116" s="134"/>
      <c r="H116" s="64">
        <f t="shared" si="10"/>
        <v>0</v>
      </c>
      <c r="I116" s="66">
        <v>0</v>
      </c>
      <c r="J116" s="66"/>
      <c r="K116" s="66"/>
      <c r="L116" s="134"/>
      <c r="M116" s="230"/>
    </row>
    <row r="117" spans="1:13" ht="24" hidden="1" x14ac:dyDescent="0.25">
      <c r="A117" s="39">
        <v>2275</v>
      </c>
      <c r="B117" s="63" t="s">
        <v>126</v>
      </c>
      <c r="C117" s="64">
        <f t="shared" si="9"/>
        <v>0</v>
      </c>
      <c r="D117" s="66"/>
      <c r="E117" s="66"/>
      <c r="F117" s="66"/>
      <c r="G117" s="134"/>
      <c r="H117" s="64">
        <f t="shared" si="10"/>
        <v>0</v>
      </c>
      <c r="I117" s="66">
        <v>0</v>
      </c>
      <c r="J117" s="66"/>
      <c r="K117" s="66"/>
      <c r="L117" s="134"/>
      <c r="M117" s="230"/>
    </row>
    <row r="118" spans="1:13" ht="36" hidden="1" x14ac:dyDescent="0.25">
      <c r="A118" s="39">
        <v>2276</v>
      </c>
      <c r="B118" s="63" t="s">
        <v>127</v>
      </c>
      <c r="C118" s="64">
        <f t="shared" si="9"/>
        <v>0</v>
      </c>
      <c r="D118" s="66"/>
      <c r="E118" s="66"/>
      <c r="F118" s="66"/>
      <c r="G118" s="134"/>
      <c r="H118" s="64">
        <f>SUM(I118:L118)</f>
        <v>0</v>
      </c>
      <c r="I118" s="66">
        <v>0</v>
      </c>
      <c r="J118" s="66"/>
      <c r="K118" s="66"/>
      <c r="L118" s="134"/>
      <c r="M118" s="230"/>
    </row>
    <row r="119" spans="1:13" ht="48" hidden="1" x14ac:dyDescent="0.25">
      <c r="A119" s="135">
        <v>2280</v>
      </c>
      <c r="B119" s="63" t="s">
        <v>128</v>
      </c>
      <c r="C119" s="64">
        <f>SUM(D119:G119)</f>
        <v>0</v>
      </c>
      <c r="D119" s="66"/>
      <c r="E119" s="66"/>
      <c r="F119" s="66"/>
      <c r="G119" s="66"/>
      <c r="H119" s="64">
        <f>SUM(I119:L119)</f>
        <v>0</v>
      </c>
      <c r="I119" s="66">
        <v>0</v>
      </c>
      <c r="J119" s="66"/>
      <c r="K119" s="66"/>
      <c r="L119" s="148"/>
      <c r="M119" s="230"/>
    </row>
    <row r="120" spans="1:13" ht="38.25" hidden="1" customHeight="1" x14ac:dyDescent="0.25">
      <c r="A120" s="95">
        <v>2300</v>
      </c>
      <c r="B120" s="75" t="s">
        <v>129</v>
      </c>
      <c r="C120" s="76">
        <f t="shared" si="9"/>
        <v>0</v>
      </c>
      <c r="D120" s="149">
        <f>SUM(D121,D126,D130,D131,D134,D138,D146,D147,D150)</f>
        <v>0</v>
      </c>
      <c r="E120" s="149">
        <f>SUM(E121,E126,E130,E131,E134,E138,E146,E147,E150)</f>
        <v>0</v>
      </c>
      <c r="F120" s="149">
        <f>SUM(F121,F126,F130,F131,F134,F138,F146,F147,F150)</f>
        <v>0</v>
      </c>
      <c r="G120" s="150">
        <f>SUM(G121,G126,G130,G131,G134,G138,G146,G147,G150)</f>
        <v>0</v>
      </c>
      <c r="H120" s="76">
        <f t="shared" si="10"/>
        <v>0</v>
      </c>
      <c r="I120" s="149">
        <f>SUM(I121,I126,I130,I131,I134,I138,I146,I147,I150)</f>
        <v>0</v>
      </c>
      <c r="J120" s="149">
        <f>SUM(J121,J126,J130,J131,J134,J138,J146,J147,J150)</f>
        <v>0</v>
      </c>
      <c r="K120" s="149">
        <f>SUM(K121,K126,K130,K131,K134,K138,K146,K147,K150)</f>
        <v>0</v>
      </c>
      <c r="L120" s="150">
        <f>SUM(L121,L126,L130,L131,L134,L138,L146,L147,L150)</f>
        <v>0</v>
      </c>
    </row>
    <row r="121" spans="1:13" ht="24" hidden="1" x14ac:dyDescent="0.25">
      <c r="A121" s="141">
        <v>2310</v>
      </c>
      <c r="B121" s="58" t="s">
        <v>130</v>
      </c>
      <c r="C121" s="59">
        <f t="shared" si="9"/>
        <v>0</v>
      </c>
      <c r="D121" s="142">
        <f>SUM(D122:D125)</f>
        <v>0</v>
      </c>
      <c r="E121" s="142">
        <f t="shared" ref="E121:L121" si="11">SUM(E122:E125)</f>
        <v>0</v>
      </c>
      <c r="F121" s="142">
        <f t="shared" si="11"/>
        <v>0</v>
      </c>
      <c r="G121" s="143">
        <f t="shared" si="11"/>
        <v>0</v>
      </c>
      <c r="H121" s="59">
        <f t="shared" si="10"/>
        <v>0</v>
      </c>
      <c r="I121" s="142">
        <f t="shared" si="11"/>
        <v>0</v>
      </c>
      <c r="J121" s="142">
        <f t="shared" si="11"/>
        <v>0</v>
      </c>
      <c r="K121" s="142">
        <f t="shared" si="11"/>
        <v>0</v>
      </c>
      <c r="L121" s="143">
        <f t="shared" si="11"/>
        <v>0</v>
      </c>
    </row>
    <row r="122" spans="1:13" hidden="1" x14ac:dyDescent="0.25">
      <c r="A122" s="39">
        <v>2311</v>
      </c>
      <c r="B122" s="63" t="s">
        <v>131</v>
      </c>
      <c r="C122" s="64">
        <f>SUM(D122:G122)</f>
        <v>0</v>
      </c>
      <c r="D122" s="66"/>
      <c r="E122" s="66"/>
      <c r="F122" s="66"/>
      <c r="G122" s="134"/>
      <c r="H122" s="64">
        <f t="shared" si="10"/>
        <v>0</v>
      </c>
      <c r="I122" s="66">
        <v>0</v>
      </c>
      <c r="J122" s="66"/>
      <c r="K122" s="66"/>
      <c r="L122" s="134"/>
      <c r="M122" s="230"/>
    </row>
    <row r="123" spans="1:13" hidden="1" x14ac:dyDescent="0.25">
      <c r="A123" s="39">
        <v>2312</v>
      </c>
      <c r="B123" s="63" t="s">
        <v>132</v>
      </c>
      <c r="C123" s="64">
        <f t="shared" si="9"/>
        <v>0</v>
      </c>
      <c r="D123" s="66"/>
      <c r="E123" s="66"/>
      <c r="F123" s="66"/>
      <c r="G123" s="134"/>
      <c r="H123" s="64">
        <f t="shared" si="10"/>
        <v>0</v>
      </c>
      <c r="I123" s="66">
        <v>0</v>
      </c>
      <c r="J123" s="66"/>
      <c r="K123" s="66"/>
      <c r="L123" s="134"/>
      <c r="M123" s="230"/>
    </row>
    <row r="124" spans="1:13" hidden="1" x14ac:dyDescent="0.25">
      <c r="A124" s="39">
        <v>2313</v>
      </c>
      <c r="B124" s="63" t="s">
        <v>133</v>
      </c>
      <c r="C124" s="64">
        <f t="shared" si="9"/>
        <v>0</v>
      </c>
      <c r="D124" s="66"/>
      <c r="E124" s="66"/>
      <c r="F124" s="66"/>
      <c r="G124" s="134"/>
      <c r="H124" s="64">
        <f t="shared" si="10"/>
        <v>0</v>
      </c>
      <c r="I124" s="66">
        <v>0</v>
      </c>
      <c r="J124" s="66"/>
      <c r="K124" s="66"/>
      <c r="L124" s="134"/>
      <c r="M124" s="230"/>
    </row>
    <row r="125" spans="1:13" ht="36" hidden="1" customHeight="1" x14ac:dyDescent="0.25">
      <c r="A125" s="39">
        <v>2314</v>
      </c>
      <c r="B125" s="63" t="s">
        <v>134</v>
      </c>
      <c r="C125" s="64">
        <f t="shared" si="9"/>
        <v>0</v>
      </c>
      <c r="D125" s="66"/>
      <c r="E125" s="66"/>
      <c r="F125" s="66"/>
      <c r="G125" s="134"/>
      <c r="H125" s="64">
        <f t="shared" si="10"/>
        <v>0</v>
      </c>
      <c r="I125" s="66">
        <v>0</v>
      </c>
      <c r="J125" s="66"/>
      <c r="K125" s="66"/>
      <c r="L125" s="134"/>
      <c r="M125" s="230"/>
    </row>
    <row r="126" spans="1:13" hidden="1" x14ac:dyDescent="0.25">
      <c r="A126" s="135">
        <v>2320</v>
      </c>
      <c r="B126" s="63" t="s">
        <v>135</v>
      </c>
      <c r="C126" s="64">
        <f t="shared" si="9"/>
        <v>0</v>
      </c>
      <c r="D126" s="136">
        <f>SUM(D127:D129)</f>
        <v>0</v>
      </c>
      <c r="E126" s="136">
        <f>SUM(E127:E129)</f>
        <v>0</v>
      </c>
      <c r="F126" s="136">
        <f>SUM(F127:F129)</f>
        <v>0</v>
      </c>
      <c r="G126" s="137">
        <f>SUM(G127:G129)</f>
        <v>0</v>
      </c>
      <c r="H126" s="64">
        <f t="shared" si="10"/>
        <v>0</v>
      </c>
      <c r="I126" s="136">
        <f>SUM(I127:I129)</f>
        <v>0</v>
      </c>
      <c r="J126" s="136">
        <f>SUM(J127:J129)</f>
        <v>0</v>
      </c>
      <c r="K126" s="136">
        <f>SUM(K127:K129)</f>
        <v>0</v>
      </c>
      <c r="L126" s="137">
        <f>SUM(L127:L129)</f>
        <v>0</v>
      </c>
    </row>
    <row r="127" spans="1:13" hidden="1" x14ac:dyDescent="0.25">
      <c r="A127" s="39">
        <v>2321</v>
      </c>
      <c r="B127" s="63" t="s">
        <v>136</v>
      </c>
      <c r="C127" s="64">
        <f t="shared" si="9"/>
        <v>0</v>
      </c>
      <c r="D127" s="66"/>
      <c r="E127" s="66"/>
      <c r="F127" s="66"/>
      <c r="G127" s="134"/>
      <c r="H127" s="64">
        <f t="shared" si="10"/>
        <v>0</v>
      </c>
      <c r="I127" s="66">
        <v>0</v>
      </c>
      <c r="J127" s="66"/>
      <c r="K127" s="66"/>
      <c r="L127" s="134"/>
      <c r="M127" s="230"/>
    </row>
    <row r="128" spans="1:13" hidden="1" x14ac:dyDescent="0.25">
      <c r="A128" s="39">
        <v>2322</v>
      </c>
      <c r="B128" s="63" t="s">
        <v>137</v>
      </c>
      <c r="C128" s="64">
        <f t="shared" si="9"/>
        <v>0</v>
      </c>
      <c r="D128" s="66"/>
      <c r="E128" s="66"/>
      <c r="F128" s="66"/>
      <c r="G128" s="134"/>
      <c r="H128" s="64">
        <f t="shared" si="10"/>
        <v>0</v>
      </c>
      <c r="I128" s="66">
        <v>0</v>
      </c>
      <c r="J128" s="66"/>
      <c r="K128" s="66"/>
      <c r="L128" s="134"/>
      <c r="M128" s="230"/>
    </row>
    <row r="129" spans="1:13" ht="10.5" hidden="1" customHeight="1" x14ac:dyDescent="0.25">
      <c r="A129" s="39">
        <v>2329</v>
      </c>
      <c r="B129" s="63" t="s">
        <v>138</v>
      </c>
      <c r="C129" s="64">
        <f t="shared" si="9"/>
        <v>0</v>
      </c>
      <c r="D129" s="66"/>
      <c r="E129" s="66"/>
      <c r="F129" s="66"/>
      <c r="G129" s="134"/>
      <c r="H129" s="64">
        <f t="shared" si="10"/>
        <v>0</v>
      </c>
      <c r="I129" s="66">
        <v>0</v>
      </c>
      <c r="J129" s="66"/>
      <c r="K129" s="66"/>
      <c r="L129" s="134"/>
      <c r="M129" s="230"/>
    </row>
    <row r="130" spans="1:13" hidden="1" x14ac:dyDescent="0.25">
      <c r="A130" s="135">
        <v>2330</v>
      </c>
      <c r="B130" s="63" t="s">
        <v>139</v>
      </c>
      <c r="C130" s="64">
        <f t="shared" si="9"/>
        <v>0</v>
      </c>
      <c r="D130" s="66"/>
      <c r="E130" s="66"/>
      <c r="F130" s="66"/>
      <c r="G130" s="134"/>
      <c r="H130" s="64">
        <f t="shared" si="10"/>
        <v>0</v>
      </c>
      <c r="I130" s="66">
        <v>0</v>
      </c>
      <c r="J130" s="66"/>
      <c r="K130" s="66"/>
      <c r="L130" s="134"/>
      <c r="M130" s="230"/>
    </row>
    <row r="131" spans="1:13" ht="36" hidden="1" x14ac:dyDescent="0.25">
      <c r="A131" s="135">
        <v>2340</v>
      </c>
      <c r="B131" s="63" t="s">
        <v>140</v>
      </c>
      <c r="C131" s="64">
        <f t="shared" si="9"/>
        <v>0</v>
      </c>
      <c r="D131" s="136">
        <f>SUM(D132:D133)</f>
        <v>0</v>
      </c>
      <c r="E131" s="136">
        <f>SUM(E132:E133)</f>
        <v>0</v>
      </c>
      <c r="F131" s="136">
        <f>SUM(F132:F133)</f>
        <v>0</v>
      </c>
      <c r="G131" s="137">
        <f>SUM(G132:G133)</f>
        <v>0</v>
      </c>
      <c r="H131" s="64">
        <f t="shared" si="10"/>
        <v>0</v>
      </c>
      <c r="I131" s="136">
        <f>SUM(I132:I133)</f>
        <v>0</v>
      </c>
      <c r="J131" s="136">
        <f>SUM(J132:J133)</f>
        <v>0</v>
      </c>
      <c r="K131" s="136">
        <f>SUM(K132:K133)</f>
        <v>0</v>
      </c>
      <c r="L131" s="137">
        <f>SUM(L132:L133)</f>
        <v>0</v>
      </c>
    </row>
    <row r="132" spans="1:13" hidden="1" x14ac:dyDescent="0.25">
      <c r="A132" s="39">
        <v>2341</v>
      </c>
      <c r="B132" s="63" t="s">
        <v>141</v>
      </c>
      <c r="C132" s="64">
        <f t="shared" si="9"/>
        <v>0</v>
      </c>
      <c r="D132" s="66"/>
      <c r="E132" s="66"/>
      <c r="F132" s="66"/>
      <c r="G132" s="134"/>
      <c r="H132" s="64">
        <f t="shared" si="10"/>
        <v>0</v>
      </c>
      <c r="I132" s="66">
        <v>0</v>
      </c>
      <c r="J132" s="66"/>
      <c r="K132" s="66"/>
      <c r="L132" s="134"/>
      <c r="M132" s="230"/>
    </row>
    <row r="133" spans="1:13" ht="24" hidden="1" x14ac:dyDescent="0.25">
      <c r="A133" s="39">
        <v>2344</v>
      </c>
      <c r="B133" s="63" t="s">
        <v>142</v>
      </c>
      <c r="C133" s="64">
        <f t="shared" si="9"/>
        <v>0</v>
      </c>
      <c r="D133" s="66"/>
      <c r="E133" s="66"/>
      <c r="F133" s="66"/>
      <c r="G133" s="134"/>
      <c r="H133" s="64">
        <f t="shared" si="10"/>
        <v>0</v>
      </c>
      <c r="I133" s="66">
        <v>0</v>
      </c>
      <c r="J133" s="66"/>
      <c r="K133" s="66"/>
      <c r="L133" s="134"/>
      <c r="M133" s="230"/>
    </row>
    <row r="134" spans="1:13" ht="24" hidden="1" x14ac:dyDescent="0.25">
      <c r="A134" s="130">
        <v>2350</v>
      </c>
      <c r="B134" s="99" t="s">
        <v>143</v>
      </c>
      <c r="C134" s="103">
        <f t="shared" si="9"/>
        <v>0</v>
      </c>
      <c r="D134" s="131">
        <f>SUM(D135:D137)</f>
        <v>0</v>
      </c>
      <c r="E134" s="131">
        <f>SUM(E135:E137)</f>
        <v>0</v>
      </c>
      <c r="F134" s="131">
        <f>SUM(F135:F137)</f>
        <v>0</v>
      </c>
      <c r="G134" s="132">
        <f>SUM(G135:G137)</f>
        <v>0</v>
      </c>
      <c r="H134" s="103">
        <f t="shared" si="10"/>
        <v>0</v>
      </c>
      <c r="I134" s="131">
        <f>SUM(I135:I137)</f>
        <v>0</v>
      </c>
      <c r="J134" s="131">
        <f>SUM(J135:J137)</f>
        <v>0</v>
      </c>
      <c r="K134" s="131">
        <f>SUM(K135:K137)</f>
        <v>0</v>
      </c>
      <c r="L134" s="132">
        <f>SUM(L135:L137)</f>
        <v>0</v>
      </c>
    </row>
    <row r="135" spans="1:13" hidden="1" x14ac:dyDescent="0.25">
      <c r="A135" s="34">
        <v>2351</v>
      </c>
      <c r="B135" s="58" t="s">
        <v>144</v>
      </c>
      <c r="C135" s="59">
        <f t="shared" si="9"/>
        <v>0</v>
      </c>
      <c r="D135" s="61"/>
      <c r="E135" s="61"/>
      <c r="F135" s="61"/>
      <c r="G135" s="133"/>
      <c r="H135" s="59">
        <f t="shared" si="10"/>
        <v>0</v>
      </c>
      <c r="I135" s="61">
        <v>0</v>
      </c>
      <c r="J135" s="61"/>
      <c r="K135" s="61"/>
      <c r="L135" s="133"/>
      <c r="M135" s="230"/>
    </row>
    <row r="136" spans="1:13" ht="24" hidden="1" x14ac:dyDescent="0.25">
      <c r="A136" s="39">
        <v>2352</v>
      </c>
      <c r="B136" s="63" t="s">
        <v>145</v>
      </c>
      <c r="C136" s="64">
        <f t="shared" si="9"/>
        <v>0</v>
      </c>
      <c r="D136" s="66"/>
      <c r="E136" s="66"/>
      <c r="F136" s="66"/>
      <c r="G136" s="134"/>
      <c r="H136" s="64">
        <f t="shared" si="10"/>
        <v>0</v>
      </c>
      <c r="I136" s="66">
        <v>0</v>
      </c>
      <c r="J136" s="66"/>
      <c r="K136" s="66"/>
      <c r="L136" s="134"/>
      <c r="M136" s="230"/>
    </row>
    <row r="137" spans="1:13" ht="24" hidden="1" x14ac:dyDescent="0.25">
      <c r="A137" s="39">
        <v>2353</v>
      </c>
      <c r="B137" s="63" t="s">
        <v>146</v>
      </c>
      <c r="C137" s="64">
        <f t="shared" si="9"/>
        <v>0</v>
      </c>
      <c r="D137" s="66"/>
      <c r="E137" s="66"/>
      <c r="F137" s="66"/>
      <c r="G137" s="134"/>
      <c r="H137" s="64">
        <f t="shared" si="10"/>
        <v>0</v>
      </c>
      <c r="I137" s="66">
        <v>0</v>
      </c>
      <c r="J137" s="66"/>
      <c r="K137" s="66"/>
      <c r="L137" s="134"/>
      <c r="M137" s="230"/>
    </row>
    <row r="138" spans="1:13" ht="24.75" hidden="1" customHeight="1" x14ac:dyDescent="0.25">
      <c r="A138" s="135">
        <v>2360</v>
      </c>
      <c r="B138" s="63" t="s">
        <v>147</v>
      </c>
      <c r="C138" s="64">
        <f t="shared" si="9"/>
        <v>0</v>
      </c>
      <c r="D138" s="136">
        <f>SUM(D139:D145)</f>
        <v>0</v>
      </c>
      <c r="E138" s="136">
        <f>SUM(E139:E145)</f>
        <v>0</v>
      </c>
      <c r="F138" s="136">
        <f>SUM(F139:F145)</f>
        <v>0</v>
      </c>
      <c r="G138" s="137">
        <f>SUM(G139:G145)</f>
        <v>0</v>
      </c>
      <c r="H138" s="64">
        <f t="shared" si="10"/>
        <v>0</v>
      </c>
      <c r="I138" s="136">
        <f>SUM(I139:I145)</f>
        <v>0</v>
      </c>
      <c r="J138" s="136">
        <f>SUM(J139:J145)</f>
        <v>0</v>
      </c>
      <c r="K138" s="136">
        <f>SUM(K139:K145)</f>
        <v>0</v>
      </c>
      <c r="L138" s="137">
        <f>SUM(L139:L145)</f>
        <v>0</v>
      </c>
    </row>
    <row r="139" spans="1:13" hidden="1" x14ac:dyDescent="0.25">
      <c r="A139" s="38">
        <v>2361</v>
      </c>
      <c r="B139" s="63" t="s">
        <v>148</v>
      </c>
      <c r="C139" s="64">
        <f t="shared" si="9"/>
        <v>0</v>
      </c>
      <c r="D139" s="66"/>
      <c r="E139" s="66"/>
      <c r="F139" s="66"/>
      <c r="G139" s="134"/>
      <c r="H139" s="64">
        <f t="shared" si="10"/>
        <v>0</v>
      </c>
      <c r="I139" s="66">
        <v>0</v>
      </c>
      <c r="J139" s="66"/>
      <c r="K139" s="66"/>
      <c r="L139" s="134"/>
      <c r="M139" s="230"/>
    </row>
    <row r="140" spans="1:13" ht="24" hidden="1" x14ac:dyDescent="0.25">
      <c r="A140" s="38">
        <v>2362</v>
      </c>
      <c r="B140" s="63" t="s">
        <v>149</v>
      </c>
      <c r="C140" s="64">
        <f t="shared" si="9"/>
        <v>0</v>
      </c>
      <c r="D140" s="66"/>
      <c r="E140" s="66"/>
      <c r="F140" s="66"/>
      <c r="G140" s="134"/>
      <c r="H140" s="64">
        <f t="shared" si="10"/>
        <v>0</v>
      </c>
      <c r="I140" s="66">
        <v>0</v>
      </c>
      <c r="J140" s="66"/>
      <c r="K140" s="66"/>
      <c r="L140" s="134"/>
      <c r="M140" s="230"/>
    </row>
    <row r="141" spans="1:13" hidden="1" x14ac:dyDescent="0.25">
      <c r="A141" s="38">
        <v>2363</v>
      </c>
      <c r="B141" s="63" t="s">
        <v>150</v>
      </c>
      <c r="C141" s="64">
        <f t="shared" si="9"/>
        <v>0</v>
      </c>
      <c r="D141" s="66"/>
      <c r="E141" s="66"/>
      <c r="F141" s="66"/>
      <c r="G141" s="134"/>
      <c r="H141" s="64">
        <f t="shared" si="10"/>
        <v>0</v>
      </c>
      <c r="I141" s="66">
        <v>0</v>
      </c>
      <c r="J141" s="66"/>
      <c r="K141" s="66"/>
      <c r="L141" s="134"/>
      <c r="M141" s="230"/>
    </row>
    <row r="142" spans="1:13" hidden="1" x14ac:dyDescent="0.25">
      <c r="A142" s="38">
        <v>2364</v>
      </c>
      <c r="B142" s="63" t="s">
        <v>151</v>
      </c>
      <c r="C142" s="64">
        <f t="shared" si="9"/>
        <v>0</v>
      </c>
      <c r="D142" s="66"/>
      <c r="E142" s="66"/>
      <c r="F142" s="66"/>
      <c r="G142" s="134"/>
      <c r="H142" s="64">
        <f t="shared" si="10"/>
        <v>0</v>
      </c>
      <c r="I142" s="66">
        <v>0</v>
      </c>
      <c r="J142" s="66"/>
      <c r="K142" s="66"/>
      <c r="L142" s="134"/>
      <c r="M142" s="230"/>
    </row>
    <row r="143" spans="1:13" ht="12.75" hidden="1" customHeight="1" x14ac:dyDescent="0.25">
      <c r="A143" s="38">
        <v>2365</v>
      </c>
      <c r="B143" s="63" t="s">
        <v>152</v>
      </c>
      <c r="C143" s="64">
        <f t="shared" si="9"/>
        <v>0</v>
      </c>
      <c r="D143" s="66"/>
      <c r="E143" s="66"/>
      <c r="F143" s="66"/>
      <c r="G143" s="134"/>
      <c r="H143" s="64">
        <f t="shared" si="10"/>
        <v>0</v>
      </c>
      <c r="I143" s="66">
        <v>0</v>
      </c>
      <c r="J143" s="66"/>
      <c r="K143" s="66"/>
      <c r="L143" s="134"/>
      <c r="M143" s="230"/>
    </row>
    <row r="144" spans="1:13" ht="36" hidden="1" x14ac:dyDescent="0.25">
      <c r="A144" s="38">
        <v>2366</v>
      </c>
      <c r="B144" s="63" t="s">
        <v>153</v>
      </c>
      <c r="C144" s="64">
        <f t="shared" si="9"/>
        <v>0</v>
      </c>
      <c r="D144" s="66"/>
      <c r="E144" s="66"/>
      <c r="F144" s="66"/>
      <c r="G144" s="134"/>
      <c r="H144" s="64">
        <f t="shared" si="10"/>
        <v>0</v>
      </c>
      <c r="I144" s="66">
        <v>0</v>
      </c>
      <c r="J144" s="66"/>
      <c r="K144" s="66"/>
      <c r="L144" s="134"/>
      <c r="M144" s="230"/>
    </row>
    <row r="145" spans="1:13" ht="60" hidden="1" x14ac:dyDescent="0.25">
      <c r="A145" s="38">
        <v>2369</v>
      </c>
      <c r="B145" s="63" t="s">
        <v>154</v>
      </c>
      <c r="C145" s="64">
        <f t="shared" si="9"/>
        <v>0</v>
      </c>
      <c r="D145" s="66"/>
      <c r="E145" s="66"/>
      <c r="F145" s="66"/>
      <c r="G145" s="134"/>
      <c r="H145" s="64">
        <f t="shared" si="10"/>
        <v>0</v>
      </c>
      <c r="I145" s="66">
        <v>0</v>
      </c>
      <c r="J145" s="66"/>
      <c r="K145" s="66"/>
      <c r="L145" s="134"/>
      <c r="M145" s="230"/>
    </row>
    <row r="146" spans="1:13" hidden="1" x14ac:dyDescent="0.25">
      <c r="A146" s="130">
        <v>2370</v>
      </c>
      <c r="B146" s="99" t="s">
        <v>155</v>
      </c>
      <c r="C146" s="103">
        <f t="shared" si="9"/>
        <v>0</v>
      </c>
      <c r="D146" s="138"/>
      <c r="E146" s="138"/>
      <c r="F146" s="138"/>
      <c r="G146" s="139"/>
      <c r="H146" s="103">
        <f t="shared" si="10"/>
        <v>0</v>
      </c>
      <c r="I146" s="138">
        <v>0</v>
      </c>
      <c r="J146" s="138"/>
      <c r="K146" s="138"/>
      <c r="L146" s="139"/>
      <c r="M146" s="230"/>
    </row>
    <row r="147" spans="1:13" hidden="1" x14ac:dyDescent="0.25">
      <c r="A147" s="130">
        <v>2380</v>
      </c>
      <c r="B147" s="99" t="s">
        <v>156</v>
      </c>
      <c r="C147" s="103">
        <f t="shared" si="9"/>
        <v>0</v>
      </c>
      <c r="D147" s="131">
        <f>SUM(D148:D149)</f>
        <v>0</v>
      </c>
      <c r="E147" s="131">
        <f>SUM(E148:E149)</f>
        <v>0</v>
      </c>
      <c r="F147" s="131">
        <f>SUM(F148:F149)</f>
        <v>0</v>
      </c>
      <c r="G147" s="132">
        <f>SUM(G148:G149)</f>
        <v>0</v>
      </c>
      <c r="H147" s="103">
        <f t="shared" si="10"/>
        <v>0</v>
      </c>
      <c r="I147" s="131">
        <f>SUM(I148:I149)</f>
        <v>0</v>
      </c>
      <c r="J147" s="131">
        <f>SUM(J148:J149)</f>
        <v>0</v>
      </c>
      <c r="K147" s="131">
        <f>SUM(K148:K149)</f>
        <v>0</v>
      </c>
      <c r="L147" s="132">
        <f>SUM(L148:L149)</f>
        <v>0</v>
      </c>
    </row>
    <row r="148" spans="1:13" hidden="1" x14ac:dyDescent="0.25">
      <c r="A148" s="33">
        <v>2381</v>
      </c>
      <c r="B148" s="58" t="s">
        <v>157</v>
      </c>
      <c r="C148" s="59">
        <f t="shared" si="9"/>
        <v>0</v>
      </c>
      <c r="D148" s="61"/>
      <c r="E148" s="61"/>
      <c r="F148" s="61"/>
      <c r="G148" s="133"/>
      <c r="H148" s="59">
        <f t="shared" si="10"/>
        <v>0</v>
      </c>
      <c r="I148" s="61">
        <v>0</v>
      </c>
      <c r="J148" s="61"/>
      <c r="K148" s="61"/>
      <c r="L148" s="133"/>
      <c r="M148" s="230"/>
    </row>
    <row r="149" spans="1:13" ht="24" hidden="1" x14ac:dyDescent="0.25">
      <c r="A149" s="38">
        <v>2389</v>
      </c>
      <c r="B149" s="63" t="s">
        <v>158</v>
      </c>
      <c r="C149" s="64">
        <f t="shared" si="9"/>
        <v>0</v>
      </c>
      <c r="D149" s="66"/>
      <c r="E149" s="66"/>
      <c r="F149" s="66"/>
      <c r="G149" s="134"/>
      <c r="H149" s="64">
        <f t="shared" si="10"/>
        <v>0</v>
      </c>
      <c r="I149" s="66">
        <v>0</v>
      </c>
      <c r="J149" s="66"/>
      <c r="K149" s="66"/>
      <c r="L149" s="134"/>
      <c r="M149" s="230"/>
    </row>
    <row r="150" spans="1:13" hidden="1" x14ac:dyDescent="0.25">
      <c r="A150" s="130">
        <v>2390</v>
      </c>
      <c r="B150" s="99" t="s">
        <v>159</v>
      </c>
      <c r="C150" s="103">
        <f t="shared" si="9"/>
        <v>0</v>
      </c>
      <c r="D150" s="138"/>
      <c r="E150" s="138"/>
      <c r="F150" s="138"/>
      <c r="G150" s="139"/>
      <c r="H150" s="103">
        <f t="shared" si="10"/>
        <v>0</v>
      </c>
      <c r="I150" s="138">
        <v>0</v>
      </c>
      <c r="J150" s="138"/>
      <c r="K150" s="138"/>
      <c r="L150" s="139"/>
      <c r="M150" s="230"/>
    </row>
    <row r="151" spans="1:13" hidden="1" x14ac:dyDescent="0.25">
      <c r="A151" s="50">
        <v>2400</v>
      </c>
      <c r="B151" s="127" t="s">
        <v>160</v>
      </c>
      <c r="C151" s="51">
        <f t="shared" si="9"/>
        <v>0</v>
      </c>
      <c r="D151" s="151"/>
      <c r="E151" s="151"/>
      <c r="F151" s="151"/>
      <c r="G151" s="152"/>
      <c r="H151" s="51">
        <f t="shared" si="10"/>
        <v>0</v>
      </c>
      <c r="I151" s="151">
        <v>0</v>
      </c>
      <c r="J151" s="151"/>
      <c r="K151" s="151"/>
      <c r="L151" s="152"/>
      <c r="M151" s="230"/>
    </row>
    <row r="152" spans="1:13" ht="24" hidden="1" x14ac:dyDescent="0.25">
      <c r="A152" s="50">
        <v>2500</v>
      </c>
      <c r="B152" s="127" t="s">
        <v>161</v>
      </c>
      <c r="C152" s="51">
        <f t="shared" si="9"/>
        <v>0</v>
      </c>
      <c r="D152" s="56">
        <f>SUM(D153,D159)</f>
        <v>0</v>
      </c>
      <c r="E152" s="56">
        <f t="shared" ref="E152:G152" si="12">SUM(E153,E159)</f>
        <v>0</v>
      </c>
      <c r="F152" s="56">
        <f t="shared" si="12"/>
        <v>0</v>
      </c>
      <c r="G152" s="56">
        <f t="shared" si="12"/>
        <v>0</v>
      </c>
      <c r="H152" s="51">
        <f t="shared" si="10"/>
        <v>0</v>
      </c>
      <c r="I152" s="56">
        <f>SUM(I153,I159)</f>
        <v>0</v>
      </c>
      <c r="J152" s="56">
        <f t="shared" ref="J152:L152" si="13">SUM(J153,J159)</f>
        <v>0</v>
      </c>
      <c r="K152" s="56">
        <f t="shared" si="13"/>
        <v>0</v>
      </c>
      <c r="L152" s="129">
        <f t="shared" si="13"/>
        <v>0</v>
      </c>
    </row>
    <row r="153" spans="1:13" ht="24" hidden="1" x14ac:dyDescent="0.25">
      <c r="A153" s="141">
        <v>2510</v>
      </c>
      <c r="B153" s="58" t="s">
        <v>162</v>
      </c>
      <c r="C153" s="59">
        <f t="shared" si="9"/>
        <v>0</v>
      </c>
      <c r="D153" s="142">
        <f>SUM(D154:D158)</f>
        <v>0</v>
      </c>
      <c r="E153" s="142">
        <f t="shared" ref="E153:G153" si="14">SUM(E154:E158)</f>
        <v>0</v>
      </c>
      <c r="F153" s="142">
        <f t="shared" si="14"/>
        <v>0</v>
      </c>
      <c r="G153" s="142">
        <f t="shared" si="14"/>
        <v>0</v>
      </c>
      <c r="H153" s="59">
        <f t="shared" si="10"/>
        <v>0</v>
      </c>
      <c r="I153" s="142">
        <f>SUM(I154:I158)</f>
        <v>0</v>
      </c>
      <c r="J153" s="142">
        <f t="shared" ref="J153:L153" si="15">SUM(J154:J158)</f>
        <v>0</v>
      </c>
      <c r="K153" s="142">
        <f t="shared" si="15"/>
        <v>0</v>
      </c>
      <c r="L153" s="153">
        <f t="shared" si="15"/>
        <v>0</v>
      </c>
    </row>
    <row r="154" spans="1:13" ht="24" hidden="1" x14ac:dyDescent="0.25">
      <c r="A154" s="39">
        <v>2512</v>
      </c>
      <c r="B154" s="63" t="s">
        <v>163</v>
      </c>
      <c r="C154" s="64">
        <f t="shared" si="9"/>
        <v>0</v>
      </c>
      <c r="D154" s="66"/>
      <c r="E154" s="66"/>
      <c r="F154" s="66"/>
      <c r="G154" s="134"/>
      <c r="H154" s="64">
        <f t="shared" si="10"/>
        <v>0</v>
      </c>
      <c r="I154" s="66">
        <v>0</v>
      </c>
      <c r="J154" s="66"/>
      <c r="K154" s="66"/>
      <c r="L154" s="134"/>
      <c r="M154" s="230"/>
    </row>
    <row r="155" spans="1:13" ht="24" hidden="1" x14ac:dyDescent="0.25">
      <c r="A155" s="39">
        <v>2513</v>
      </c>
      <c r="B155" s="63" t="s">
        <v>164</v>
      </c>
      <c r="C155" s="64">
        <f t="shared" si="9"/>
        <v>0</v>
      </c>
      <c r="D155" s="66"/>
      <c r="E155" s="66"/>
      <c r="F155" s="66"/>
      <c r="G155" s="134"/>
      <c r="H155" s="64">
        <f t="shared" si="10"/>
        <v>0</v>
      </c>
      <c r="I155" s="66">
        <v>0</v>
      </c>
      <c r="J155" s="66"/>
      <c r="K155" s="66"/>
      <c r="L155" s="134"/>
      <c r="M155" s="230"/>
    </row>
    <row r="156" spans="1:13" ht="36" hidden="1" x14ac:dyDescent="0.25">
      <c r="A156" s="39">
        <v>2514</v>
      </c>
      <c r="B156" s="63" t="s">
        <v>165</v>
      </c>
      <c r="C156" s="64">
        <f t="shared" si="9"/>
        <v>0</v>
      </c>
      <c r="D156" s="66"/>
      <c r="E156" s="66"/>
      <c r="F156" s="66"/>
      <c r="G156" s="134"/>
      <c r="H156" s="64">
        <f t="shared" si="10"/>
        <v>0</v>
      </c>
      <c r="I156" s="66">
        <v>0</v>
      </c>
      <c r="J156" s="66"/>
      <c r="K156" s="66"/>
      <c r="L156" s="134"/>
      <c r="M156" s="230"/>
    </row>
    <row r="157" spans="1:13" ht="24" hidden="1" x14ac:dyDescent="0.25">
      <c r="A157" s="39">
        <v>2515</v>
      </c>
      <c r="B157" s="63" t="s">
        <v>166</v>
      </c>
      <c r="C157" s="64">
        <f t="shared" si="9"/>
        <v>0</v>
      </c>
      <c r="D157" s="66"/>
      <c r="E157" s="66"/>
      <c r="F157" s="66"/>
      <c r="G157" s="134"/>
      <c r="H157" s="64">
        <f t="shared" si="10"/>
        <v>0</v>
      </c>
      <c r="I157" s="66">
        <v>0</v>
      </c>
      <c r="J157" s="66"/>
      <c r="K157" s="66"/>
      <c r="L157" s="134"/>
      <c r="M157" s="230"/>
    </row>
    <row r="158" spans="1:13" ht="24" hidden="1" x14ac:dyDescent="0.25">
      <c r="A158" s="39">
        <v>2519</v>
      </c>
      <c r="B158" s="63" t="s">
        <v>167</v>
      </c>
      <c r="C158" s="64">
        <f t="shared" si="9"/>
        <v>0</v>
      </c>
      <c r="D158" s="66"/>
      <c r="E158" s="66"/>
      <c r="F158" s="66"/>
      <c r="G158" s="134"/>
      <c r="H158" s="64">
        <f t="shared" si="10"/>
        <v>0</v>
      </c>
      <c r="I158" s="66">
        <v>0</v>
      </c>
      <c r="J158" s="66"/>
      <c r="K158" s="66"/>
      <c r="L158" s="134"/>
      <c r="M158" s="230"/>
    </row>
    <row r="159" spans="1:13" ht="24" hidden="1" x14ac:dyDescent="0.25">
      <c r="A159" s="135">
        <v>2520</v>
      </c>
      <c r="B159" s="63" t="s">
        <v>168</v>
      </c>
      <c r="C159" s="64">
        <f t="shared" si="9"/>
        <v>0</v>
      </c>
      <c r="D159" s="66"/>
      <c r="E159" s="66"/>
      <c r="F159" s="66"/>
      <c r="G159" s="134"/>
      <c r="H159" s="64">
        <f t="shared" si="10"/>
        <v>0</v>
      </c>
      <c r="I159" s="66">
        <v>0</v>
      </c>
      <c r="J159" s="66"/>
      <c r="K159" s="66"/>
      <c r="L159" s="134"/>
      <c r="M159" s="230"/>
    </row>
    <row r="160" spans="1:13" hidden="1" x14ac:dyDescent="0.25">
      <c r="A160" s="123">
        <v>3000</v>
      </c>
      <c r="B160" s="123" t="s">
        <v>169</v>
      </c>
      <c r="C160" s="124">
        <f t="shared" si="9"/>
        <v>0</v>
      </c>
      <c r="D160" s="125">
        <f>SUM(D161,D171)</f>
        <v>0</v>
      </c>
      <c r="E160" s="125">
        <f>SUM(E161,E171)</f>
        <v>0</v>
      </c>
      <c r="F160" s="125">
        <f>SUM(F161,F171)</f>
        <v>0</v>
      </c>
      <c r="G160" s="126">
        <f>SUM(G161,G171)</f>
        <v>0</v>
      </c>
      <c r="H160" s="124">
        <f t="shared" si="10"/>
        <v>0</v>
      </c>
      <c r="I160" s="125">
        <f>SUM(I161,I171)</f>
        <v>0</v>
      </c>
      <c r="J160" s="125">
        <f>SUM(J161,J171)</f>
        <v>0</v>
      </c>
      <c r="K160" s="125">
        <f>SUM(K161,K171)</f>
        <v>0</v>
      </c>
      <c r="L160" s="126">
        <f>SUM(L161,L171)</f>
        <v>0</v>
      </c>
    </row>
    <row r="161" spans="1:13" ht="24" hidden="1" x14ac:dyDescent="0.25">
      <c r="A161" s="50">
        <v>3200</v>
      </c>
      <c r="B161" s="154" t="s">
        <v>170</v>
      </c>
      <c r="C161" s="155">
        <f t="shared" si="9"/>
        <v>0</v>
      </c>
      <c r="D161" s="56">
        <f>SUM(D162,D166)</f>
        <v>0</v>
      </c>
      <c r="E161" s="56">
        <f t="shared" ref="E161:G161" si="16">SUM(E162,E166)</f>
        <v>0</v>
      </c>
      <c r="F161" s="56">
        <f t="shared" si="16"/>
        <v>0</v>
      </c>
      <c r="G161" s="56">
        <f t="shared" si="16"/>
        <v>0</v>
      </c>
      <c r="H161" s="51">
        <f t="shared" si="10"/>
        <v>0</v>
      </c>
      <c r="I161" s="56">
        <f>SUM(I162,I166)</f>
        <v>0</v>
      </c>
      <c r="J161" s="56">
        <f t="shared" ref="J161:L161" si="17">SUM(J162,J166)</f>
        <v>0</v>
      </c>
      <c r="K161" s="56">
        <f t="shared" si="17"/>
        <v>0</v>
      </c>
      <c r="L161" s="129">
        <f t="shared" si="17"/>
        <v>0</v>
      </c>
    </row>
    <row r="162" spans="1:13" ht="36" hidden="1" x14ac:dyDescent="0.25">
      <c r="A162" s="141">
        <v>3260</v>
      </c>
      <c r="B162" s="58" t="s">
        <v>171</v>
      </c>
      <c r="C162" s="59">
        <f t="shared" si="9"/>
        <v>0</v>
      </c>
      <c r="D162" s="142">
        <f>SUM(D163:D165)</f>
        <v>0</v>
      </c>
      <c r="E162" s="142">
        <f>SUM(E163:E165)</f>
        <v>0</v>
      </c>
      <c r="F162" s="142">
        <f>SUM(F163:F165)</f>
        <v>0</v>
      </c>
      <c r="G162" s="143">
        <f>SUM(G163:G165)</f>
        <v>0</v>
      </c>
      <c r="H162" s="59">
        <f t="shared" si="10"/>
        <v>0</v>
      </c>
      <c r="I162" s="142">
        <f>SUM(I163:I165)</f>
        <v>0</v>
      </c>
      <c r="J162" s="142">
        <f>SUM(J163:J165)</f>
        <v>0</v>
      </c>
      <c r="K162" s="142">
        <f>SUM(K163:K165)</f>
        <v>0</v>
      </c>
      <c r="L162" s="143">
        <f>SUM(L163:L165)</f>
        <v>0</v>
      </c>
    </row>
    <row r="163" spans="1:13" ht="24" hidden="1" x14ac:dyDescent="0.25">
      <c r="A163" s="39">
        <v>3261</v>
      </c>
      <c r="B163" s="63" t="s">
        <v>172</v>
      </c>
      <c r="C163" s="64">
        <f>SUM(D163:G163)</f>
        <v>0</v>
      </c>
      <c r="D163" s="66"/>
      <c r="E163" s="66"/>
      <c r="F163" s="66"/>
      <c r="G163" s="134"/>
      <c r="H163" s="64">
        <f>SUM(I163:L163)</f>
        <v>0</v>
      </c>
      <c r="I163" s="66">
        <v>0</v>
      </c>
      <c r="J163" s="66"/>
      <c r="K163" s="66"/>
      <c r="L163" s="134"/>
      <c r="M163" s="230"/>
    </row>
    <row r="164" spans="1:13" ht="36" hidden="1" x14ac:dyDescent="0.25">
      <c r="A164" s="39">
        <v>3262</v>
      </c>
      <c r="B164" s="63" t="s">
        <v>173</v>
      </c>
      <c r="C164" s="64">
        <f>SUM(D164:G164)</f>
        <v>0</v>
      </c>
      <c r="D164" s="66"/>
      <c r="E164" s="66"/>
      <c r="F164" s="66"/>
      <c r="G164" s="134"/>
      <c r="H164" s="64">
        <f>SUM(I164:L164)</f>
        <v>0</v>
      </c>
      <c r="I164" s="66">
        <v>0</v>
      </c>
      <c r="J164" s="66"/>
      <c r="K164" s="66"/>
      <c r="L164" s="134"/>
      <c r="M164" s="230"/>
    </row>
    <row r="165" spans="1:13" ht="24" hidden="1" x14ac:dyDescent="0.25">
      <c r="A165" s="39">
        <v>3263</v>
      </c>
      <c r="B165" s="63" t="s">
        <v>174</v>
      </c>
      <c r="C165" s="64">
        <f>SUM(D165:G165)</f>
        <v>0</v>
      </c>
      <c r="D165" s="66"/>
      <c r="E165" s="66"/>
      <c r="F165" s="66"/>
      <c r="G165" s="134"/>
      <c r="H165" s="64">
        <f>SUM(I165:L165)</f>
        <v>0</v>
      </c>
      <c r="I165" s="66">
        <v>0</v>
      </c>
      <c r="J165" s="66"/>
      <c r="K165" s="66"/>
      <c r="L165" s="134"/>
      <c r="M165" s="230"/>
    </row>
    <row r="166" spans="1:13" ht="84" hidden="1" x14ac:dyDescent="0.25">
      <c r="A166" s="141">
        <v>3290</v>
      </c>
      <c r="B166" s="58" t="s">
        <v>175</v>
      </c>
      <c r="C166" s="156">
        <f t="shared" ref="C166:C170" si="18">SUM(D166:G166)</f>
        <v>0</v>
      </c>
      <c r="D166" s="142">
        <f>SUM(D167:D170)</f>
        <v>0</v>
      </c>
      <c r="E166" s="142">
        <f t="shared" ref="E166:G166" si="19">SUM(E167:E170)</f>
        <v>0</v>
      </c>
      <c r="F166" s="142">
        <f t="shared" si="19"/>
        <v>0</v>
      </c>
      <c r="G166" s="142">
        <f t="shared" si="19"/>
        <v>0</v>
      </c>
      <c r="H166" s="156">
        <f t="shared" ref="H166:H170" si="20">SUM(I166:L166)</f>
        <v>0</v>
      </c>
      <c r="I166" s="142">
        <f>SUM(I167:I170)</f>
        <v>0</v>
      </c>
      <c r="J166" s="142">
        <f t="shared" ref="J166:L166" si="21">SUM(J167:J170)</f>
        <v>0</v>
      </c>
      <c r="K166" s="142">
        <f t="shared" si="21"/>
        <v>0</v>
      </c>
      <c r="L166" s="157">
        <f t="shared" si="21"/>
        <v>0</v>
      </c>
    </row>
    <row r="167" spans="1:13" ht="72" hidden="1" x14ac:dyDescent="0.25">
      <c r="A167" s="39">
        <v>3291</v>
      </c>
      <c r="B167" s="63" t="s">
        <v>176</v>
      </c>
      <c r="C167" s="64">
        <f t="shared" si="18"/>
        <v>0</v>
      </c>
      <c r="D167" s="66"/>
      <c r="E167" s="66"/>
      <c r="F167" s="66"/>
      <c r="G167" s="158"/>
      <c r="H167" s="64">
        <f t="shared" si="20"/>
        <v>0</v>
      </c>
      <c r="I167" s="66">
        <v>0</v>
      </c>
      <c r="J167" s="66"/>
      <c r="K167" s="66"/>
      <c r="L167" s="134"/>
      <c r="M167" s="230"/>
    </row>
    <row r="168" spans="1:13" ht="72" hidden="1" x14ac:dyDescent="0.25">
      <c r="A168" s="39">
        <v>3292</v>
      </c>
      <c r="B168" s="63" t="s">
        <v>177</v>
      </c>
      <c r="C168" s="64">
        <f t="shared" si="18"/>
        <v>0</v>
      </c>
      <c r="D168" s="66"/>
      <c r="E168" s="66"/>
      <c r="F168" s="66"/>
      <c r="G168" s="158"/>
      <c r="H168" s="64">
        <f t="shared" si="20"/>
        <v>0</v>
      </c>
      <c r="I168" s="66">
        <v>0</v>
      </c>
      <c r="J168" s="66"/>
      <c r="K168" s="66"/>
      <c r="L168" s="134"/>
      <c r="M168" s="230"/>
    </row>
    <row r="169" spans="1:13" ht="72" hidden="1" x14ac:dyDescent="0.25">
      <c r="A169" s="39">
        <v>3293</v>
      </c>
      <c r="B169" s="63" t="s">
        <v>178</v>
      </c>
      <c r="C169" s="64">
        <f t="shared" si="18"/>
        <v>0</v>
      </c>
      <c r="D169" s="66"/>
      <c r="E169" s="66"/>
      <c r="F169" s="66"/>
      <c r="G169" s="158"/>
      <c r="H169" s="64">
        <f t="shared" si="20"/>
        <v>0</v>
      </c>
      <c r="I169" s="66">
        <v>0</v>
      </c>
      <c r="J169" s="66"/>
      <c r="K169" s="66"/>
      <c r="L169" s="134"/>
      <c r="M169" s="230"/>
    </row>
    <row r="170" spans="1:13" ht="60" hidden="1" x14ac:dyDescent="0.25">
      <c r="A170" s="159">
        <v>3294</v>
      </c>
      <c r="B170" s="63" t="s">
        <v>179</v>
      </c>
      <c r="C170" s="156">
        <f t="shared" si="18"/>
        <v>0</v>
      </c>
      <c r="D170" s="160"/>
      <c r="E170" s="160"/>
      <c r="F170" s="160"/>
      <c r="G170" s="161"/>
      <c r="H170" s="156">
        <f t="shared" si="20"/>
        <v>0</v>
      </c>
      <c r="I170" s="160">
        <v>0</v>
      </c>
      <c r="J170" s="160"/>
      <c r="K170" s="160"/>
      <c r="L170" s="162"/>
      <c r="M170" s="230"/>
    </row>
    <row r="171" spans="1:13" ht="48" hidden="1" x14ac:dyDescent="0.25">
      <c r="A171" s="163">
        <v>3300</v>
      </c>
      <c r="B171" s="154" t="s">
        <v>180</v>
      </c>
      <c r="C171" s="164">
        <f t="shared" si="9"/>
        <v>0</v>
      </c>
      <c r="D171" s="165">
        <f>SUM(D172:D173)</f>
        <v>0</v>
      </c>
      <c r="E171" s="165">
        <f t="shared" ref="E171:G171" si="22">SUM(E172:E173)</f>
        <v>0</v>
      </c>
      <c r="F171" s="165">
        <f t="shared" si="22"/>
        <v>0</v>
      </c>
      <c r="G171" s="165">
        <f t="shared" si="22"/>
        <v>0</v>
      </c>
      <c r="H171" s="164">
        <f t="shared" si="10"/>
        <v>0</v>
      </c>
      <c r="I171" s="165">
        <f>SUM(I172:I173)</f>
        <v>0</v>
      </c>
      <c r="J171" s="165">
        <f t="shared" ref="J171:L171" si="23">SUM(J172:J173)</f>
        <v>0</v>
      </c>
      <c r="K171" s="165">
        <f t="shared" si="23"/>
        <v>0</v>
      </c>
      <c r="L171" s="129">
        <f t="shared" si="23"/>
        <v>0</v>
      </c>
    </row>
    <row r="172" spans="1:13" ht="48" hidden="1" x14ac:dyDescent="0.25">
      <c r="A172" s="98">
        <v>3310</v>
      </c>
      <c r="B172" s="99" t="s">
        <v>181</v>
      </c>
      <c r="C172" s="166">
        <f t="shared" si="9"/>
        <v>0</v>
      </c>
      <c r="D172" s="138"/>
      <c r="E172" s="138"/>
      <c r="F172" s="138"/>
      <c r="G172" s="139"/>
      <c r="H172" s="166">
        <f t="shared" si="10"/>
        <v>0</v>
      </c>
      <c r="I172" s="138">
        <v>0</v>
      </c>
      <c r="J172" s="138"/>
      <c r="K172" s="138"/>
      <c r="L172" s="139"/>
      <c r="M172" s="230"/>
    </row>
    <row r="173" spans="1:13" ht="48.75" hidden="1" customHeight="1" x14ac:dyDescent="0.25">
      <c r="A173" s="34">
        <v>3320</v>
      </c>
      <c r="B173" s="58" t="s">
        <v>182</v>
      </c>
      <c r="C173" s="59">
        <f t="shared" si="9"/>
        <v>0</v>
      </c>
      <c r="D173" s="61"/>
      <c r="E173" s="61"/>
      <c r="F173" s="61"/>
      <c r="G173" s="133"/>
      <c r="H173" s="59">
        <f t="shared" si="10"/>
        <v>0</v>
      </c>
      <c r="I173" s="61">
        <v>0</v>
      </c>
      <c r="J173" s="61"/>
      <c r="K173" s="61"/>
      <c r="L173" s="133"/>
      <c r="M173" s="230"/>
    </row>
    <row r="174" spans="1:13" hidden="1" x14ac:dyDescent="0.25">
      <c r="A174" s="167">
        <v>4000</v>
      </c>
      <c r="B174" s="123" t="s">
        <v>183</v>
      </c>
      <c r="C174" s="124">
        <f t="shared" si="9"/>
        <v>0</v>
      </c>
      <c r="D174" s="125">
        <f>SUM(D175,D178)</f>
        <v>0</v>
      </c>
      <c r="E174" s="125">
        <f>SUM(E175,E178)</f>
        <v>0</v>
      </c>
      <c r="F174" s="125">
        <f>SUM(F175,F178)</f>
        <v>0</v>
      </c>
      <c r="G174" s="126">
        <f>SUM(G175,G178)</f>
        <v>0</v>
      </c>
      <c r="H174" s="124">
        <f t="shared" si="10"/>
        <v>0</v>
      </c>
      <c r="I174" s="125">
        <f>SUM(I175,I178)</f>
        <v>0</v>
      </c>
      <c r="J174" s="125">
        <f>SUM(J175,J178)</f>
        <v>0</v>
      </c>
      <c r="K174" s="125">
        <f>SUM(K175,K178)</f>
        <v>0</v>
      </c>
      <c r="L174" s="126">
        <f>SUM(L175,L178)</f>
        <v>0</v>
      </c>
    </row>
    <row r="175" spans="1:13" ht="24" hidden="1" x14ac:dyDescent="0.25">
      <c r="A175" s="168">
        <v>4200</v>
      </c>
      <c r="B175" s="127" t="s">
        <v>184</v>
      </c>
      <c r="C175" s="51">
        <f>SUM(D175:G175)</f>
        <v>0</v>
      </c>
      <c r="D175" s="56">
        <f>SUM(D176,D177)</f>
        <v>0</v>
      </c>
      <c r="E175" s="56">
        <f>SUM(E176,E177)</f>
        <v>0</v>
      </c>
      <c r="F175" s="56">
        <f>SUM(F176,F177)</f>
        <v>0</v>
      </c>
      <c r="G175" s="140">
        <f>SUM(G176,G177)</f>
        <v>0</v>
      </c>
      <c r="H175" s="51">
        <f t="shared" si="10"/>
        <v>0</v>
      </c>
      <c r="I175" s="56">
        <f>SUM(I176,I177)</f>
        <v>0</v>
      </c>
      <c r="J175" s="56">
        <f>SUM(J176,J177)</f>
        <v>0</v>
      </c>
      <c r="K175" s="56">
        <f>SUM(K176,K177)</f>
        <v>0</v>
      </c>
      <c r="L175" s="140">
        <f>SUM(L176,L177)</f>
        <v>0</v>
      </c>
    </row>
    <row r="176" spans="1:13" ht="36" hidden="1" x14ac:dyDescent="0.25">
      <c r="A176" s="141">
        <v>4240</v>
      </c>
      <c r="B176" s="58" t="s">
        <v>185</v>
      </c>
      <c r="C176" s="59">
        <f t="shared" ref="C176:C245" si="24">SUM(D176:G176)</f>
        <v>0</v>
      </c>
      <c r="D176" s="61"/>
      <c r="E176" s="61"/>
      <c r="F176" s="61"/>
      <c r="G176" s="133"/>
      <c r="H176" s="59">
        <f t="shared" ref="H176:H244" si="25">SUM(I176:L176)</f>
        <v>0</v>
      </c>
      <c r="I176" s="61">
        <v>0</v>
      </c>
      <c r="J176" s="61"/>
      <c r="K176" s="61"/>
      <c r="L176" s="133"/>
      <c r="M176" s="230"/>
    </row>
    <row r="177" spans="1:13" ht="24" hidden="1" x14ac:dyDescent="0.25">
      <c r="A177" s="135">
        <v>4250</v>
      </c>
      <c r="B177" s="63" t="s">
        <v>186</v>
      </c>
      <c r="C177" s="64">
        <f t="shared" si="24"/>
        <v>0</v>
      </c>
      <c r="D177" s="66"/>
      <c r="E177" s="66"/>
      <c r="F177" s="66"/>
      <c r="G177" s="134"/>
      <c r="H177" s="64">
        <f t="shared" si="25"/>
        <v>0</v>
      </c>
      <c r="I177" s="66">
        <v>0</v>
      </c>
      <c r="J177" s="66"/>
      <c r="K177" s="66"/>
      <c r="L177" s="134"/>
      <c r="M177" s="230"/>
    </row>
    <row r="178" spans="1:13" hidden="1" x14ac:dyDescent="0.25">
      <c r="A178" s="50">
        <v>4300</v>
      </c>
      <c r="B178" s="127" t="s">
        <v>187</v>
      </c>
      <c r="C178" s="51">
        <f t="shared" si="24"/>
        <v>0</v>
      </c>
      <c r="D178" s="56">
        <f>SUM(D179)</f>
        <v>0</v>
      </c>
      <c r="E178" s="56">
        <f>SUM(E179)</f>
        <v>0</v>
      </c>
      <c r="F178" s="56">
        <f>SUM(F179)</f>
        <v>0</v>
      </c>
      <c r="G178" s="140">
        <f>SUM(G179)</f>
        <v>0</v>
      </c>
      <c r="H178" s="51">
        <f t="shared" si="25"/>
        <v>0</v>
      </c>
      <c r="I178" s="56">
        <f>SUM(I179)</f>
        <v>0</v>
      </c>
      <c r="J178" s="56">
        <f>SUM(J179)</f>
        <v>0</v>
      </c>
      <c r="K178" s="56">
        <f>SUM(K179)</f>
        <v>0</v>
      </c>
      <c r="L178" s="140">
        <f>SUM(L179)</f>
        <v>0</v>
      </c>
    </row>
    <row r="179" spans="1:13" ht="24" hidden="1" x14ac:dyDescent="0.25">
      <c r="A179" s="141">
        <v>4310</v>
      </c>
      <c r="B179" s="58" t="s">
        <v>188</v>
      </c>
      <c r="C179" s="59">
        <f>SUM(D179:G179)</f>
        <v>0</v>
      </c>
      <c r="D179" s="142">
        <f>SUM(D180:D180)</f>
        <v>0</v>
      </c>
      <c r="E179" s="142">
        <f>SUM(E180:E180)</f>
        <v>0</v>
      </c>
      <c r="F179" s="142">
        <f>SUM(F180:F180)</f>
        <v>0</v>
      </c>
      <c r="G179" s="143">
        <f>SUM(G180:G180)</f>
        <v>0</v>
      </c>
      <c r="H179" s="59">
        <f t="shared" si="25"/>
        <v>0</v>
      </c>
      <c r="I179" s="142">
        <f>SUM(I180:I180)</f>
        <v>0</v>
      </c>
      <c r="J179" s="142">
        <f>SUM(J180:J180)</f>
        <v>0</v>
      </c>
      <c r="K179" s="142">
        <f>SUM(K180:K180)</f>
        <v>0</v>
      </c>
      <c r="L179" s="143">
        <f>SUM(L180:L180)</f>
        <v>0</v>
      </c>
    </row>
    <row r="180" spans="1:13" ht="36" hidden="1" x14ac:dyDescent="0.25">
      <c r="A180" s="39">
        <v>4311</v>
      </c>
      <c r="B180" s="63" t="s">
        <v>189</v>
      </c>
      <c r="C180" s="64">
        <f t="shared" si="24"/>
        <v>0</v>
      </c>
      <c r="D180" s="66"/>
      <c r="E180" s="66"/>
      <c r="F180" s="66"/>
      <c r="G180" s="134"/>
      <c r="H180" s="64">
        <f t="shared" si="25"/>
        <v>0</v>
      </c>
      <c r="I180" s="66">
        <v>0</v>
      </c>
      <c r="J180" s="66"/>
      <c r="K180" s="66"/>
      <c r="L180" s="134"/>
      <c r="M180" s="230"/>
    </row>
    <row r="181" spans="1:13" s="22" customFormat="1" ht="24" x14ac:dyDescent="0.25">
      <c r="A181" s="169"/>
      <c r="B181" s="18" t="s">
        <v>190</v>
      </c>
      <c r="C181" s="120">
        <f t="shared" si="24"/>
        <v>9173</v>
      </c>
      <c r="D181" s="121">
        <f>SUM(D182,D211,D252,D265)</f>
        <v>9173</v>
      </c>
      <c r="E181" s="121">
        <f t="shared" ref="E181:G181" si="26">SUM(E182,E211,E252,E265)</f>
        <v>0</v>
      </c>
      <c r="F181" s="121">
        <f t="shared" si="26"/>
        <v>0</v>
      </c>
      <c r="G181" s="121">
        <f t="shared" si="26"/>
        <v>0</v>
      </c>
      <c r="H181" s="120">
        <f>SUM(I181:L181)</f>
        <v>9173</v>
      </c>
      <c r="I181" s="121">
        <f t="shared" ref="I181:L181" si="27">SUM(I182,I211,I252,I265)</f>
        <v>9173</v>
      </c>
      <c r="J181" s="121">
        <f t="shared" si="27"/>
        <v>0</v>
      </c>
      <c r="K181" s="121">
        <f t="shared" si="27"/>
        <v>0</v>
      </c>
      <c r="L181" s="170">
        <f t="shared" si="27"/>
        <v>0</v>
      </c>
    </row>
    <row r="182" spans="1:13" x14ac:dyDescent="0.25">
      <c r="A182" s="123">
        <v>5000</v>
      </c>
      <c r="B182" s="123" t="s">
        <v>191</v>
      </c>
      <c r="C182" s="124">
        <f t="shared" si="24"/>
        <v>9173</v>
      </c>
      <c r="D182" s="125">
        <f>D183+D187</f>
        <v>9173</v>
      </c>
      <c r="E182" s="125">
        <f>E183+E187</f>
        <v>0</v>
      </c>
      <c r="F182" s="125">
        <f>F183+F187</f>
        <v>0</v>
      </c>
      <c r="G182" s="125">
        <f>G183+G187</f>
        <v>0</v>
      </c>
      <c r="H182" s="124">
        <f t="shared" si="25"/>
        <v>9173</v>
      </c>
      <c r="I182" s="125">
        <f>I183+I187</f>
        <v>9173</v>
      </c>
      <c r="J182" s="125">
        <f>J183+J187</f>
        <v>0</v>
      </c>
      <c r="K182" s="125">
        <f>K183+K187</f>
        <v>0</v>
      </c>
      <c r="L182" s="171">
        <f>L183+L187</f>
        <v>0</v>
      </c>
    </row>
    <row r="183" spans="1:13" hidden="1" x14ac:dyDescent="0.25">
      <c r="A183" s="50">
        <v>5100</v>
      </c>
      <c r="B183" s="127" t="s">
        <v>192</v>
      </c>
      <c r="C183" s="51">
        <f t="shared" si="24"/>
        <v>0</v>
      </c>
      <c r="D183" s="56">
        <f>SUM(D184:D186)</f>
        <v>0</v>
      </c>
      <c r="E183" s="56">
        <f>SUM(E184:E186)</f>
        <v>0</v>
      </c>
      <c r="F183" s="56">
        <f>SUM(F184:F186)</f>
        <v>0</v>
      </c>
      <c r="G183" s="140">
        <f>SUM(G184:G186)</f>
        <v>0</v>
      </c>
      <c r="H183" s="51">
        <f t="shared" si="25"/>
        <v>0</v>
      </c>
      <c r="I183" s="56">
        <f>SUM(I184:I186)</f>
        <v>0</v>
      </c>
      <c r="J183" s="56">
        <f>SUM(J184:J186)</f>
        <v>0</v>
      </c>
      <c r="K183" s="56">
        <f>SUM(K184:K186)</f>
        <v>0</v>
      </c>
      <c r="L183" s="140">
        <f>SUM(L184:L186)</f>
        <v>0</v>
      </c>
    </row>
    <row r="184" spans="1:13" hidden="1" x14ac:dyDescent="0.25">
      <c r="A184" s="141">
        <v>5110</v>
      </c>
      <c r="B184" s="58" t="s">
        <v>193</v>
      </c>
      <c r="C184" s="59">
        <f t="shared" si="24"/>
        <v>0</v>
      </c>
      <c r="D184" s="61"/>
      <c r="E184" s="61"/>
      <c r="F184" s="61"/>
      <c r="G184" s="133"/>
      <c r="H184" s="59">
        <f t="shared" si="25"/>
        <v>0</v>
      </c>
      <c r="I184" s="61">
        <v>0</v>
      </c>
      <c r="J184" s="61"/>
      <c r="K184" s="61"/>
      <c r="L184" s="133"/>
      <c r="M184" s="230"/>
    </row>
    <row r="185" spans="1:13" ht="24" hidden="1" x14ac:dyDescent="0.25">
      <c r="A185" s="135">
        <v>5120</v>
      </c>
      <c r="B185" s="63" t="s">
        <v>194</v>
      </c>
      <c r="C185" s="64">
        <f>SUM(D185:G185)</f>
        <v>0</v>
      </c>
      <c r="D185" s="66"/>
      <c r="E185" s="66"/>
      <c r="F185" s="66"/>
      <c r="G185" s="134"/>
      <c r="H185" s="64">
        <f>SUM(I185:L185)</f>
        <v>0</v>
      </c>
      <c r="I185" s="66">
        <v>0</v>
      </c>
      <c r="J185" s="66"/>
      <c r="K185" s="66"/>
      <c r="L185" s="134"/>
      <c r="M185" s="230"/>
    </row>
    <row r="186" spans="1:13" hidden="1" x14ac:dyDescent="0.25">
      <c r="A186" s="135">
        <v>5140</v>
      </c>
      <c r="B186" s="63" t="s">
        <v>195</v>
      </c>
      <c r="C186" s="64">
        <f t="shared" si="24"/>
        <v>0</v>
      </c>
      <c r="D186" s="66"/>
      <c r="E186" s="66"/>
      <c r="F186" s="66"/>
      <c r="G186" s="134"/>
      <c r="H186" s="64">
        <f t="shared" si="25"/>
        <v>0</v>
      </c>
      <c r="I186" s="66">
        <v>0</v>
      </c>
      <c r="J186" s="66"/>
      <c r="K186" s="66"/>
      <c r="L186" s="134"/>
      <c r="M186" s="230"/>
    </row>
    <row r="187" spans="1:13" ht="24" x14ac:dyDescent="0.25">
      <c r="A187" s="50">
        <v>5200</v>
      </c>
      <c r="B187" s="127" t="s">
        <v>196</v>
      </c>
      <c r="C187" s="51">
        <f t="shared" si="24"/>
        <v>9173</v>
      </c>
      <c r="D187" s="56">
        <f>D188+D198+D199+D206+D207+D208+D210</f>
        <v>9173</v>
      </c>
      <c r="E187" s="56">
        <f>E188+E198+E199+E206+E207+E208+E210</f>
        <v>0</v>
      </c>
      <c r="F187" s="56">
        <f>F188+F198+F199+F206+F207+F208+F210</f>
        <v>0</v>
      </c>
      <c r="G187" s="140">
        <f>G188+G198+G199+G206+G207+G208+G210</f>
        <v>0</v>
      </c>
      <c r="H187" s="51">
        <f t="shared" si="25"/>
        <v>9173</v>
      </c>
      <c r="I187" s="56">
        <f>I188+I198+I199+I206+I207+I208+I210</f>
        <v>9173</v>
      </c>
      <c r="J187" s="56">
        <f>J188+J198+J199+J206+J207+J208+J210</f>
        <v>0</v>
      </c>
      <c r="K187" s="56">
        <f>K188+K198+K199+K206+K207+K208+K210</f>
        <v>0</v>
      </c>
      <c r="L187" s="140">
        <f>L188+L198+L199+L206+L207+L208+L210</f>
        <v>0</v>
      </c>
    </row>
    <row r="188" spans="1:13" hidden="1" x14ac:dyDescent="0.25">
      <c r="A188" s="130">
        <v>5210</v>
      </c>
      <c r="B188" s="99" t="s">
        <v>197</v>
      </c>
      <c r="C188" s="103">
        <f t="shared" si="24"/>
        <v>0</v>
      </c>
      <c r="D188" s="131">
        <f>SUM(D189:D197)</f>
        <v>0</v>
      </c>
      <c r="E188" s="131">
        <f>SUM(E189:E197)</f>
        <v>0</v>
      </c>
      <c r="F188" s="131">
        <f>SUM(F189:F197)</f>
        <v>0</v>
      </c>
      <c r="G188" s="132">
        <f>SUM(G189:G197)</f>
        <v>0</v>
      </c>
      <c r="H188" s="103">
        <f t="shared" si="25"/>
        <v>0</v>
      </c>
      <c r="I188" s="131">
        <f>SUM(I189:I197)</f>
        <v>0</v>
      </c>
      <c r="J188" s="131">
        <f>SUM(J189:J197)</f>
        <v>0</v>
      </c>
      <c r="K188" s="131">
        <f>SUM(K189:K197)</f>
        <v>0</v>
      </c>
      <c r="L188" s="132">
        <f>SUM(L189:L197)</f>
        <v>0</v>
      </c>
    </row>
    <row r="189" spans="1:13" hidden="1" x14ac:dyDescent="0.25">
      <c r="A189" s="34">
        <v>5211</v>
      </c>
      <c r="B189" s="58" t="s">
        <v>198</v>
      </c>
      <c r="C189" s="59">
        <f t="shared" si="24"/>
        <v>0</v>
      </c>
      <c r="D189" s="61"/>
      <c r="E189" s="61"/>
      <c r="F189" s="61"/>
      <c r="G189" s="133"/>
      <c r="H189" s="59">
        <f t="shared" si="25"/>
        <v>0</v>
      </c>
      <c r="I189" s="61">
        <v>0</v>
      </c>
      <c r="J189" s="61"/>
      <c r="K189" s="61"/>
      <c r="L189" s="133"/>
      <c r="M189" s="230"/>
    </row>
    <row r="190" spans="1:13" hidden="1" x14ac:dyDescent="0.25">
      <c r="A190" s="39">
        <v>5212</v>
      </c>
      <c r="B190" s="63" t="s">
        <v>199</v>
      </c>
      <c r="C190" s="64">
        <f t="shared" si="24"/>
        <v>0</v>
      </c>
      <c r="D190" s="66"/>
      <c r="E190" s="66"/>
      <c r="F190" s="66"/>
      <c r="G190" s="134"/>
      <c r="H190" s="64">
        <f t="shared" si="25"/>
        <v>0</v>
      </c>
      <c r="I190" s="66">
        <v>0</v>
      </c>
      <c r="J190" s="66"/>
      <c r="K190" s="66"/>
      <c r="L190" s="134"/>
      <c r="M190" s="230"/>
    </row>
    <row r="191" spans="1:13" hidden="1" x14ac:dyDescent="0.25">
      <c r="A191" s="39">
        <v>5213</v>
      </c>
      <c r="B191" s="63" t="s">
        <v>200</v>
      </c>
      <c r="C191" s="64">
        <f t="shared" si="24"/>
        <v>0</v>
      </c>
      <c r="D191" s="66"/>
      <c r="E191" s="66"/>
      <c r="F191" s="66"/>
      <c r="G191" s="134"/>
      <c r="H191" s="64">
        <f t="shared" si="25"/>
        <v>0</v>
      </c>
      <c r="I191" s="66">
        <v>0</v>
      </c>
      <c r="J191" s="66"/>
      <c r="K191" s="66"/>
      <c r="L191" s="134"/>
      <c r="M191" s="230"/>
    </row>
    <row r="192" spans="1:13" hidden="1" x14ac:dyDescent="0.25">
      <c r="A192" s="39">
        <v>5214</v>
      </c>
      <c r="B192" s="63" t="s">
        <v>201</v>
      </c>
      <c r="C192" s="64">
        <f t="shared" si="24"/>
        <v>0</v>
      </c>
      <c r="D192" s="66"/>
      <c r="E192" s="66"/>
      <c r="F192" s="66"/>
      <c r="G192" s="134"/>
      <c r="H192" s="64">
        <f t="shared" si="25"/>
        <v>0</v>
      </c>
      <c r="I192" s="66">
        <v>0</v>
      </c>
      <c r="J192" s="66"/>
      <c r="K192" s="66"/>
      <c r="L192" s="134"/>
      <c r="M192" s="230"/>
    </row>
    <row r="193" spans="1:13" hidden="1" x14ac:dyDescent="0.25">
      <c r="A193" s="39">
        <v>5215</v>
      </c>
      <c r="B193" s="63" t="s">
        <v>202</v>
      </c>
      <c r="C193" s="64">
        <f>SUM(D193:G193)</f>
        <v>0</v>
      </c>
      <c r="D193" s="66"/>
      <c r="E193" s="66"/>
      <c r="F193" s="66"/>
      <c r="G193" s="134"/>
      <c r="H193" s="64">
        <f>SUM(I193:L193)</f>
        <v>0</v>
      </c>
      <c r="I193" s="66">
        <v>0</v>
      </c>
      <c r="J193" s="66"/>
      <c r="K193" s="66"/>
      <c r="L193" s="134"/>
      <c r="M193" s="230"/>
    </row>
    <row r="194" spans="1:13" ht="14.25" hidden="1" customHeight="1" x14ac:dyDescent="0.25">
      <c r="A194" s="39">
        <v>5216</v>
      </c>
      <c r="B194" s="63" t="s">
        <v>203</v>
      </c>
      <c r="C194" s="64">
        <f t="shared" si="24"/>
        <v>0</v>
      </c>
      <c r="D194" s="66"/>
      <c r="E194" s="66"/>
      <c r="F194" s="66"/>
      <c r="G194" s="134"/>
      <c r="H194" s="64">
        <f t="shared" si="25"/>
        <v>0</v>
      </c>
      <c r="I194" s="66">
        <v>0</v>
      </c>
      <c r="J194" s="66"/>
      <c r="K194" s="66"/>
      <c r="L194" s="134"/>
      <c r="M194" s="230"/>
    </row>
    <row r="195" spans="1:13" hidden="1" x14ac:dyDescent="0.25">
      <c r="A195" s="39">
        <v>5217</v>
      </c>
      <c r="B195" s="63" t="s">
        <v>204</v>
      </c>
      <c r="C195" s="64">
        <f t="shared" si="24"/>
        <v>0</v>
      </c>
      <c r="D195" s="66"/>
      <c r="E195" s="66"/>
      <c r="F195" s="66"/>
      <c r="G195" s="134"/>
      <c r="H195" s="64">
        <f t="shared" si="25"/>
        <v>0</v>
      </c>
      <c r="I195" s="66">
        <v>0</v>
      </c>
      <c r="J195" s="66"/>
      <c r="K195" s="66"/>
      <c r="L195" s="134"/>
      <c r="M195" s="230"/>
    </row>
    <row r="196" spans="1:13" hidden="1" x14ac:dyDescent="0.25">
      <c r="A196" s="39">
        <v>5218</v>
      </c>
      <c r="B196" s="63" t="s">
        <v>205</v>
      </c>
      <c r="C196" s="64">
        <f t="shared" si="24"/>
        <v>0</v>
      </c>
      <c r="D196" s="66"/>
      <c r="E196" s="66"/>
      <c r="F196" s="66"/>
      <c r="G196" s="134"/>
      <c r="H196" s="64">
        <f t="shared" si="25"/>
        <v>0</v>
      </c>
      <c r="I196" s="66">
        <v>0</v>
      </c>
      <c r="J196" s="66"/>
      <c r="K196" s="66"/>
      <c r="L196" s="134"/>
      <c r="M196" s="230"/>
    </row>
    <row r="197" spans="1:13" hidden="1" x14ac:dyDescent="0.25">
      <c r="A197" s="39">
        <v>5219</v>
      </c>
      <c r="B197" s="63" t="s">
        <v>206</v>
      </c>
      <c r="C197" s="64">
        <f t="shared" si="24"/>
        <v>0</v>
      </c>
      <c r="D197" s="66"/>
      <c r="E197" s="66"/>
      <c r="F197" s="66"/>
      <c r="G197" s="134"/>
      <c r="H197" s="64">
        <f t="shared" si="25"/>
        <v>0</v>
      </c>
      <c r="I197" s="66">
        <v>0</v>
      </c>
      <c r="J197" s="66"/>
      <c r="K197" s="66"/>
      <c r="L197" s="134"/>
      <c r="M197" s="230"/>
    </row>
    <row r="198" spans="1:13" ht="13.5" hidden="1" customHeight="1" x14ac:dyDescent="0.25">
      <c r="A198" s="135">
        <v>5220</v>
      </c>
      <c r="B198" s="63" t="s">
        <v>207</v>
      </c>
      <c r="C198" s="64">
        <f t="shared" si="24"/>
        <v>0</v>
      </c>
      <c r="D198" s="66"/>
      <c r="E198" s="66"/>
      <c r="F198" s="66"/>
      <c r="G198" s="134"/>
      <c r="H198" s="64">
        <f t="shared" si="25"/>
        <v>0</v>
      </c>
      <c r="I198" s="66">
        <v>0</v>
      </c>
      <c r="J198" s="66"/>
      <c r="K198" s="66"/>
      <c r="L198" s="134"/>
      <c r="M198" s="230"/>
    </row>
    <row r="199" spans="1:13" hidden="1" x14ac:dyDescent="0.25">
      <c r="A199" s="135">
        <v>5230</v>
      </c>
      <c r="B199" s="63" t="s">
        <v>208</v>
      </c>
      <c r="C199" s="64">
        <f t="shared" si="24"/>
        <v>0</v>
      </c>
      <c r="D199" s="136">
        <f>SUM(D200:D205)</f>
        <v>0</v>
      </c>
      <c r="E199" s="136">
        <f>SUM(E200:E205)</f>
        <v>0</v>
      </c>
      <c r="F199" s="136">
        <f>SUM(F200:F205)</f>
        <v>0</v>
      </c>
      <c r="G199" s="137">
        <f>SUM(G200:G205)</f>
        <v>0</v>
      </c>
      <c r="H199" s="64">
        <f t="shared" si="25"/>
        <v>0</v>
      </c>
      <c r="I199" s="136">
        <f>SUM(I200:I205)</f>
        <v>0</v>
      </c>
      <c r="J199" s="136">
        <f>SUM(J200:J205)</f>
        <v>0</v>
      </c>
      <c r="K199" s="136">
        <f>SUM(K200:K205)</f>
        <v>0</v>
      </c>
      <c r="L199" s="137">
        <f>SUM(L200:L205)</f>
        <v>0</v>
      </c>
    </row>
    <row r="200" spans="1:13" hidden="1" x14ac:dyDescent="0.25">
      <c r="A200" s="39">
        <v>5231</v>
      </c>
      <c r="B200" s="63" t="s">
        <v>209</v>
      </c>
      <c r="C200" s="64">
        <f t="shared" si="24"/>
        <v>0</v>
      </c>
      <c r="D200" s="66"/>
      <c r="E200" s="66"/>
      <c r="F200" s="66"/>
      <c r="G200" s="134"/>
      <c r="H200" s="64">
        <f t="shared" si="25"/>
        <v>0</v>
      </c>
      <c r="I200" s="66">
        <v>0</v>
      </c>
      <c r="J200" s="66"/>
      <c r="K200" s="66"/>
      <c r="L200" s="134"/>
      <c r="M200" s="230"/>
    </row>
    <row r="201" spans="1:13" hidden="1" x14ac:dyDescent="0.25">
      <c r="A201" s="39">
        <v>5233</v>
      </c>
      <c r="B201" s="63" t="s">
        <v>210</v>
      </c>
      <c r="C201" s="172">
        <f t="shared" si="24"/>
        <v>0</v>
      </c>
      <c r="D201" s="66"/>
      <c r="E201" s="66"/>
      <c r="F201" s="66"/>
      <c r="G201" s="134"/>
      <c r="H201" s="64">
        <f t="shared" si="25"/>
        <v>0</v>
      </c>
      <c r="I201" s="66">
        <v>0</v>
      </c>
      <c r="J201" s="66"/>
      <c r="K201" s="66"/>
      <c r="L201" s="134"/>
      <c r="M201" s="230"/>
    </row>
    <row r="202" spans="1:13" ht="24" hidden="1" x14ac:dyDescent="0.25">
      <c r="A202" s="39">
        <v>5234</v>
      </c>
      <c r="B202" s="63" t="s">
        <v>211</v>
      </c>
      <c r="C202" s="172">
        <f t="shared" si="24"/>
        <v>0</v>
      </c>
      <c r="D202" s="66"/>
      <c r="E202" s="66"/>
      <c r="F202" s="66"/>
      <c r="G202" s="134"/>
      <c r="H202" s="64">
        <f t="shared" si="25"/>
        <v>0</v>
      </c>
      <c r="I202" s="66">
        <v>0</v>
      </c>
      <c r="J202" s="66"/>
      <c r="K202" s="66"/>
      <c r="L202" s="134"/>
      <c r="M202" s="230"/>
    </row>
    <row r="203" spans="1:13" ht="14.25" hidden="1" customHeight="1" x14ac:dyDescent="0.25">
      <c r="A203" s="39">
        <v>5236</v>
      </c>
      <c r="B203" s="63" t="s">
        <v>212</v>
      </c>
      <c r="C203" s="172">
        <f t="shared" si="24"/>
        <v>0</v>
      </c>
      <c r="D203" s="66"/>
      <c r="E203" s="66"/>
      <c r="F203" s="66"/>
      <c r="G203" s="134"/>
      <c r="H203" s="64">
        <f t="shared" si="25"/>
        <v>0</v>
      </c>
      <c r="I203" s="66">
        <v>0</v>
      </c>
      <c r="J203" s="66"/>
      <c r="K203" s="66"/>
      <c r="L203" s="134"/>
      <c r="M203" s="230"/>
    </row>
    <row r="204" spans="1:13" ht="24" hidden="1" x14ac:dyDescent="0.25">
      <c r="A204" s="39">
        <v>5238</v>
      </c>
      <c r="B204" s="63" t="s">
        <v>213</v>
      </c>
      <c r="C204" s="172">
        <f t="shared" si="24"/>
        <v>0</v>
      </c>
      <c r="D204" s="66"/>
      <c r="E204" s="66"/>
      <c r="F204" s="66"/>
      <c r="G204" s="134"/>
      <c r="H204" s="64">
        <f t="shared" si="25"/>
        <v>0</v>
      </c>
      <c r="I204" s="66">
        <v>0</v>
      </c>
      <c r="J204" s="66"/>
      <c r="K204" s="66"/>
      <c r="L204" s="134"/>
      <c r="M204" s="230"/>
    </row>
    <row r="205" spans="1:13" ht="24" hidden="1" x14ac:dyDescent="0.25">
      <c r="A205" s="39">
        <v>5239</v>
      </c>
      <c r="B205" s="63" t="s">
        <v>214</v>
      </c>
      <c r="C205" s="172">
        <f t="shared" si="24"/>
        <v>0</v>
      </c>
      <c r="D205" s="66"/>
      <c r="E205" s="66"/>
      <c r="F205" s="66"/>
      <c r="G205" s="134"/>
      <c r="H205" s="64">
        <f t="shared" si="25"/>
        <v>0</v>
      </c>
      <c r="I205" s="66">
        <v>0</v>
      </c>
      <c r="J205" s="66"/>
      <c r="K205" s="66"/>
      <c r="L205" s="134"/>
      <c r="M205" s="230"/>
    </row>
    <row r="206" spans="1:13" ht="24" hidden="1" x14ac:dyDescent="0.25">
      <c r="A206" s="135">
        <v>5240</v>
      </c>
      <c r="B206" s="63" t="s">
        <v>215</v>
      </c>
      <c r="C206" s="172">
        <f t="shared" si="24"/>
        <v>0</v>
      </c>
      <c r="D206" s="66"/>
      <c r="E206" s="66"/>
      <c r="F206" s="66"/>
      <c r="G206" s="134"/>
      <c r="H206" s="64">
        <f t="shared" si="25"/>
        <v>0</v>
      </c>
      <c r="I206" s="66">
        <v>0</v>
      </c>
      <c r="J206" s="66"/>
      <c r="K206" s="66"/>
      <c r="L206" s="134"/>
      <c r="M206" s="230"/>
    </row>
    <row r="207" spans="1:13" x14ac:dyDescent="0.25">
      <c r="A207" s="135">
        <v>5250</v>
      </c>
      <c r="B207" s="63" t="s">
        <v>216</v>
      </c>
      <c r="C207" s="172">
        <f t="shared" si="24"/>
        <v>9173</v>
      </c>
      <c r="D207" s="66">
        <f>9173</f>
        <v>9173</v>
      </c>
      <c r="E207" s="66"/>
      <c r="F207" s="66"/>
      <c r="G207" s="134"/>
      <c r="H207" s="64">
        <f t="shared" si="25"/>
        <v>9173</v>
      </c>
      <c r="I207" s="66">
        <v>9173</v>
      </c>
      <c r="J207" s="66"/>
      <c r="K207" s="66"/>
      <c r="L207" s="134"/>
      <c r="M207" s="230"/>
    </row>
    <row r="208" spans="1:13" hidden="1" x14ac:dyDescent="0.25">
      <c r="A208" s="135">
        <v>5260</v>
      </c>
      <c r="B208" s="63" t="s">
        <v>217</v>
      </c>
      <c r="C208" s="172">
        <f t="shared" si="24"/>
        <v>0</v>
      </c>
      <c r="D208" s="136">
        <f>SUM(D209)</f>
        <v>0</v>
      </c>
      <c r="E208" s="136">
        <f>SUM(E209)</f>
        <v>0</v>
      </c>
      <c r="F208" s="136">
        <f>SUM(F209)</f>
        <v>0</v>
      </c>
      <c r="G208" s="137">
        <f>SUM(G209)</f>
        <v>0</v>
      </c>
      <c r="H208" s="64">
        <f t="shared" si="25"/>
        <v>0</v>
      </c>
      <c r="I208" s="136">
        <f>SUM(I209)</f>
        <v>0</v>
      </c>
      <c r="J208" s="136">
        <f>SUM(J209)</f>
        <v>0</v>
      </c>
      <c r="K208" s="136">
        <f>SUM(K209)</f>
        <v>0</v>
      </c>
      <c r="L208" s="137">
        <f>SUM(L209)</f>
        <v>0</v>
      </c>
    </row>
    <row r="209" spans="1:13" ht="24" hidden="1" x14ac:dyDescent="0.25">
      <c r="A209" s="39">
        <v>5269</v>
      </c>
      <c r="B209" s="63" t="s">
        <v>218</v>
      </c>
      <c r="C209" s="172">
        <f t="shared" si="24"/>
        <v>0</v>
      </c>
      <c r="D209" s="66"/>
      <c r="E209" s="66"/>
      <c r="F209" s="66"/>
      <c r="G209" s="134"/>
      <c r="H209" s="64">
        <f t="shared" si="25"/>
        <v>0</v>
      </c>
      <c r="I209" s="66">
        <v>0</v>
      </c>
      <c r="J209" s="66"/>
      <c r="K209" s="66"/>
      <c r="L209" s="134"/>
      <c r="M209" s="230"/>
    </row>
    <row r="210" spans="1:13" ht="24" hidden="1" x14ac:dyDescent="0.25">
      <c r="A210" s="130">
        <v>5270</v>
      </c>
      <c r="B210" s="99" t="s">
        <v>219</v>
      </c>
      <c r="C210" s="173">
        <f t="shared" si="24"/>
        <v>0</v>
      </c>
      <c r="D210" s="138"/>
      <c r="E210" s="138"/>
      <c r="F210" s="138"/>
      <c r="G210" s="139"/>
      <c r="H210" s="103">
        <f t="shared" si="25"/>
        <v>0</v>
      </c>
      <c r="I210" s="138">
        <v>0</v>
      </c>
      <c r="J210" s="138"/>
      <c r="K210" s="138"/>
      <c r="L210" s="139"/>
      <c r="M210" s="230"/>
    </row>
    <row r="211" spans="1:13" ht="24" hidden="1" x14ac:dyDescent="0.25">
      <c r="A211" s="123">
        <v>6000</v>
      </c>
      <c r="B211" s="123" t="s">
        <v>220</v>
      </c>
      <c r="C211" s="174">
        <f t="shared" si="24"/>
        <v>0</v>
      </c>
      <c r="D211" s="125">
        <f>D212+D232+D240+D250</f>
        <v>0</v>
      </c>
      <c r="E211" s="125">
        <f t="shared" ref="E211:G211" si="28">E212+E232+E240+E250</f>
        <v>0</v>
      </c>
      <c r="F211" s="125">
        <f t="shared" si="28"/>
        <v>0</v>
      </c>
      <c r="G211" s="126">
        <f t="shared" si="28"/>
        <v>0</v>
      </c>
      <c r="H211" s="124">
        <f t="shared" si="25"/>
        <v>0</v>
      </c>
      <c r="I211" s="125">
        <f t="shared" ref="I211:L211" si="29">I212+I232+I240+I250</f>
        <v>0</v>
      </c>
      <c r="J211" s="125">
        <f t="shared" si="29"/>
        <v>0</v>
      </c>
      <c r="K211" s="125">
        <f t="shared" si="29"/>
        <v>0</v>
      </c>
      <c r="L211" s="126">
        <f t="shared" si="29"/>
        <v>0</v>
      </c>
    </row>
    <row r="212" spans="1:13" ht="14.25" hidden="1" customHeight="1" x14ac:dyDescent="0.25">
      <c r="A212" s="163">
        <v>6200</v>
      </c>
      <c r="B212" s="154" t="s">
        <v>221</v>
      </c>
      <c r="C212" s="175">
        <f>SUM(D212:G212)</f>
        <v>0</v>
      </c>
      <c r="D212" s="165">
        <f>SUM(D213,D214,D216,D219,D225,D226,D227)</f>
        <v>0</v>
      </c>
      <c r="E212" s="165">
        <f>SUM(E213,E214,E216,E219,E225,E226,E227)</f>
        <v>0</v>
      </c>
      <c r="F212" s="165">
        <f>SUM(F213,F214,F216,F219,F225,F226,F227)</f>
        <v>0</v>
      </c>
      <c r="G212" s="165">
        <f>SUM(G213,G214,G216,G219,G225,G226,G227)</f>
        <v>0</v>
      </c>
      <c r="H212" s="164">
        <f t="shared" si="25"/>
        <v>0</v>
      </c>
      <c r="I212" s="165">
        <f>SUM(I213,I214,I216,I219,I225,I226,I227)</f>
        <v>0</v>
      </c>
      <c r="J212" s="165">
        <f>SUM(J213,J214,J216,J219,J225,J226,J227)</f>
        <v>0</v>
      </c>
      <c r="K212" s="165">
        <f>SUM(K213,K214,K216,K219,K225,K226,K227)</f>
        <v>0</v>
      </c>
      <c r="L212" s="129">
        <f>SUM(L213,L214,L216,L219,L225,L226,L227)</f>
        <v>0</v>
      </c>
    </row>
    <row r="213" spans="1:13" ht="24" hidden="1" x14ac:dyDescent="0.25">
      <c r="A213" s="141">
        <v>6220</v>
      </c>
      <c r="B213" s="58" t="s">
        <v>222</v>
      </c>
      <c r="C213" s="176">
        <f t="shared" si="24"/>
        <v>0</v>
      </c>
      <c r="D213" s="61"/>
      <c r="E213" s="61"/>
      <c r="F213" s="61"/>
      <c r="G213" s="177"/>
      <c r="H213" s="178">
        <f t="shared" si="25"/>
        <v>0</v>
      </c>
      <c r="I213" s="61">
        <v>0</v>
      </c>
      <c r="J213" s="61"/>
      <c r="K213" s="61"/>
      <c r="L213" s="133"/>
      <c r="M213" s="230"/>
    </row>
    <row r="214" spans="1:13" hidden="1" x14ac:dyDescent="0.25">
      <c r="A214" s="135">
        <v>6230</v>
      </c>
      <c r="B214" s="63" t="s">
        <v>223</v>
      </c>
      <c r="C214" s="172">
        <f t="shared" si="24"/>
        <v>0</v>
      </c>
      <c r="D214" s="136">
        <f>SUM(D215)</f>
        <v>0</v>
      </c>
      <c r="E214" s="136">
        <f t="shared" ref="E214:L214" si="30">SUM(E215)</f>
        <v>0</v>
      </c>
      <c r="F214" s="136">
        <f t="shared" si="30"/>
        <v>0</v>
      </c>
      <c r="G214" s="137">
        <f t="shared" si="30"/>
        <v>0</v>
      </c>
      <c r="H214" s="179">
        <f t="shared" si="25"/>
        <v>0</v>
      </c>
      <c r="I214" s="136">
        <f t="shared" si="30"/>
        <v>0</v>
      </c>
      <c r="J214" s="136">
        <f t="shared" si="30"/>
        <v>0</v>
      </c>
      <c r="K214" s="136">
        <f t="shared" si="30"/>
        <v>0</v>
      </c>
      <c r="L214" s="137">
        <f t="shared" si="30"/>
        <v>0</v>
      </c>
    </row>
    <row r="215" spans="1:13" ht="24" hidden="1" x14ac:dyDescent="0.25">
      <c r="A215" s="39">
        <v>6239</v>
      </c>
      <c r="B215" s="58" t="s">
        <v>224</v>
      </c>
      <c r="C215" s="172">
        <f t="shared" si="24"/>
        <v>0</v>
      </c>
      <c r="D215" s="61"/>
      <c r="E215" s="61"/>
      <c r="F215" s="61"/>
      <c r="G215" s="133"/>
      <c r="H215" s="179">
        <f t="shared" si="25"/>
        <v>0</v>
      </c>
      <c r="I215" s="61">
        <v>0</v>
      </c>
      <c r="J215" s="61"/>
      <c r="K215" s="61"/>
      <c r="L215" s="133"/>
      <c r="M215" s="230"/>
    </row>
    <row r="216" spans="1:13" ht="24" hidden="1" x14ac:dyDescent="0.25">
      <c r="A216" s="135">
        <v>6240</v>
      </c>
      <c r="B216" s="63" t="s">
        <v>225</v>
      </c>
      <c r="C216" s="172">
        <f>SUM(D216:G216)</f>
        <v>0</v>
      </c>
      <c r="D216" s="136">
        <f>SUM(D217:D218)</f>
        <v>0</v>
      </c>
      <c r="E216" s="136">
        <f>SUM(E217:E218)</f>
        <v>0</v>
      </c>
      <c r="F216" s="136">
        <f>SUM(F217:F218)</f>
        <v>0</v>
      </c>
      <c r="G216" s="137">
        <f>SUM(G217:G218)</f>
        <v>0</v>
      </c>
      <c r="H216" s="179">
        <f t="shared" si="25"/>
        <v>0</v>
      </c>
      <c r="I216" s="136">
        <f>SUM(I217:I218)</f>
        <v>0</v>
      </c>
      <c r="J216" s="136">
        <f>SUM(J217:J218)</f>
        <v>0</v>
      </c>
      <c r="K216" s="136">
        <f>SUM(K217:K218)</f>
        <v>0</v>
      </c>
      <c r="L216" s="137">
        <f>SUM(L217:L218)</f>
        <v>0</v>
      </c>
    </row>
    <row r="217" spans="1:13" hidden="1" x14ac:dyDescent="0.25">
      <c r="A217" s="39">
        <v>6241</v>
      </c>
      <c r="B217" s="63" t="s">
        <v>226</v>
      </c>
      <c r="C217" s="172">
        <f>SUM(D217:G217)</f>
        <v>0</v>
      </c>
      <c r="D217" s="66"/>
      <c r="E217" s="66"/>
      <c r="F217" s="66"/>
      <c r="G217" s="134"/>
      <c r="H217" s="179">
        <f>SUM(I217:L217)</f>
        <v>0</v>
      </c>
      <c r="I217" s="66">
        <v>0</v>
      </c>
      <c r="J217" s="66"/>
      <c r="K217" s="66"/>
      <c r="L217" s="134"/>
      <c r="M217" s="230"/>
    </row>
    <row r="218" spans="1:13" hidden="1" x14ac:dyDescent="0.25">
      <c r="A218" s="39">
        <v>6242</v>
      </c>
      <c r="B218" s="63" t="s">
        <v>227</v>
      </c>
      <c r="C218" s="172">
        <f>SUM(D218:G218)</f>
        <v>0</v>
      </c>
      <c r="D218" s="66"/>
      <c r="E218" s="66"/>
      <c r="F218" s="66"/>
      <c r="G218" s="134"/>
      <c r="H218" s="179">
        <f t="shared" si="25"/>
        <v>0</v>
      </c>
      <c r="I218" s="66">
        <v>0</v>
      </c>
      <c r="J218" s="66"/>
      <c r="K218" s="66"/>
      <c r="L218" s="134"/>
      <c r="M218" s="230"/>
    </row>
    <row r="219" spans="1:13" ht="25.5" hidden="1" customHeight="1" x14ac:dyDescent="0.25">
      <c r="A219" s="135">
        <v>6250</v>
      </c>
      <c r="B219" s="63" t="s">
        <v>228</v>
      </c>
      <c r="C219" s="172">
        <f>SUM(D219:G219)</f>
        <v>0</v>
      </c>
      <c r="D219" s="136">
        <f>SUM(D220:D224)</f>
        <v>0</v>
      </c>
      <c r="E219" s="136">
        <f>SUM(E220:E224)</f>
        <v>0</v>
      </c>
      <c r="F219" s="136">
        <f>SUM(F220:F224)</f>
        <v>0</v>
      </c>
      <c r="G219" s="137">
        <f>SUM(G220:G224)</f>
        <v>0</v>
      </c>
      <c r="H219" s="179">
        <f t="shared" si="25"/>
        <v>0</v>
      </c>
      <c r="I219" s="136">
        <f>SUM(I220:I224)</f>
        <v>0</v>
      </c>
      <c r="J219" s="136">
        <f>SUM(J220:J224)</f>
        <v>0</v>
      </c>
      <c r="K219" s="136">
        <f>SUM(K220:K224)</f>
        <v>0</v>
      </c>
      <c r="L219" s="137">
        <f>SUM(L220:L224)</f>
        <v>0</v>
      </c>
    </row>
    <row r="220" spans="1:13" ht="14.25" hidden="1" customHeight="1" x14ac:dyDescent="0.25">
      <c r="A220" s="39">
        <v>6252</v>
      </c>
      <c r="B220" s="63" t="s">
        <v>229</v>
      </c>
      <c r="C220" s="172">
        <f>SUM(D220:G220)</f>
        <v>0</v>
      </c>
      <c r="D220" s="66"/>
      <c r="E220" s="66"/>
      <c r="F220" s="66"/>
      <c r="G220" s="134"/>
      <c r="H220" s="179">
        <f t="shared" si="25"/>
        <v>0</v>
      </c>
      <c r="I220" s="66">
        <v>0</v>
      </c>
      <c r="J220" s="66"/>
      <c r="K220" s="66"/>
      <c r="L220" s="134"/>
      <c r="M220" s="230"/>
    </row>
    <row r="221" spans="1:13" ht="14.25" hidden="1" customHeight="1" x14ac:dyDescent="0.25">
      <c r="A221" s="39">
        <v>6253</v>
      </c>
      <c r="B221" s="63" t="s">
        <v>230</v>
      </c>
      <c r="C221" s="172">
        <f t="shared" si="24"/>
        <v>0</v>
      </c>
      <c r="D221" s="66"/>
      <c r="E221" s="66"/>
      <c r="F221" s="66"/>
      <c r="G221" s="134"/>
      <c r="H221" s="179">
        <f t="shared" si="25"/>
        <v>0</v>
      </c>
      <c r="I221" s="66">
        <v>0</v>
      </c>
      <c r="J221" s="66"/>
      <c r="K221" s="66"/>
      <c r="L221" s="134"/>
      <c r="M221" s="230"/>
    </row>
    <row r="222" spans="1:13" ht="24" hidden="1" x14ac:dyDescent="0.25">
      <c r="A222" s="39">
        <v>6254</v>
      </c>
      <c r="B222" s="63" t="s">
        <v>231</v>
      </c>
      <c r="C222" s="172">
        <f t="shared" si="24"/>
        <v>0</v>
      </c>
      <c r="D222" s="66"/>
      <c r="E222" s="66"/>
      <c r="F222" s="66"/>
      <c r="G222" s="134"/>
      <c r="H222" s="179">
        <f t="shared" si="25"/>
        <v>0</v>
      </c>
      <c r="I222" s="66">
        <v>0</v>
      </c>
      <c r="J222" s="66"/>
      <c r="K222" s="66"/>
      <c r="L222" s="134"/>
      <c r="M222" s="230"/>
    </row>
    <row r="223" spans="1:13" ht="24" hidden="1" x14ac:dyDescent="0.25">
      <c r="A223" s="39">
        <v>6255</v>
      </c>
      <c r="B223" s="63" t="s">
        <v>232</v>
      </c>
      <c r="C223" s="172">
        <f t="shared" si="24"/>
        <v>0</v>
      </c>
      <c r="D223" s="66"/>
      <c r="E223" s="66"/>
      <c r="F223" s="66"/>
      <c r="G223" s="134"/>
      <c r="H223" s="179">
        <f t="shared" si="25"/>
        <v>0</v>
      </c>
      <c r="I223" s="66">
        <v>0</v>
      </c>
      <c r="J223" s="66"/>
      <c r="K223" s="66"/>
      <c r="L223" s="134"/>
      <c r="M223" s="230"/>
    </row>
    <row r="224" spans="1:13" hidden="1" x14ac:dyDescent="0.25">
      <c r="A224" s="39">
        <v>6259</v>
      </c>
      <c r="B224" s="63" t="s">
        <v>233</v>
      </c>
      <c r="C224" s="172">
        <f t="shared" si="24"/>
        <v>0</v>
      </c>
      <c r="D224" s="66"/>
      <c r="E224" s="66"/>
      <c r="F224" s="66"/>
      <c r="G224" s="134"/>
      <c r="H224" s="179">
        <f t="shared" si="25"/>
        <v>0</v>
      </c>
      <c r="I224" s="66">
        <v>0</v>
      </c>
      <c r="J224" s="66"/>
      <c r="K224" s="66"/>
      <c r="L224" s="134"/>
      <c r="M224" s="230"/>
    </row>
    <row r="225" spans="1:13" ht="24" hidden="1" x14ac:dyDescent="0.25">
      <c r="A225" s="135">
        <v>6260</v>
      </c>
      <c r="B225" s="63" t="s">
        <v>234</v>
      </c>
      <c r="C225" s="172">
        <f t="shared" si="24"/>
        <v>0</v>
      </c>
      <c r="D225" s="66"/>
      <c r="E225" s="66"/>
      <c r="F225" s="66"/>
      <c r="G225" s="134"/>
      <c r="H225" s="179">
        <f t="shared" si="25"/>
        <v>0</v>
      </c>
      <c r="I225" s="66">
        <v>0</v>
      </c>
      <c r="J225" s="66"/>
      <c r="K225" s="66"/>
      <c r="L225" s="134"/>
      <c r="M225" s="230"/>
    </row>
    <row r="226" spans="1:13" hidden="1" x14ac:dyDescent="0.25">
      <c r="A226" s="135">
        <v>6270</v>
      </c>
      <c r="B226" s="63" t="s">
        <v>235</v>
      </c>
      <c r="C226" s="172">
        <f t="shared" si="24"/>
        <v>0</v>
      </c>
      <c r="D226" s="66"/>
      <c r="E226" s="66"/>
      <c r="F226" s="66"/>
      <c r="G226" s="134"/>
      <c r="H226" s="179">
        <f t="shared" si="25"/>
        <v>0</v>
      </c>
      <c r="I226" s="66">
        <v>0</v>
      </c>
      <c r="J226" s="66"/>
      <c r="K226" s="66"/>
      <c r="L226" s="134"/>
      <c r="M226" s="230"/>
    </row>
    <row r="227" spans="1:13" ht="24" hidden="1" x14ac:dyDescent="0.25">
      <c r="A227" s="141">
        <v>6290</v>
      </c>
      <c r="B227" s="58" t="s">
        <v>236</v>
      </c>
      <c r="C227" s="180">
        <f t="shared" si="24"/>
        <v>0</v>
      </c>
      <c r="D227" s="142">
        <f>SUM(D228:D231)</f>
        <v>0</v>
      </c>
      <c r="E227" s="142">
        <f t="shared" ref="E227:G227" si="31">SUM(E228:E231)</f>
        <v>0</v>
      </c>
      <c r="F227" s="142">
        <f t="shared" si="31"/>
        <v>0</v>
      </c>
      <c r="G227" s="157">
        <f t="shared" si="31"/>
        <v>0</v>
      </c>
      <c r="H227" s="180">
        <f t="shared" si="25"/>
        <v>0</v>
      </c>
      <c r="I227" s="142">
        <f>SUM(I228:I231)</f>
        <v>0</v>
      </c>
      <c r="J227" s="142">
        <f t="shared" ref="J227:L227" si="32">SUM(J228:J231)</f>
        <v>0</v>
      </c>
      <c r="K227" s="142">
        <f t="shared" si="32"/>
        <v>0</v>
      </c>
      <c r="L227" s="157">
        <f t="shared" si="32"/>
        <v>0</v>
      </c>
    </row>
    <row r="228" spans="1:13" hidden="1" x14ac:dyDescent="0.25">
      <c r="A228" s="39">
        <v>6291</v>
      </c>
      <c r="B228" s="63" t="s">
        <v>237</v>
      </c>
      <c r="C228" s="172">
        <f t="shared" si="24"/>
        <v>0</v>
      </c>
      <c r="D228" s="66"/>
      <c r="E228" s="66"/>
      <c r="F228" s="66"/>
      <c r="G228" s="148"/>
      <c r="H228" s="172">
        <f t="shared" si="25"/>
        <v>0</v>
      </c>
      <c r="I228" s="66">
        <v>0</v>
      </c>
      <c r="J228" s="66"/>
      <c r="K228" s="66"/>
      <c r="L228" s="134"/>
      <c r="M228" s="230"/>
    </row>
    <row r="229" spans="1:13" hidden="1" x14ac:dyDescent="0.25">
      <c r="A229" s="39">
        <v>6292</v>
      </c>
      <c r="B229" s="63" t="s">
        <v>238</v>
      </c>
      <c r="C229" s="172">
        <f t="shared" si="24"/>
        <v>0</v>
      </c>
      <c r="D229" s="66"/>
      <c r="E229" s="66"/>
      <c r="F229" s="66"/>
      <c r="G229" s="148"/>
      <c r="H229" s="172">
        <f t="shared" si="25"/>
        <v>0</v>
      </c>
      <c r="I229" s="66">
        <v>0</v>
      </c>
      <c r="J229" s="66"/>
      <c r="K229" s="66"/>
      <c r="L229" s="134"/>
      <c r="M229" s="230"/>
    </row>
    <row r="230" spans="1:13" ht="72" hidden="1" x14ac:dyDescent="0.25">
      <c r="A230" s="39">
        <v>6296</v>
      </c>
      <c r="B230" s="63" t="s">
        <v>239</v>
      </c>
      <c r="C230" s="172">
        <f t="shared" si="24"/>
        <v>0</v>
      </c>
      <c r="D230" s="66"/>
      <c r="E230" s="66"/>
      <c r="F230" s="66"/>
      <c r="G230" s="148"/>
      <c r="H230" s="172">
        <f t="shared" si="25"/>
        <v>0</v>
      </c>
      <c r="I230" s="66">
        <v>0</v>
      </c>
      <c r="J230" s="66"/>
      <c r="K230" s="66"/>
      <c r="L230" s="134"/>
      <c r="M230" s="230"/>
    </row>
    <row r="231" spans="1:13" ht="39.75" hidden="1" customHeight="1" x14ac:dyDescent="0.25">
      <c r="A231" s="39">
        <v>6299</v>
      </c>
      <c r="B231" s="63" t="s">
        <v>240</v>
      </c>
      <c r="C231" s="172">
        <f t="shared" si="24"/>
        <v>0</v>
      </c>
      <c r="D231" s="66"/>
      <c r="E231" s="66"/>
      <c r="F231" s="66"/>
      <c r="G231" s="148"/>
      <c r="H231" s="172">
        <f t="shared" si="25"/>
        <v>0</v>
      </c>
      <c r="I231" s="66">
        <v>0</v>
      </c>
      <c r="J231" s="66"/>
      <c r="K231" s="66"/>
      <c r="L231" s="134"/>
      <c r="M231" s="230"/>
    </row>
    <row r="232" spans="1:13" hidden="1" x14ac:dyDescent="0.25">
      <c r="A232" s="50">
        <v>6300</v>
      </c>
      <c r="B232" s="127" t="s">
        <v>241</v>
      </c>
      <c r="C232" s="155">
        <f t="shared" si="24"/>
        <v>0</v>
      </c>
      <c r="D232" s="56">
        <f>SUM(D233,D238,D239)</f>
        <v>0</v>
      </c>
      <c r="E232" s="56">
        <f t="shared" ref="E232:G232" si="33">SUM(E233,E238,E239)</f>
        <v>0</v>
      </c>
      <c r="F232" s="56">
        <f t="shared" si="33"/>
        <v>0</v>
      </c>
      <c r="G232" s="56">
        <f t="shared" si="33"/>
        <v>0</v>
      </c>
      <c r="H232" s="51">
        <f t="shared" si="25"/>
        <v>0</v>
      </c>
      <c r="I232" s="56">
        <f>SUM(I233,I238,I239)</f>
        <v>0</v>
      </c>
      <c r="J232" s="56">
        <f t="shared" ref="J232:L232" si="34">SUM(J233,J238,J239)</f>
        <v>0</v>
      </c>
      <c r="K232" s="56">
        <f t="shared" si="34"/>
        <v>0</v>
      </c>
      <c r="L232" s="144">
        <f t="shared" si="34"/>
        <v>0</v>
      </c>
    </row>
    <row r="233" spans="1:13" ht="24" hidden="1" x14ac:dyDescent="0.25">
      <c r="A233" s="141">
        <v>6320</v>
      </c>
      <c r="B233" s="58" t="s">
        <v>242</v>
      </c>
      <c r="C233" s="180">
        <f t="shared" si="24"/>
        <v>0</v>
      </c>
      <c r="D233" s="142">
        <f>SUM(D234:D237)</f>
        <v>0</v>
      </c>
      <c r="E233" s="142">
        <f>SUM(E234:E237)</f>
        <v>0</v>
      </c>
      <c r="F233" s="142">
        <f t="shared" ref="F233:G233" si="35">SUM(F234:F237)</f>
        <v>0</v>
      </c>
      <c r="G233" s="181">
        <f t="shared" si="35"/>
        <v>0</v>
      </c>
      <c r="H233" s="180">
        <f t="shared" si="25"/>
        <v>0</v>
      </c>
      <c r="I233" s="142">
        <f>SUM(I234:I237)</f>
        <v>0</v>
      </c>
      <c r="J233" s="142">
        <f t="shared" ref="J233:L233" si="36">SUM(J234:J237)</f>
        <v>0</v>
      </c>
      <c r="K233" s="142">
        <f t="shared" si="36"/>
        <v>0</v>
      </c>
      <c r="L233" s="182">
        <f t="shared" si="36"/>
        <v>0</v>
      </c>
    </row>
    <row r="234" spans="1:13" hidden="1" x14ac:dyDescent="0.25">
      <c r="A234" s="39">
        <v>6322</v>
      </c>
      <c r="B234" s="63" t="s">
        <v>243</v>
      </c>
      <c r="C234" s="172">
        <f t="shared" si="24"/>
        <v>0</v>
      </c>
      <c r="D234" s="66"/>
      <c r="E234" s="66"/>
      <c r="F234" s="66"/>
      <c r="G234" s="148"/>
      <c r="H234" s="172">
        <f t="shared" si="25"/>
        <v>0</v>
      </c>
      <c r="I234" s="66">
        <v>0</v>
      </c>
      <c r="J234" s="66"/>
      <c r="K234" s="66"/>
      <c r="L234" s="134"/>
      <c r="M234" s="230"/>
    </row>
    <row r="235" spans="1:13" ht="24" hidden="1" x14ac:dyDescent="0.25">
      <c r="A235" s="39">
        <v>6323</v>
      </c>
      <c r="B235" s="63" t="s">
        <v>244</v>
      </c>
      <c r="C235" s="172">
        <f t="shared" si="24"/>
        <v>0</v>
      </c>
      <c r="D235" s="66"/>
      <c r="E235" s="66"/>
      <c r="F235" s="66"/>
      <c r="G235" s="148"/>
      <c r="H235" s="172">
        <f t="shared" si="25"/>
        <v>0</v>
      </c>
      <c r="I235" s="66">
        <v>0</v>
      </c>
      <c r="J235" s="66"/>
      <c r="K235" s="66"/>
      <c r="L235" s="134"/>
      <c r="M235" s="230"/>
    </row>
    <row r="236" spans="1:13" ht="24" hidden="1" x14ac:dyDescent="0.25">
      <c r="A236" s="39">
        <v>6324</v>
      </c>
      <c r="B236" s="63" t="s">
        <v>245</v>
      </c>
      <c r="C236" s="172">
        <f t="shared" si="24"/>
        <v>0</v>
      </c>
      <c r="D236" s="66"/>
      <c r="E236" s="66"/>
      <c r="F236" s="66"/>
      <c r="G236" s="148"/>
      <c r="H236" s="172">
        <f t="shared" si="25"/>
        <v>0</v>
      </c>
      <c r="I236" s="66">
        <v>0</v>
      </c>
      <c r="J236" s="66"/>
      <c r="K236" s="66"/>
      <c r="L236" s="134"/>
      <c r="M236" s="230"/>
    </row>
    <row r="237" spans="1:13" hidden="1" x14ac:dyDescent="0.25">
      <c r="A237" s="34">
        <v>6329</v>
      </c>
      <c r="B237" s="58" t="s">
        <v>246</v>
      </c>
      <c r="C237" s="176">
        <f t="shared" si="24"/>
        <v>0</v>
      </c>
      <c r="D237" s="61"/>
      <c r="E237" s="61"/>
      <c r="F237" s="61"/>
      <c r="G237" s="183"/>
      <c r="H237" s="176">
        <f t="shared" si="25"/>
        <v>0</v>
      </c>
      <c r="I237" s="61">
        <v>0</v>
      </c>
      <c r="J237" s="61"/>
      <c r="K237" s="61"/>
      <c r="L237" s="133"/>
      <c r="M237" s="230"/>
    </row>
    <row r="238" spans="1:13" ht="24" hidden="1" x14ac:dyDescent="0.25">
      <c r="A238" s="184">
        <v>6330</v>
      </c>
      <c r="B238" s="185" t="s">
        <v>247</v>
      </c>
      <c r="C238" s="180">
        <f>SUM(D238:G238)</f>
        <v>0</v>
      </c>
      <c r="D238" s="160"/>
      <c r="E238" s="160"/>
      <c r="F238" s="160"/>
      <c r="G238" s="148"/>
      <c r="H238" s="180">
        <f>SUM(I238:L238)</f>
        <v>0</v>
      </c>
      <c r="I238" s="160">
        <v>0</v>
      </c>
      <c r="J238" s="160"/>
      <c r="K238" s="160"/>
      <c r="L238" s="162"/>
      <c r="M238" s="230"/>
    </row>
    <row r="239" spans="1:13" hidden="1" x14ac:dyDescent="0.25">
      <c r="A239" s="135">
        <v>6360</v>
      </c>
      <c r="B239" s="63" t="s">
        <v>248</v>
      </c>
      <c r="C239" s="172">
        <f t="shared" si="24"/>
        <v>0</v>
      </c>
      <c r="D239" s="66"/>
      <c r="E239" s="66"/>
      <c r="F239" s="66"/>
      <c r="G239" s="134"/>
      <c r="H239" s="179">
        <f t="shared" si="25"/>
        <v>0</v>
      </c>
      <c r="I239" s="66">
        <v>0</v>
      </c>
      <c r="J239" s="66"/>
      <c r="K239" s="66"/>
      <c r="L239" s="134"/>
      <c r="M239" s="230"/>
    </row>
    <row r="240" spans="1:13" ht="36" hidden="1" x14ac:dyDescent="0.25">
      <c r="A240" s="50">
        <v>6400</v>
      </c>
      <c r="B240" s="127" t="s">
        <v>249</v>
      </c>
      <c r="C240" s="155">
        <f>SUM(D240:G240)</f>
        <v>0</v>
      </c>
      <c r="D240" s="56">
        <f>SUM(D241,D245)</f>
        <v>0</v>
      </c>
      <c r="E240" s="56">
        <f t="shared" ref="E240:G240" si="37">SUM(E241,E245)</f>
        <v>0</v>
      </c>
      <c r="F240" s="56">
        <f t="shared" si="37"/>
        <v>0</v>
      </c>
      <c r="G240" s="56">
        <f t="shared" si="37"/>
        <v>0</v>
      </c>
      <c r="H240" s="51">
        <f>SUM(I240:L240)</f>
        <v>0</v>
      </c>
      <c r="I240" s="56">
        <f>SUM(I241,I245)</f>
        <v>0</v>
      </c>
      <c r="J240" s="56">
        <f t="shared" ref="J240:L240" si="38">SUM(J241,J245)</f>
        <v>0</v>
      </c>
      <c r="K240" s="56">
        <f t="shared" si="38"/>
        <v>0</v>
      </c>
      <c r="L240" s="144">
        <f t="shared" si="38"/>
        <v>0</v>
      </c>
    </row>
    <row r="241" spans="1:13" ht="24" hidden="1" x14ac:dyDescent="0.25">
      <c r="A241" s="141">
        <v>6410</v>
      </c>
      <c r="B241" s="58" t="s">
        <v>250</v>
      </c>
      <c r="C241" s="176">
        <f t="shared" si="24"/>
        <v>0</v>
      </c>
      <c r="D241" s="142">
        <f>SUM(D242:D244)</f>
        <v>0</v>
      </c>
      <c r="E241" s="142">
        <f t="shared" ref="E241:G241" si="39">SUM(E242:E244)</f>
        <v>0</v>
      </c>
      <c r="F241" s="142">
        <f t="shared" si="39"/>
        <v>0</v>
      </c>
      <c r="G241" s="153">
        <f t="shared" si="39"/>
        <v>0</v>
      </c>
      <c r="H241" s="176">
        <f t="shared" si="25"/>
        <v>0</v>
      </c>
      <c r="I241" s="142">
        <f>SUM(I242:I244)</f>
        <v>0</v>
      </c>
      <c r="J241" s="142">
        <f t="shared" ref="J241:L241" si="40">SUM(J242:J244)</f>
        <v>0</v>
      </c>
      <c r="K241" s="142">
        <f t="shared" si="40"/>
        <v>0</v>
      </c>
      <c r="L241" s="153">
        <f t="shared" si="40"/>
        <v>0</v>
      </c>
    </row>
    <row r="242" spans="1:13" hidden="1" x14ac:dyDescent="0.25">
      <c r="A242" s="39">
        <v>6411</v>
      </c>
      <c r="B242" s="146" t="s">
        <v>251</v>
      </c>
      <c r="C242" s="172">
        <f t="shared" si="24"/>
        <v>0</v>
      </c>
      <c r="D242" s="66"/>
      <c r="E242" s="66"/>
      <c r="F242" s="66"/>
      <c r="G242" s="134"/>
      <c r="H242" s="179">
        <f t="shared" si="25"/>
        <v>0</v>
      </c>
      <c r="I242" s="66">
        <v>0</v>
      </c>
      <c r="J242" s="66"/>
      <c r="K242" s="66"/>
      <c r="L242" s="134"/>
      <c r="M242" s="230"/>
    </row>
    <row r="243" spans="1:13" ht="36" hidden="1" x14ac:dyDescent="0.25">
      <c r="A243" s="39">
        <v>6412</v>
      </c>
      <c r="B243" s="63" t="s">
        <v>252</v>
      </c>
      <c r="C243" s="172">
        <f t="shared" si="24"/>
        <v>0</v>
      </c>
      <c r="D243" s="66"/>
      <c r="E243" s="66"/>
      <c r="F243" s="66"/>
      <c r="G243" s="134"/>
      <c r="H243" s="179">
        <f t="shared" si="25"/>
        <v>0</v>
      </c>
      <c r="I243" s="66">
        <v>0</v>
      </c>
      <c r="J243" s="66"/>
      <c r="K243" s="66"/>
      <c r="L243" s="134"/>
      <c r="M243" s="230"/>
    </row>
    <row r="244" spans="1:13" ht="36" hidden="1" x14ac:dyDescent="0.25">
      <c r="A244" s="39">
        <v>6419</v>
      </c>
      <c r="B244" s="63" t="s">
        <v>253</v>
      </c>
      <c r="C244" s="172">
        <f t="shared" si="24"/>
        <v>0</v>
      </c>
      <c r="D244" s="66"/>
      <c r="E244" s="66"/>
      <c r="F244" s="66"/>
      <c r="G244" s="134"/>
      <c r="H244" s="179">
        <f t="shared" si="25"/>
        <v>0</v>
      </c>
      <c r="I244" s="66">
        <v>0</v>
      </c>
      <c r="J244" s="66"/>
      <c r="K244" s="66"/>
      <c r="L244" s="134"/>
      <c r="M244" s="230"/>
    </row>
    <row r="245" spans="1:13" ht="48" hidden="1" x14ac:dyDescent="0.25">
      <c r="A245" s="135">
        <v>6420</v>
      </c>
      <c r="B245" s="63" t="s">
        <v>254</v>
      </c>
      <c r="C245" s="172">
        <f t="shared" si="24"/>
        <v>0</v>
      </c>
      <c r="D245" s="136">
        <f>SUM(D246:D249)</f>
        <v>0</v>
      </c>
      <c r="E245" s="136">
        <f>SUM(E246:E249)</f>
        <v>0</v>
      </c>
      <c r="F245" s="136">
        <f>SUM(F246:F249)</f>
        <v>0</v>
      </c>
      <c r="G245" s="186">
        <f>SUM(G246:G249)</f>
        <v>0</v>
      </c>
      <c r="H245" s="172">
        <f>SUM(I245:L245)</f>
        <v>0</v>
      </c>
      <c r="I245" s="136">
        <f>SUM(I246:I249)</f>
        <v>0</v>
      </c>
      <c r="J245" s="136">
        <f>SUM(J246:J249)</f>
        <v>0</v>
      </c>
      <c r="K245" s="136">
        <f>SUM(K246:K249)</f>
        <v>0</v>
      </c>
      <c r="L245" s="186">
        <f>SUM(L246:L249)</f>
        <v>0</v>
      </c>
    </row>
    <row r="246" spans="1:13" ht="36" hidden="1" x14ac:dyDescent="0.25">
      <c r="A246" s="39">
        <v>6421</v>
      </c>
      <c r="B246" s="63" t="s">
        <v>255</v>
      </c>
      <c r="C246" s="172">
        <f t="shared" ref="C246:C271" si="41">SUM(D246:G246)</f>
        <v>0</v>
      </c>
      <c r="D246" s="66"/>
      <c r="E246" s="66"/>
      <c r="F246" s="66"/>
      <c r="G246" s="134"/>
      <c r="H246" s="179">
        <f t="shared" ref="H246:H271" si="42">SUM(I246:L246)</f>
        <v>0</v>
      </c>
      <c r="I246" s="66">
        <v>0</v>
      </c>
      <c r="J246" s="66"/>
      <c r="K246" s="66"/>
      <c r="L246" s="134"/>
      <c r="M246" s="230"/>
    </row>
    <row r="247" spans="1:13" hidden="1" x14ac:dyDescent="0.25">
      <c r="A247" s="39">
        <v>6422</v>
      </c>
      <c r="B247" s="63" t="s">
        <v>256</v>
      </c>
      <c r="C247" s="172">
        <f t="shared" si="41"/>
        <v>0</v>
      </c>
      <c r="D247" s="66"/>
      <c r="E247" s="66"/>
      <c r="F247" s="66"/>
      <c r="G247" s="134"/>
      <c r="H247" s="179">
        <f t="shared" si="42"/>
        <v>0</v>
      </c>
      <c r="I247" s="66">
        <v>0</v>
      </c>
      <c r="J247" s="66"/>
      <c r="K247" s="66"/>
      <c r="L247" s="134"/>
      <c r="M247" s="230"/>
    </row>
    <row r="248" spans="1:13" ht="13.5" hidden="1" customHeight="1" x14ac:dyDescent="0.25">
      <c r="A248" s="39">
        <v>6423</v>
      </c>
      <c r="B248" s="63" t="s">
        <v>257</v>
      </c>
      <c r="C248" s="172">
        <f>SUM(D248:G248)</f>
        <v>0</v>
      </c>
      <c r="D248" s="66"/>
      <c r="E248" s="66"/>
      <c r="F248" s="66"/>
      <c r="G248" s="134"/>
      <c r="H248" s="179">
        <f>SUM(I248:L248)</f>
        <v>0</v>
      </c>
      <c r="I248" s="66">
        <v>0</v>
      </c>
      <c r="J248" s="66"/>
      <c r="K248" s="66"/>
      <c r="L248" s="134"/>
      <c r="M248" s="230"/>
    </row>
    <row r="249" spans="1:13" ht="36" hidden="1" x14ac:dyDescent="0.25">
      <c r="A249" s="39">
        <v>6424</v>
      </c>
      <c r="B249" s="63" t="s">
        <v>258</v>
      </c>
      <c r="C249" s="172">
        <f>SUM(D249:G249)</f>
        <v>0</v>
      </c>
      <c r="D249" s="66"/>
      <c r="E249" s="66"/>
      <c r="F249" s="66"/>
      <c r="G249" s="134"/>
      <c r="H249" s="179">
        <f>SUM(I249:L249)</f>
        <v>0</v>
      </c>
      <c r="I249" s="66">
        <v>0</v>
      </c>
      <c r="J249" s="66"/>
      <c r="K249" s="66"/>
      <c r="L249" s="134"/>
      <c r="M249" s="231"/>
    </row>
    <row r="250" spans="1:13" ht="60" hidden="1" x14ac:dyDescent="0.25">
      <c r="A250" s="50">
        <v>6500</v>
      </c>
      <c r="B250" s="127" t="s">
        <v>259</v>
      </c>
      <c r="C250" s="76">
        <f t="shared" ref="C250:C251" si="43">SUM(D250:G250)</f>
        <v>0</v>
      </c>
      <c r="D250" s="78">
        <f>SUM(D251)</f>
        <v>0</v>
      </c>
      <c r="E250" s="78">
        <f t="shared" ref="E250:G250" si="44">SUM(E251)</f>
        <v>0</v>
      </c>
      <c r="F250" s="78">
        <f t="shared" si="44"/>
        <v>0</v>
      </c>
      <c r="G250" s="235">
        <f t="shared" si="44"/>
        <v>0</v>
      </c>
      <c r="H250" s="236">
        <f t="shared" ref="H250:H251" si="45">SUM(I250:L250)</f>
        <v>0</v>
      </c>
      <c r="I250" s="78">
        <f t="shared" ref="I250:L250" si="46">SUM(I251)</f>
        <v>0</v>
      </c>
      <c r="J250" s="78">
        <f t="shared" si="46"/>
        <v>0</v>
      </c>
      <c r="K250" s="78">
        <f t="shared" si="46"/>
        <v>0</v>
      </c>
      <c r="L250" s="237">
        <f t="shared" si="46"/>
        <v>0</v>
      </c>
      <c r="M250" s="187"/>
    </row>
    <row r="251" spans="1:13" ht="48" hidden="1" x14ac:dyDescent="0.25">
      <c r="A251" s="39">
        <v>6510</v>
      </c>
      <c r="B251" s="63" t="s">
        <v>260</v>
      </c>
      <c r="C251" s="173">
        <f t="shared" si="43"/>
        <v>0</v>
      </c>
      <c r="D251" s="138"/>
      <c r="E251" s="138"/>
      <c r="F251" s="138"/>
      <c r="G251" s="234"/>
      <c r="H251" s="166">
        <f t="shared" si="45"/>
        <v>0</v>
      </c>
      <c r="I251" s="138">
        <v>0</v>
      </c>
      <c r="J251" s="138"/>
      <c r="K251" s="138"/>
      <c r="L251" s="139"/>
      <c r="M251" s="231"/>
    </row>
    <row r="252" spans="1:13" ht="48" hidden="1" x14ac:dyDescent="0.25">
      <c r="A252" s="188">
        <v>7000</v>
      </c>
      <c r="B252" s="188" t="s">
        <v>261</v>
      </c>
      <c r="C252" s="189">
        <f>SUM(D252:G252)</f>
        <v>0</v>
      </c>
      <c r="D252" s="190">
        <f>SUM(D253,D263)</f>
        <v>0</v>
      </c>
      <c r="E252" s="190">
        <f>SUM(E253,E263)</f>
        <v>0</v>
      </c>
      <c r="F252" s="190">
        <f>SUM(F253,F263)</f>
        <v>0</v>
      </c>
      <c r="G252" s="190">
        <f>SUM(G253,G263)</f>
        <v>0</v>
      </c>
      <c r="H252" s="191">
        <f t="shared" si="42"/>
        <v>0</v>
      </c>
      <c r="I252" s="190">
        <f>SUM(I253,I263)</f>
        <v>0</v>
      </c>
      <c r="J252" s="190">
        <f>SUM(J253,J263)</f>
        <v>0</v>
      </c>
      <c r="K252" s="190">
        <f>SUM(K253,K263)</f>
        <v>0</v>
      </c>
      <c r="L252" s="192">
        <f>SUM(L253,L263)</f>
        <v>0</v>
      </c>
    </row>
    <row r="253" spans="1:13" ht="24" hidden="1" x14ac:dyDescent="0.25">
      <c r="A253" s="50">
        <v>7200</v>
      </c>
      <c r="B253" s="127" t="s">
        <v>262</v>
      </c>
      <c r="C253" s="155">
        <f t="shared" si="41"/>
        <v>0</v>
      </c>
      <c r="D253" s="56">
        <f>SUM(D254,D255,D256,D257,D261,D262)</f>
        <v>0</v>
      </c>
      <c r="E253" s="56">
        <f t="shared" ref="E253:G253" si="47">SUM(E254,E255,E256,E257,E261,E262)</f>
        <v>0</v>
      </c>
      <c r="F253" s="56">
        <f t="shared" si="47"/>
        <v>0</v>
      </c>
      <c r="G253" s="56">
        <f t="shared" si="47"/>
        <v>0</v>
      </c>
      <c r="H253" s="51">
        <f t="shared" si="42"/>
        <v>0</v>
      </c>
      <c r="I253" s="56">
        <f t="shared" ref="I253:L253" si="48">SUM(I254,I255,I256,I257,I261,I262)</f>
        <v>0</v>
      </c>
      <c r="J253" s="56">
        <f t="shared" si="48"/>
        <v>0</v>
      </c>
      <c r="K253" s="56">
        <f t="shared" si="48"/>
        <v>0</v>
      </c>
      <c r="L253" s="129">
        <f t="shared" si="48"/>
        <v>0</v>
      </c>
    </row>
    <row r="254" spans="1:13" ht="24" hidden="1" x14ac:dyDescent="0.25">
      <c r="A254" s="141">
        <v>7210</v>
      </c>
      <c r="B254" s="58" t="s">
        <v>263</v>
      </c>
      <c r="C254" s="176">
        <f t="shared" si="41"/>
        <v>0</v>
      </c>
      <c r="D254" s="61"/>
      <c r="E254" s="61"/>
      <c r="F254" s="61"/>
      <c r="G254" s="133"/>
      <c r="H254" s="59">
        <f t="shared" si="42"/>
        <v>0</v>
      </c>
      <c r="I254" s="61">
        <v>0</v>
      </c>
      <c r="J254" s="61"/>
      <c r="K254" s="61"/>
      <c r="L254" s="133"/>
      <c r="M254" s="230"/>
    </row>
    <row r="255" spans="1:13" s="187" customFormat="1" ht="36" hidden="1" x14ac:dyDescent="0.25">
      <c r="A255" s="135">
        <v>7220</v>
      </c>
      <c r="B255" s="63" t="s">
        <v>264</v>
      </c>
      <c r="C255" s="172">
        <f>SUM(D255:G255)</f>
        <v>0</v>
      </c>
      <c r="D255" s="66"/>
      <c r="E255" s="66"/>
      <c r="F255" s="66"/>
      <c r="G255" s="66"/>
      <c r="H255" s="64">
        <f>SUM(I255:L255)</f>
        <v>0</v>
      </c>
      <c r="I255" s="66">
        <v>0</v>
      </c>
      <c r="J255" s="66"/>
      <c r="K255" s="66"/>
      <c r="L255" s="134"/>
      <c r="M255" s="231"/>
    </row>
    <row r="256" spans="1:13" ht="24" hidden="1" x14ac:dyDescent="0.25">
      <c r="A256" s="135">
        <v>7230</v>
      </c>
      <c r="B256" s="63" t="s">
        <v>35</v>
      </c>
      <c r="C256" s="172">
        <f t="shared" si="41"/>
        <v>0</v>
      </c>
      <c r="D256" s="66"/>
      <c r="E256" s="66"/>
      <c r="F256" s="66"/>
      <c r="G256" s="134"/>
      <c r="H256" s="64">
        <f t="shared" si="42"/>
        <v>0</v>
      </c>
      <c r="I256" s="66">
        <v>0</v>
      </c>
      <c r="J256" s="66"/>
      <c r="K256" s="66"/>
      <c r="L256" s="134"/>
      <c r="M256" s="230"/>
    </row>
    <row r="257" spans="1:13" ht="24" hidden="1" x14ac:dyDescent="0.25">
      <c r="A257" s="135">
        <v>7240</v>
      </c>
      <c r="B257" s="63" t="s">
        <v>265</v>
      </c>
      <c r="C257" s="172">
        <f t="shared" si="41"/>
        <v>0</v>
      </c>
      <c r="D257" s="136">
        <f>SUM(D258:D260)</f>
        <v>0</v>
      </c>
      <c r="E257" s="136">
        <f t="shared" ref="E257:G257" si="49">SUM(E258:E260)</f>
        <v>0</v>
      </c>
      <c r="F257" s="136">
        <f t="shared" si="49"/>
        <v>0</v>
      </c>
      <c r="G257" s="137">
        <f t="shared" si="49"/>
        <v>0</v>
      </c>
      <c r="H257" s="64">
        <f t="shared" si="42"/>
        <v>0</v>
      </c>
      <c r="I257" s="136">
        <f t="shared" ref="I257:L257" si="50">SUM(I258:I260)</f>
        <v>0</v>
      </c>
      <c r="J257" s="136">
        <f t="shared" si="50"/>
        <v>0</v>
      </c>
      <c r="K257" s="136">
        <f>SUM(K258:K260)</f>
        <v>0</v>
      </c>
      <c r="L257" s="137">
        <f t="shared" si="50"/>
        <v>0</v>
      </c>
    </row>
    <row r="258" spans="1:13" ht="48" hidden="1" x14ac:dyDescent="0.25">
      <c r="A258" s="39">
        <v>7245</v>
      </c>
      <c r="B258" s="63" t="s">
        <v>266</v>
      </c>
      <c r="C258" s="172">
        <f t="shared" si="41"/>
        <v>0</v>
      </c>
      <c r="D258" s="66"/>
      <c r="E258" s="66"/>
      <c r="F258" s="66"/>
      <c r="G258" s="134"/>
      <c r="H258" s="64">
        <f t="shared" si="42"/>
        <v>0</v>
      </c>
      <c r="I258" s="66">
        <v>0</v>
      </c>
      <c r="J258" s="66"/>
      <c r="K258" s="66"/>
      <c r="L258" s="134"/>
      <c r="M258" s="230"/>
    </row>
    <row r="259" spans="1:13" ht="84.75" hidden="1" customHeight="1" x14ac:dyDescent="0.25">
      <c r="A259" s="39">
        <v>7246</v>
      </c>
      <c r="B259" s="63" t="s">
        <v>267</v>
      </c>
      <c r="C259" s="172">
        <f t="shared" si="41"/>
        <v>0</v>
      </c>
      <c r="D259" s="66"/>
      <c r="E259" s="66"/>
      <c r="F259" s="66"/>
      <c r="G259" s="134"/>
      <c r="H259" s="64">
        <f t="shared" si="42"/>
        <v>0</v>
      </c>
      <c r="I259" s="66">
        <v>0</v>
      </c>
      <c r="J259" s="66"/>
      <c r="K259" s="66"/>
      <c r="L259" s="134"/>
      <c r="M259" s="230"/>
    </row>
    <row r="260" spans="1:13" ht="36" hidden="1" x14ac:dyDescent="0.25">
      <c r="A260" s="39">
        <v>7247</v>
      </c>
      <c r="B260" s="63" t="s">
        <v>268</v>
      </c>
      <c r="C260" s="172">
        <f t="shared" si="41"/>
        <v>0</v>
      </c>
      <c r="D260" s="66"/>
      <c r="E260" s="66"/>
      <c r="F260" s="66"/>
      <c r="G260" s="134"/>
      <c r="H260" s="64">
        <f t="shared" si="42"/>
        <v>0</v>
      </c>
      <c r="I260" s="66">
        <v>0</v>
      </c>
      <c r="J260" s="66"/>
      <c r="K260" s="66"/>
      <c r="L260" s="134"/>
      <c r="M260" s="230"/>
    </row>
    <row r="261" spans="1:13" ht="24" hidden="1" x14ac:dyDescent="0.25">
      <c r="A261" s="135">
        <v>7260</v>
      </c>
      <c r="B261" s="63" t="s">
        <v>269</v>
      </c>
      <c r="C261" s="172">
        <f t="shared" si="41"/>
        <v>0</v>
      </c>
      <c r="D261" s="66"/>
      <c r="E261" s="66"/>
      <c r="F261" s="66"/>
      <c r="G261" s="134"/>
      <c r="H261" s="64">
        <f t="shared" si="42"/>
        <v>0</v>
      </c>
      <c r="I261" s="66">
        <v>0</v>
      </c>
      <c r="J261" s="66"/>
      <c r="K261" s="66"/>
      <c r="L261" s="134"/>
      <c r="M261" s="230"/>
    </row>
    <row r="262" spans="1:13" ht="60" hidden="1" x14ac:dyDescent="0.25">
      <c r="A262" s="135">
        <v>7270</v>
      </c>
      <c r="B262" s="63" t="s">
        <v>270</v>
      </c>
      <c r="C262" s="172">
        <f t="shared" si="41"/>
        <v>0</v>
      </c>
      <c r="D262" s="66"/>
      <c r="E262" s="66"/>
      <c r="F262" s="66"/>
      <c r="G262" s="134"/>
      <c r="H262" s="64">
        <f t="shared" si="42"/>
        <v>0</v>
      </c>
      <c r="I262" s="66">
        <v>0</v>
      </c>
      <c r="J262" s="66"/>
      <c r="K262" s="66"/>
      <c r="L262" s="134"/>
      <c r="M262" s="230"/>
    </row>
    <row r="263" spans="1:13" hidden="1" x14ac:dyDescent="0.25">
      <c r="A263" s="95">
        <v>7700</v>
      </c>
      <c r="B263" s="75" t="s">
        <v>271</v>
      </c>
      <c r="C263" s="76">
        <f t="shared" si="41"/>
        <v>0</v>
      </c>
      <c r="D263" s="149">
        <f>D264</f>
        <v>0</v>
      </c>
      <c r="E263" s="149">
        <f t="shared" ref="E263:G263" si="51">E264</f>
        <v>0</v>
      </c>
      <c r="F263" s="149">
        <f t="shared" si="51"/>
        <v>0</v>
      </c>
      <c r="G263" s="150">
        <f t="shared" si="51"/>
        <v>0</v>
      </c>
      <c r="H263" s="76">
        <f t="shared" si="42"/>
        <v>0</v>
      </c>
      <c r="I263" s="149">
        <f t="shared" ref="I263:L263" si="52">I264</f>
        <v>0</v>
      </c>
      <c r="J263" s="149">
        <f t="shared" si="52"/>
        <v>0</v>
      </c>
      <c r="K263" s="149">
        <f t="shared" si="52"/>
        <v>0</v>
      </c>
      <c r="L263" s="150">
        <f t="shared" si="52"/>
        <v>0</v>
      </c>
    </row>
    <row r="264" spans="1:13" hidden="1" x14ac:dyDescent="0.25">
      <c r="A264" s="130">
        <v>7720</v>
      </c>
      <c r="B264" s="58" t="s">
        <v>272</v>
      </c>
      <c r="C264" s="70">
        <f t="shared" si="41"/>
        <v>0</v>
      </c>
      <c r="D264" s="72"/>
      <c r="E264" s="72"/>
      <c r="F264" s="72"/>
      <c r="G264" s="193"/>
      <c r="H264" s="70">
        <f t="shared" si="42"/>
        <v>0</v>
      </c>
      <c r="I264" s="72">
        <v>0</v>
      </c>
      <c r="J264" s="72"/>
      <c r="K264" s="72"/>
      <c r="L264" s="193"/>
      <c r="M264" s="230"/>
    </row>
    <row r="265" spans="1:13" hidden="1" x14ac:dyDescent="0.25">
      <c r="A265" s="194">
        <v>9000</v>
      </c>
      <c r="B265" s="195" t="s">
        <v>273</v>
      </c>
      <c r="C265" s="196">
        <f t="shared" si="41"/>
        <v>0</v>
      </c>
      <c r="D265" s="197">
        <f>D266</f>
        <v>0</v>
      </c>
      <c r="E265" s="197">
        <f t="shared" ref="E265:G266" si="53">E266</f>
        <v>0</v>
      </c>
      <c r="F265" s="197">
        <f t="shared" si="53"/>
        <v>0</v>
      </c>
      <c r="G265" s="198">
        <f t="shared" si="53"/>
        <v>0</v>
      </c>
      <c r="H265" s="199">
        <f t="shared" si="42"/>
        <v>0</v>
      </c>
      <c r="I265" s="197">
        <f t="shared" ref="I265:L266" si="54">I266</f>
        <v>0</v>
      </c>
      <c r="J265" s="197">
        <f>J266</f>
        <v>0</v>
      </c>
      <c r="K265" s="197">
        <f t="shared" si="54"/>
        <v>0</v>
      </c>
      <c r="L265" s="198">
        <f t="shared" si="54"/>
        <v>0</v>
      </c>
    </row>
    <row r="266" spans="1:13" ht="24" hidden="1" x14ac:dyDescent="0.25">
      <c r="A266" s="200">
        <v>9200</v>
      </c>
      <c r="B266" s="63" t="s">
        <v>274</v>
      </c>
      <c r="C266" s="173">
        <f t="shared" si="41"/>
        <v>0</v>
      </c>
      <c r="D266" s="131">
        <f>D267</f>
        <v>0</v>
      </c>
      <c r="E266" s="131">
        <f t="shared" si="53"/>
        <v>0</v>
      </c>
      <c r="F266" s="131">
        <f t="shared" si="53"/>
        <v>0</v>
      </c>
      <c r="G266" s="132">
        <f t="shared" si="53"/>
        <v>0</v>
      </c>
      <c r="H266" s="103">
        <f t="shared" si="42"/>
        <v>0</v>
      </c>
      <c r="I266" s="131">
        <f t="shared" si="54"/>
        <v>0</v>
      </c>
      <c r="J266" s="131">
        <f t="shared" si="54"/>
        <v>0</v>
      </c>
      <c r="K266" s="131">
        <f t="shared" si="54"/>
        <v>0</v>
      </c>
      <c r="L266" s="132">
        <f t="shared" si="54"/>
        <v>0</v>
      </c>
    </row>
    <row r="267" spans="1:13" ht="24" hidden="1" x14ac:dyDescent="0.25">
      <c r="A267" s="201">
        <v>9260</v>
      </c>
      <c r="B267" s="63" t="s">
        <v>275</v>
      </c>
      <c r="C267" s="173">
        <f t="shared" si="41"/>
        <v>0</v>
      </c>
      <c r="D267" s="131">
        <f>SUM(D268)</f>
        <v>0</v>
      </c>
      <c r="E267" s="131">
        <f t="shared" ref="E267:G267" si="55">SUM(E268)</f>
        <v>0</v>
      </c>
      <c r="F267" s="131">
        <f t="shared" si="55"/>
        <v>0</v>
      </c>
      <c r="G267" s="132">
        <f t="shared" si="55"/>
        <v>0</v>
      </c>
      <c r="H267" s="103">
        <f t="shared" si="42"/>
        <v>0</v>
      </c>
      <c r="I267" s="131">
        <f t="shared" ref="I267:L267" si="56">SUM(I268)</f>
        <v>0</v>
      </c>
      <c r="J267" s="131">
        <f t="shared" si="56"/>
        <v>0</v>
      </c>
      <c r="K267" s="131">
        <f t="shared" si="56"/>
        <v>0</v>
      </c>
      <c r="L267" s="132">
        <f t="shared" si="56"/>
        <v>0</v>
      </c>
    </row>
    <row r="268" spans="1:13" ht="87" hidden="1" customHeight="1" x14ac:dyDescent="0.25">
      <c r="A268" s="202">
        <v>9263</v>
      </c>
      <c r="B268" s="63" t="s">
        <v>276</v>
      </c>
      <c r="C268" s="173">
        <f t="shared" si="41"/>
        <v>0</v>
      </c>
      <c r="D268" s="138"/>
      <c r="E268" s="138"/>
      <c r="F268" s="138"/>
      <c r="G268" s="139"/>
      <c r="H268" s="103">
        <f t="shared" si="42"/>
        <v>0</v>
      </c>
      <c r="I268" s="138">
        <v>0</v>
      </c>
      <c r="J268" s="138"/>
      <c r="K268" s="138"/>
      <c r="L268" s="139"/>
      <c r="M268" s="230"/>
    </row>
    <row r="269" spans="1:13" hidden="1" x14ac:dyDescent="0.25">
      <c r="A269" s="146"/>
      <c r="B269" s="63" t="s">
        <v>277</v>
      </c>
      <c r="C269" s="172">
        <f t="shared" si="41"/>
        <v>0</v>
      </c>
      <c r="D269" s="136">
        <f>SUM(D270:D271)</f>
        <v>0</v>
      </c>
      <c r="E269" s="136">
        <f>SUM(E270:E271)</f>
        <v>0</v>
      </c>
      <c r="F269" s="136">
        <f>SUM(F270:F271)</f>
        <v>0</v>
      </c>
      <c r="G269" s="137">
        <f>SUM(G270:G271)</f>
        <v>0</v>
      </c>
      <c r="H269" s="64">
        <f t="shared" si="42"/>
        <v>0</v>
      </c>
      <c r="I269" s="136">
        <f>SUM(I270:I271)</f>
        <v>0</v>
      </c>
      <c r="J269" s="136">
        <f>SUM(J270:J271)</f>
        <v>0</v>
      </c>
      <c r="K269" s="136">
        <f>SUM(K270:K271)</f>
        <v>0</v>
      </c>
      <c r="L269" s="137">
        <f>SUM(L270:L271)</f>
        <v>0</v>
      </c>
    </row>
    <row r="270" spans="1:13" hidden="1" x14ac:dyDescent="0.25">
      <c r="A270" s="146" t="s">
        <v>278</v>
      </c>
      <c r="B270" s="39" t="s">
        <v>279</v>
      </c>
      <c r="C270" s="172">
        <f t="shared" si="41"/>
        <v>0</v>
      </c>
      <c r="D270" s="66"/>
      <c r="E270" s="66"/>
      <c r="F270" s="66"/>
      <c r="G270" s="134"/>
      <c r="H270" s="64">
        <f t="shared" si="42"/>
        <v>0</v>
      </c>
      <c r="I270" s="66">
        <v>0</v>
      </c>
      <c r="J270" s="66"/>
      <c r="K270" s="66"/>
      <c r="L270" s="134"/>
      <c r="M270" s="230"/>
    </row>
    <row r="271" spans="1:13" ht="24" hidden="1" x14ac:dyDescent="0.25">
      <c r="A271" s="146" t="s">
        <v>280</v>
      </c>
      <c r="B271" s="203" t="s">
        <v>281</v>
      </c>
      <c r="C271" s="176">
        <f t="shared" si="41"/>
        <v>0</v>
      </c>
      <c r="D271" s="61"/>
      <c r="E271" s="61"/>
      <c r="F271" s="61"/>
      <c r="G271" s="133"/>
      <c r="H271" s="59">
        <f t="shared" si="42"/>
        <v>0</v>
      </c>
      <c r="I271" s="61">
        <v>0</v>
      </c>
      <c r="J271" s="61"/>
      <c r="K271" s="61"/>
      <c r="L271" s="133"/>
      <c r="M271" s="230"/>
    </row>
    <row r="272" spans="1:13" ht="12.75" thickBot="1" x14ac:dyDescent="0.3">
      <c r="A272" s="204"/>
      <c r="B272" s="204" t="s">
        <v>282</v>
      </c>
      <c r="C272" s="205">
        <f>SUM(C269,C252,C211,C182,C174,C160,C75,C53)</f>
        <v>10673</v>
      </c>
      <c r="D272" s="205">
        <f>SUM(D269,D252,D211,D182,D174,D160,D75,D53,)</f>
        <v>10673</v>
      </c>
      <c r="E272" s="205">
        <f t="shared" ref="E272:L272" si="57">SUM(E269,E252,E211,E182,E174,E160,E75,E53)</f>
        <v>0</v>
      </c>
      <c r="F272" s="205">
        <f t="shared" si="57"/>
        <v>0</v>
      </c>
      <c r="G272" s="206">
        <f t="shared" si="57"/>
        <v>0</v>
      </c>
      <c r="H272" s="207">
        <f t="shared" si="57"/>
        <v>10673</v>
      </c>
      <c r="I272" s="205">
        <f t="shared" si="57"/>
        <v>10673</v>
      </c>
      <c r="J272" s="205">
        <f t="shared" si="57"/>
        <v>0</v>
      </c>
      <c r="K272" s="205">
        <f t="shared" si="57"/>
        <v>0</v>
      </c>
      <c r="L272" s="206">
        <f t="shared" si="57"/>
        <v>0</v>
      </c>
    </row>
    <row r="273" spans="1:13" s="22" customFormat="1" ht="13.5" hidden="1" thickTop="1" thickBot="1" x14ac:dyDescent="0.3">
      <c r="A273" s="250" t="s">
        <v>283</v>
      </c>
      <c r="B273" s="251"/>
      <c r="C273" s="208">
        <f>SUM(D273:G273)</f>
        <v>0</v>
      </c>
      <c r="D273" s="209">
        <f>SUM(D24,D25,D41)-D51</f>
        <v>0</v>
      </c>
      <c r="E273" s="209">
        <f>SUM(E24,E25,E41)-E51</f>
        <v>0</v>
      </c>
      <c r="F273" s="209">
        <f>(F26+F43)-F51</f>
        <v>0</v>
      </c>
      <c r="G273" s="210">
        <f>G45-G51</f>
        <v>0</v>
      </c>
      <c r="H273" s="208">
        <f>SUM(I273:L273)</f>
        <v>0</v>
      </c>
      <c r="I273" s="209">
        <f>SUM(I24,I25,I41)-I51</f>
        <v>0</v>
      </c>
      <c r="J273" s="209">
        <f>SUM(J24,J25,J41)-J51</f>
        <v>0</v>
      </c>
      <c r="K273" s="209">
        <f>(K26+K43)-K51</f>
        <v>0</v>
      </c>
      <c r="L273" s="210">
        <f>L45-L51</f>
        <v>0</v>
      </c>
    </row>
    <row r="274" spans="1:13" s="22" customFormat="1" ht="12.75" hidden="1" thickTop="1" x14ac:dyDescent="0.25">
      <c r="A274" s="267" t="s">
        <v>284</v>
      </c>
      <c r="B274" s="268"/>
      <c r="C274" s="211">
        <f t="shared" ref="C274:L274" si="58">SUM(C275,C276)-C283+C284</f>
        <v>0</v>
      </c>
      <c r="D274" s="212">
        <f t="shared" si="58"/>
        <v>0</v>
      </c>
      <c r="E274" s="212">
        <f t="shared" si="58"/>
        <v>0</v>
      </c>
      <c r="F274" s="212">
        <f t="shared" si="58"/>
        <v>0</v>
      </c>
      <c r="G274" s="213">
        <f t="shared" si="58"/>
        <v>0</v>
      </c>
      <c r="H274" s="214">
        <f t="shared" si="58"/>
        <v>0</v>
      </c>
      <c r="I274" s="212">
        <f t="shared" si="58"/>
        <v>0</v>
      </c>
      <c r="J274" s="212">
        <f t="shared" si="58"/>
        <v>0</v>
      </c>
      <c r="K274" s="212">
        <f t="shared" si="58"/>
        <v>0</v>
      </c>
      <c r="L274" s="215">
        <f t="shared" si="58"/>
        <v>0</v>
      </c>
    </row>
    <row r="275" spans="1:13" s="22" customFormat="1" ht="13.5" hidden="1" thickTop="1" thickBot="1" x14ac:dyDescent="0.3">
      <c r="A275" s="110" t="s">
        <v>285</v>
      </c>
      <c r="B275" s="110" t="s">
        <v>286</v>
      </c>
      <c r="C275" s="216">
        <f t="shared" ref="C275:L275" si="59">C21-C269</f>
        <v>0</v>
      </c>
      <c r="D275" s="112">
        <f t="shared" si="59"/>
        <v>0</v>
      </c>
      <c r="E275" s="112">
        <f t="shared" si="59"/>
        <v>0</v>
      </c>
      <c r="F275" s="112">
        <f t="shared" si="59"/>
        <v>0</v>
      </c>
      <c r="G275" s="113">
        <f t="shared" si="59"/>
        <v>0</v>
      </c>
      <c r="H275" s="217">
        <f t="shared" si="59"/>
        <v>0</v>
      </c>
      <c r="I275" s="112">
        <f t="shared" si="59"/>
        <v>0</v>
      </c>
      <c r="J275" s="112">
        <f t="shared" si="59"/>
        <v>0</v>
      </c>
      <c r="K275" s="112">
        <f t="shared" si="59"/>
        <v>0</v>
      </c>
      <c r="L275" s="113">
        <f t="shared" si="59"/>
        <v>0</v>
      </c>
    </row>
    <row r="276" spans="1:13" s="22" customFormat="1" ht="12.75" hidden="1" thickTop="1" x14ac:dyDescent="0.25">
      <c r="A276" s="218" t="s">
        <v>287</v>
      </c>
      <c r="B276" s="218" t="s">
        <v>288</v>
      </c>
      <c r="C276" s="211">
        <f t="shared" ref="C276:L276" si="60">SUM(C277,C279,C281)-SUM(C278,C280,C282)</f>
        <v>0</v>
      </c>
      <c r="D276" s="212">
        <f t="shared" si="60"/>
        <v>0</v>
      </c>
      <c r="E276" s="212">
        <f t="shared" si="60"/>
        <v>0</v>
      </c>
      <c r="F276" s="212">
        <f t="shared" si="60"/>
        <v>0</v>
      </c>
      <c r="G276" s="215">
        <f t="shared" si="60"/>
        <v>0</v>
      </c>
      <c r="H276" s="214">
        <f t="shared" si="60"/>
        <v>0</v>
      </c>
      <c r="I276" s="212">
        <f t="shared" si="60"/>
        <v>0</v>
      </c>
      <c r="J276" s="212">
        <f t="shared" si="60"/>
        <v>0</v>
      </c>
      <c r="K276" s="212">
        <f t="shared" si="60"/>
        <v>0</v>
      </c>
      <c r="L276" s="215">
        <f t="shared" si="60"/>
        <v>0</v>
      </c>
    </row>
    <row r="277" spans="1:13" ht="12.75" hidden="1" thickTop="1" x14ac:dyDescent="0.25">
      <c r="A277" s="219" t="s">
        <v>289</v>
      </c>
      <c r="B277" s="102" t="s">
        <v>290</v>
      </c>
      <c r="C277" s="70">
        <f t="shared" ref="C277:C282" si="61">SUM(D277:G277)</f>
        <v>0</v>
      </c>
      <c r="D277" s="72"/>
      <c r="E277" s="72"/>
      <c r="F277" s="72"/>
      <c r="G277" s="193"/>
      <c r="H277" s="70">
        <f t="shared" ref="H277:H282" si="62">SUM(I277:L277)</f>
        <v>0</v>
      </c>
      <c r="I277" s="72">
        <v>0</v>
      </c>
      <c r="J277" s="72"/>
      <c r="K277" s="72"/>
      <c r="L277" s="193"/>
      <c r="M277" s="230"/>
    </row>
    <row r="278" spans="1:13" ht="24.75" hidden="1" thickTop="1" x14ac:dyDescent="0.25">
      <c r="A278" s="146" t="s">
        <v>291</v>
      </c>
      <c r="B278" s="38" t="s">
        <v>292</v>
      </c>
      <c r="C278" s="64">
        <f t="shared" si="61"/>
        <v>0</v>
      </c>
      <c r="D278" s="66"/>
      <c r="E278" s="66"/>
      <c r="F278" s="66"/>
      <c r="G278" s="134"/>
      <c r="H278" s="64">
        <f t="shared" si="62"/>
        <v>0</v>
      </c>
      <c r="I278" s="66">
        <v>0</v>
      </c>
      <c r="J278" s="66"/>
      <c r="K278" s="66"/>
      <c r="L278" s="134"/>
      <c r="M278" s="230"/>
    </row>
    <row r="279" spans="1:13" ht="12.75" hidden="1" thickTop="1" x14ac:dyDescent="0.25">
      <c r="A279" s="146" t="s">
        <v>293</v>
      </c>
      <c r="B279" s="38" t="s">
        <v>294</v>
      </c>
      <c r="C279" s="64">
        <f t="shared" si="61"/>
        <v>0</v>
      </c>
      <c r="D279" s="66"/>
      <c r="E279" s="66"/>
      <c r="F279" s="66"/>
      <c r="G279" s="134"/>
      <c r="H279" s="64">
        <f t="shared" si="62"/>
        <v>0</v>
      </c>
      <c r="I279" s="66">
        <v>0</v>
      </c>
      <c r="J279" s="66"/>
      <c r="K279" s="66"/>
      <c r="L279" s="134"/>
      <c r="M279" s="230"/>
    </row>
    <row r="280" spans="1:13" ht="24.75" hidden="1" thickTop="1" x14ac:dyDescent="0.25">
      <c r="A280" s="146" t="s">
        <v>295</v>
      </c>
      <c r="B280" s="38" t="s">
        <v>296</v>
      </c>
      <c r="C280" s="64">
        <f t="shared" si="61"/>
        <v>0</v>
      </c>
      <c r="D280" s="66"/>
      <c r="E280" s="66"/>
      <c r="F280" s="66"/>
      <c r="G280" s="134"/>
      <c r="H280" s="64">
        <f t="shared" si="62"/>
        <v>0</v>
      </c>
      <c r="I280" s="66">
        <v>0</v>
      </c>
      <c r="J280" s="66"/>
      <c r="K280" s="66"/>
      <c r="L280" s="134"/>
      <c r="M280" s="230"/>
    </row>
    <row r="281" spans="1:13" ht="12.75" hidden="1" thickTop="1" x14ac:dyDescent="0.25">
      <c r="A281" s="146" t="s">
        <v>297</v>
      </c>
      <c r="B281" s="38" t="s">
        <v>298</v>
      </c>
      <c r="C281" s="64">
        <f t="shared" si="61"/>
        <v>0</v>
      </c>
      <c r="D281" s="66"/>
      <c r="E281" s="66"/>
      <c r="F281" s="66"/>
      <c r="G281" s="134"/>
      <c r="H281" s="64">
        <f t="shared" si="62"/>
        <v>0</v>
      </c>
      <c r="I281" s="66">
        <v>0</v>
      </c>
      <c r="J281" s="66"/>
      <c r="K281" s="66"/>
      <c r="L281" s="134"/>
      <c r="M281" s="230"/>
    </row>
    <row r="282" spans="1:13" ht="24.75" hidden="1" thickTop="1" x14ac:dyDescent="0.25">
      <c r="A282" s="220" t="s">
        <v>299</v>
      </c>
      <c r="B282" s="221" t="s">
        <v>300</v>
      </c>
      <c r="C282" s="156">
        <f t="shared" si="61"/>
        <v>0</v>
      </c>
      <c r="D282" s="160"/>
      <c r="E282" s="160"/>
      <c r="F282" s="160"/>
      <c r="G282" s="162"/>
      <c r="H282" s="156">
        <f t="shared" si="62"/>
        <v>0</v>
      </c>
      <c r="I282" s="160">
        <v>0</v>
      </c>
      <c r="J282" s="160"/>
      <c r="K282" s="160"/>
      <c r="L282" s="162"/>
      <c r="M282" s="230"/>
    </row>
    <row r="283" spans="1:13" s="22" customFormat="1" ht="13.5" hidden="1" thickTop="1" thickBot="1" x14ac:dyDescent="0.3">
      <c r="A283" s="222" t="s">
        <v>301</v>
      </c>
      <c r="B283" s="222" t="s">
        <v>302</v>
      </c>
      <c r="C283" s="223">
        <f>SUM(D283:G283)</f>
        <v>0</v>
      </c>
      <c r="D283" s="224"/>
      <c r="E283" s="224"/>
      <c r="F283" s="224"/>
      <c r="G283" s="225"/>
      <c r="H283" s="223">
        <f>SUM(I283:L283)</f>
        <v>0</v>
      </c>
      <c r="I283" s="224">
        <v>0</v>
      </c>
      <c r="J283" s="224"/>
      <c r="K283" s="224"/>
      <c r="L283" s="225"/>
      <c r="M283" s="232"/>
    </row>
    <row r="284" spans="1:13" s="22" customFormat="1" ht="48.75" hidden="1" thickTop="1" x14ac:dyDescent="0.25">
      <c r="A284" s="218" t="s">
        <v>303</v>
      </c>
      <c r="B284" s="226" t="s">
        <v>304</v>
      </c>
      <c r="C284" s="227">
        <f>SUM(D284:G284)</f>
        <v>0</v>
      </c>
      <c r="D284" s="151"/>
      <c r="E284" s="151"/>
      <c r="F284" s="151"/>
      <c r="G284" s="152"/>
      <c r="H284" s="227">
        <f>SUM(I284:L284)</f>
        <v>0</v>
      </c>
      <c r="I284" s="151">
        <v>0</v>
      </c>
      <c r="J284" s="151"/>
      <c r="K284" s="151"/>
      <c r="L284" s="152"/>
      <c r="M284" s="232"/>
    </row>
    <row r="285" spans="1:13" ht="12.75" thickTop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3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3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3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x14ac:dyDescent="0.2">
      <c r="A291" s="1"/>
      <c r="B291" s="1"/>
      <c r="C291" s="233"/>
      <c r="D291" s="1"/>
      <c r="E291" s="1"/>
      <c r="F291" s="1"/>
      <c r="G291" s="1"/>
      <c r="H291" s="1"/>
      <c r="I291" s="1"/>
      <c r="J291" s="1"/>
      <c r="K291" s="1"/>
      <c r="L291" s="1"/>
    </row>
    <row r="292" spans="1:12" x14ac:dyDescent="0.2">
      <c r="A292" s="1"/>
      <c r="B292" s="1"/>
      <c r="C292" s="233"/>
      <c r="D292" s="1"/>
      <c r="E292" s="1"/>
      <c r="F292" s="1"/>
      <c r="G292" s="1"/>
      <c r="H292" s="1"/>
      <c r="I292" s="1"/>
      <c r="J292" s="1"/>
      <c r="K292" s="1"/>
      <c r="L292" s="1"/>
    </row>
    <row r="293" spans="1:12" x14ac:dyDescent="0.2">
      <c r="A293" s="1"/>
      <c r="B293" s="1"/>
      <c r="C293" s="233"/>
      <c r="D293" s="1"/>
      <c r="E293" s="1"/>
      <c r="F293" s="1"/>
      <c r="G293" s="1"/>
      <c r="H293" s="1"/>
      <c r="I293" s="1"/>
      <c r="J293" s="1"/>
      <c r="K293" s="1"/>
      <c r="L293" s="1"/>
    </row>
    <row r="294" spans="1:12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</sheetData>
  <sheetProtection algorithmName="SHA-512" hashValue="HV7cJSStBd6Dwiqz1srCd1qtPGz/RdBI4s5JRMciD5KIEJnvGSmOX8DfFuwZkKqGLDHFPhJGbkgofObnPWFDmg==" saltValue="H84vpToJQafvQXTbvYQEsw==" spinCount="100000" sheet="1" objects="1" scenarios="1"/>
  <autoFilter ref="A18:M284">
    <filterColumn colId="7">
      <filters>
        <filter val="1 500"/>
        <filter val="10 673"/>
        <filter val="9 173"/>
      </filters>
    </filterColumn>
  </autoFilter>
  <mergeCells count="29">
    <mergeCell ref="A274:B274"/>
    <mergeCell ref="H16:H17"/>
    <mergeCell ref="I16:I17"/>
    <mergeCell ref="J16:J17"/>
    <mergeCell ref="K16:K17"/>
    <mergeCell ref="L16:L17"/>
    <mergeCell ref="A273:B273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</mergeCells>
  <pageMargins left="0.7874015748031496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&amp;R&amp;"Times New Roman,Regular"&amp;10&amp;P (&amp;N)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M302"/>
  <sheetViews>
    <sheetView showGridLines="0" view="pageLayout" zoomScaleNormal="100" workbookViewId="0">
      <selection activeCell="O8" sqref="O8"/>
    </sheetView>
  </sheetViews>
  <sheetFormatPr defaultRowHeight="12" x14ac:dyDescent="0.25"/>
  <cols>
    <col min="1" max="1" width="10.85546875" style="229" customWidth="1"/>
    <col min="2" max="2" width="28" style="229" customWidth="1"/>
    <col min="3" max="3" width="9.7109375" style="229" hidden="1" customWidth="1"/>
    <col min="4" max="4" width="9.5703125" style="229" hidden="1" customWidth="1"/>
    <col min="5" max="6" width="8.7109375" style="229" hidden="1" customWidth="1"/>
    <col min="7" max="7" width="8.28515625" style="229" hidden="1" customWidth="1"/>
    <col min="8" max="11" width="8.7109375" style="229" customWidth="1"/>
    <col min="12" max="12" width="7.5703125" style="229" customWidth="1"/>
    <col min="13" max="13" width="0" style="1" hidden="1" customWidth="1"/>
    <col min="14" max="16384" width="9.140625" style="1"/>
  </cols>
  <sheetData>
    <row r="1" spans="1:12" x14ac:dyDescent="0.25">
      <c r="A1" s="240" t="s">
        <v>323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</row>
    <row r="2" spans="1:12" ht="35.25" customHeight="1" x14ac:dyDescent="0.25">
      <c r="A2" s="241" t="s">
        <v>1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3"/>
    </row>
    <row r="3" spans="1:12" ht="12.75" customHeight="1" x14ac:dyDescent="0.25">
      <c r="A3" s="2" t="s">
        <v>2</v>
      </c>
      <c r="B3" s="3"/>
      <c r="C3" s="244" t="s">
        <v>306</v>
      </c>
      <c r="D3" s="244"/>
      <c r="E3" s="244"/>
      <c r="F3" s="244"/>
      <c r="G3" s="244"/>
      <c r="H3" s="244"/>
      <c r="I3" s="244"/>
      <c r="J3" s="244"/>
      <c r="K3" s="244"/>
      <c r="L3" s="245"/>
    </row>
    <row r="4" spans="1:12" ht="12.75" customHeight="1" x14ac:dyDescent="0.25">
      <c r="A4" s="2" t="s">
        <v>4</v>
      </c>
      <c r="B4" s="3"/>
      <c r="C4" s="244" t="s">
        <v>307</v>
      </c>
      <c r="D4" s="244"/>
      <c r="E4" s="244"/>
      <c r="F4" s="244"/>
      <c r="G4" s="244"/>
      <c r="H4" s="244"/>
      <c r="I4" s="244"/>
      <c r="J4" s="244"/>
      <c r="K4" s="244"/>
      <c r="L4" s="245"/>
    </row>
    <row r="5" spans="1:12" ht="12.75" customHeight="1" x14ac:dyDescent="0.25">
      <c r="A5" s="4" t="s">
        <v>6</v>
      </c>
      <c r="B5" s="5"/>
      <c r="C5" s="238" t="s">
        <v>308</v>
      </c>
      <c r="D5" s="238"/>
      <c r="E5" s="238"/>
      <c r="F5" s="238"/>
      <c r="G5" s="238"/>
      <c r="H5" s="238"/>
      <c r="I5" s="238"/>
      <c r="J5" s="238"/>
      <c r="K5" s="238"/>
      <c r="L5" s="239"/>
    </row>
    <row r="6" spans="1:12" ht="12.75" customHeight="1" x14ac:dyDescent="0.25">
      <c r="A6" s="4" t="s">
        <v>8</v>
      </c>
      <c r="B6" s="5"/>
      <c r="C6" s="238" t="s">
        <v>318</v>
      </c>
      <c r="D6" s="238"/>
      <c r="E6" s="238"/>
      <c r="F6" s="238"/>
      <c r="G6" s="238"/>
      <c r="H6" s="238"/>
      <c r="I6" s="238"/>
      <c r="J6" s="238"/>
      <c r="K6" s="238"/>
      <c r="L6" s="239"/>
    </row>
    <row r="7" spans="1:12" x14ac:dyDescent="0.25">
      <c r="A7" s="4" t="s">
        <v>10</v>
      </c>
      <c r="B7" s="5"/>
      <c r="C7" s="244" t="s">
        <v>324</v>
      </c>
      <c r="D7" s="244"/>
      <c r="E7" s="244"/>
      <c r="F7" s="244"/>
      <c r="G7" s="244"/>
      <c r="H7" s="244"/>
      <c r="I7" s="244"/>
      <c r="J7" s="244"/>
      <c r="K7" s="244"/>
      <c r="L7" s="245"/>
    </row>
    <row r="8" spans="1:12" ht="12.75" customHeight="1" x14ac:dyDescent="0.25">
      <c r="A8" s="6" t="s">
        <v>12</v>
      </c>
      <c r="B8" s="5"/>
      <c r="C8" s="246"/>
      <c r="D8" s="246"/>
      <c r="E8" s="246"/>
      <c r="F8" s="246"/>
      <c r="G8" s="246"/>
      <c r="H8" s="246"/>
      <c r="I8" s="246"/>
      <c r="J8" s="246"/>
      <c r="K8" s="246"/>
      <c r="L8" s="247"/>
    </row>
    <row r="9" spans="1:12" ht="12.75" customHeight="1" x14ac:dyDescent="0.25">
      <c r="A9" s="4"/>
      <c r="B9" s="5" t="s">
        <v>13</v>
      </c>
      <c r="C9" s="238" t="s">
        <v>320</v>
      </c>
      <c r="D9" s="238"/>
      <c r="E9" s="238"/>
      <c r="F9" s="238"/>
      <c r="G9" s="238"/>
      <c r="H9" s="238"/>
      <c r="I9" s="238"/>
      <c r="J9" s="238"/>
      <c r="K9" s="238"/>
      <c r="L9" s="239"/>
    </row>
    <row r="10" spans="1:12" ht="12.75" customHeight="1" x14ac:dyDescent="0.25">
      <c r="A10" s="4"/>
      <c r="B10" s="5" t="s">
        <v>15</v>
      </c>
      <c r="C10" s="238"/>
      <c r="D10" s="238"/>
      <c r="E10" s="238"/>
      <c r="F10" s="238"/>
      <c r="G10" s="238"/>
      <c r="H10" s="238"/>
      <c r="I10" s="238"/>
      <c r="J10" s="238"/>
      <c r="K10" s="238"/>
      <c r="L10" s="239"/>
    </row>
    <row r="11" spans="1:12" ht="12.75" customHeight="1" x14ac:dyDescent="0.25">
      <c r="A11" s="4"/>
      <c r="B11" s="5" t="s">
        <v>16</v>
      </c>
      <c r="C11" s="246"/>
      <c r="D11" s="246"/>
      <c r="E11" s="246"/>
      <c r="F11" s="246"/>
      <c r="G11" s="246"/>
      <c r="H11" s="246"/>
      <c r="I11" s="246"/>
      <c r="J11" s="246"/>
      <c r="K11" s="246"/>
      <c r="L11" s="247"/>
    </row>
    <row r="12" spans="1:12" ht="12.75" customHeight="1" x14ac:dyDescent="0.25">
      <c r="A12" s="4"/>
      <c r="B12" s="5" t="s">
        <v>17</v>
      </c>
      <c r="C12" s="238"/>
      <c r="D12" s="238"/>
      <c r="E12" s="238"/>
      <c r="F12" s="238"/>
      <c r="G12" s="238"/>
      <c r="H12" s="238"/>
      <c r="I12" s="238"/>
      <c r="J12" s="238"/>
      <c r="K12" s="238"/>
      <c r="L12" s="239"/>
    </row>
    <row r="13" spans="1:12" ht="12.75" customHeight="1" x14ac:dyDescent="0.25">
      <c r="A13" s="4"/>
      <c r="B13" s="5" t="s">
        <v>19</v>
      </c>
      <c r="C13" s="238"/>
      <c r="D13" s="238"/>
      <c r="E13" s="238"/>
      <c r="F13" s="238"/>
      <c r="G13" s="238"/>
      <c r="H13" s="238"/>
      <c r="I13" s="238"/>
      <c r="J13" s="238"/>
      <c r="K13" s="238"/>
      <c r="L13" s="239"/>
    </row>
    <row r="14" spans="1:12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s="11" customFormat="1" ht="12.75" customHeight="1" x14ac:dyDescent="0.25">
      <c r="A15" s="252" t="s">
        <v>20</v>
      </c>
      <c r="B15" s="255" t="s">
        <v>21</v>
      </c>
      <c r="C15" s="257" t="s">
        <v>22</v>
      </c>
      <c r="D15" s="258"/>
      <c r="E15" s="258"/>
      <c r="F15" s="258"/>
      <c r="G15" s="259"/>
      <c r="H15" s="257" t="s">
        <v>23</v>
      </c>
      <c r="I15" s="258"/>
      <c r="J15" s="258"/>
      <c r="K15" s="258"/>
      <c r="L15" s="259"/>
    </row>
    <row r="16" spans="1:12" s="11" customFormat="1" ht="12.75" customHeight="1" x14ac:dyDescent="0.25">
      <c r="A16" s="253"/>
      <c r="B16" s="256"/>
      <c r="C16" s="260" t="s">
        <v>24</v>
      </c>
      <c r="D16" s="261" t="s">
        <v>25</v>
      </c>
      <c r="E16" s="263" t="s">
        <v>26</v>
      </c>
      <c r="F16" s="265" t="s">
        <v>27</v>
      </c>
      <c r="G16" s="248" t="s">
        <v>28</v>
      </c>
      <c r="H16" s="260" t="s">
        <v>24</v>
      </c>
      <c r="I16" s="261" t="s">
        <v>25</v>
      </c>
      <c r="J16" s="263" t="s">
        <v>26</v>
      </c>
      <c r="K16" s="265" t="s">
        <v>27</v>
      </c>
      <c r="L16" s="248" t="s">
        <v>28</v>
      </c>
    </row>
    <row r="17" spans="1:12" s="12" customFormat="1" ht="61.5" customHeight="1" thickBot="1" x14ac:dyDescent="0.3">
      <c r="A17" s="254"/>
      <c r="B17" s="256"/>
      <c r="C17" s="260"/>
      <c r="D17" s="262"/>
      <c r="E17" s="264"/>
      <c r="F17" s="266"/>
      <c r="G17" s="248"/>
      <c r="H17" s="269"/>
      <c r="I17" s="270"/>
      <c r="J17" s="264"/>
      <c r="K17" s="266"/>
      <c r="L17" s="249"/>
    </row>
    <row r="18" spans="1:12" s="12" customFormat="1" ht="9.75" customHeight="1" thickTop="1" x14ac:dyDescent="0.25">
      <c r="A18" s="13" t="s">
        <v>29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6">
        <v>12</v>
      </c>
    </row>
    <row r="19" spans="1:12" s="22" customFormat="1" hidden="1" x14ac:dyDescent="0.25">
      <c r="A19" s="17"/>
      <c r="B19" s="18" t="s">
        <v>30</v>
      </c>
      <c r="C19" s="19"/>
      <c r="D19" s="20"/>
      <c r="E19" s="20"/>
      <c r="F19" s="20"/>
      <c r="G19" s="21"/>
      <c r="H19" s="19"/>
      <c r="I19" s="20"/>
      <c r="J19" s="20"/>
      <c r="K19" s="20"/>
      <c r="L19" s="21"/>
    </row>
    <row r="20" spans="1:12" s="22" customFormat="1" ht="12.75" thickBot="1" x14ac:dyDescent="0.3">
      <c r="A20" s="23"/>
      <c r="B20" s="24" t="s">
        <v>31</v>
      </c>
      <c r="C20" s="25">
        <f t="shared" ref="C20:C47" si="0">SUM(D20:G20)</f>
        <v>7910</v>
      </c>
      <c r="D20" s="26">
        <f>SUM(D21,D24,D25,D41,D43)</f>
        <v>7910</v>
      </c>
      <c r="E20" s="26">
        <f>SUM(E21,E24,E43)</f>
        <v>0</v>
      </c>
      <c r="F20" s="26">
        <f>SUM(F21,F26,F43)</f>
        <v>0</v>
      </c>
      <c r="G20" s="27">
        <f>SUM(G21,G45)</f>
        <v>0</v>
      </c>
      <c r="H20" s="25">
        <f>SUM(I20:L20)</f>
        <v>9700</v>
      </c>
      <c r="I20" s="26">
        <f>SUM(I21,I24,I25,I41,I43)</f>
        <v>9700</v>
      </c>
      <c r="J20" s="26">
        <f>SUM(J21,J24,J43)</f>
        <v>0</v>
      </c>
      <c r="K20" s="26">
        <f>SUM(K21,K26,K43)</f>
        <v>0</v>
      </c>
      <c r="L20" s="27">
        <f>SUM(L21,L45)</f>
        <v>0</v>
      </c>
    </row>
    <row r="21" spans="1:12" ht="12.75" hidden="1" thickTop="1" x14ac:dyDescent="0.25">
      <c r="A21" s="28"/>
      <c r="B21" s="29" t="s">
        <v>32</v>
      </c>
      <c r="C21" s="30">
        <f t="shared" si="0"/>
        <v>0</v>
      </c>
      <c r="D21" s="31">
        <f>SUM(D22:D23)</f>
        <v>0</v>
      </c>
      <c r="E21" s="31">
        <f>SUM(E22:E23)</f>
        <v>0</v>
      </c>
      <c r="F21" s="31">
        <f>SUM(F22:F23)</f>
        <v>0</v>
      </c>
      <c r="G21" s="32">
        <f>SUM(G22:G23)</f>
        <v>0</v>
      </c>
      <c r="H21" s="30">
        <f t="shared" ref="H21:H47" si="1">SUM(I21:L21)</f>
        <v>0</v>
      </c>
      <c r="I21" s="31">
        <f>SUM(I22:I23)</f>
        <v>0</v>
      </c>
      <c r="J21" s="31">
        <f>SUM(J22:J23)</f>
        <v>0</v>
      </c>
      <c r="K21" s="31">
        <f>SUM(K22:K23)</f>
        <v>0</v>
      </c>
      <c r="L21" s="32">
        <f>SUM(L22:L23)</f>
        <v>0</v>
      </c>
    </row>
    <row r="22" spans="1:12" ht="12.75" hidden="1" thickTop="1" x14ac:dyDescent="0.25">
      <c r="A22" s="33"/>
      <c r="B22" s="34" t="s">
        <v>33</v>
      </c>
      <c r="C22" s="35">
        <f t="shared" si="0"/>
        <v>0</v>
      </c>
      <c r="D22" s="36"/>
      <c r="E22" s="36"/>
      <c r="F22" s="36"/>
      <c r="G22" s="37"/>
      <c r="H22" s="35">
        <f t="shared" si="1"/>
        <v>0</v>
      </c>
      <c r="I22" s="36"/>
      <c r="J22" s="36"/>
      <c r="K22" s="36"/>
      <c r="L22" s="37"/>
    </row>
    <row r="23" spans="1:12" ht="12.75" hidden="1" thickTop="1" x14ac:dyDescent="0.25">
      <c r="A23" s="38"/>
      <c r="B23" s="39" t="s">
        <v>34</v>
      </c>
      <c r="C23" s="40">
        <f t="shared" si="0"/>
        <v>0</v>
      </c>
      <c r="D23" s="41"/>
      <c r="E23" s="41"/>
      <c r="F23" s="41"/>
      <c r="G23" s="42"/>
      <c r="H23" s="40">
        <f t="shared" si="1"/>
        <v>0</v>
      </c>
      <c r="I23" s="41"/>
      <c r="J23" s="41"/>
      <c r="K23" s="41"/>
      <c r="L23" s="43"/>
    </row>
    <row r="24" spans="1:12" s="22" customFormat="1" ht="25.5" thickTop="1" thickBot="1" x14ac:dyDescent="0.3">
      <c r="A24" s="44">
        <v>19300</v>
      </c>
      <c r="B24" s="44" t="s">
        <v>35</v>
      </c>
      <c r="C24" s="45">
        <f t="shared" si="0"/>
        <v>7910</v>
      </c>
      <c r="D24" s="46">
        <f>7910</f>
        <v>7910</v>
      </c>
      <c r="E24" s="46"/>
      <c r="F24" s="47" t="s">
        <v>36</v>
      </c>
      <c r="G24" s="48" t="s">
        <v>36</v>
      </c>
      <c r="H24" s="45">
        <f t="shared" si="1"/>
        <v>9700</v>
      </c>
      <c r="I24" s="46">
        <f>I51</f>
        <v>9700</v>
      </c>
      <c r="J24" s="46"/>
      <c r="K24" s="47" t="s">
        <v>36</v>
      </c>
      <c r="L24" s="48" t="s">
        <v>36</v>
      </c>
    </row>
    <row r="25" spans="1:12" s="22" customFormat="1" ht="24.75" hidden="1" thickTop="1" x14ac:dyDescent="0.25">
      <c r="A25" s="49"/>
      <c r="B25" s="50" t="s">
        <v>37</v>
      </c>
      <c r="C25" s="51">
        <f>SUM(D25:G25)</f>
        <v>0</v>
      </c>
      <c r="D25" s="52"/>
      <c r="E25" s="53" t="s">
        <v>36</v>
      </c>
      <c r="F25" s="53" t="s">
        <v>36</v>
      </c>
      <c r="G25" s="54" t="s">
        <v>36</v>
      </c>
      <c r="H25" s="51">
        <f>SUM(I25:L25)</f>
        <v>0</v>
      </c>
      <c r="I25" s="55"/>
      <c r="J25" s="53" t="s">
        <v>36</v>
      </c>
      <c r="K25" s="53" t="s">
        <v>36</v>
      </c>
      <c r="L25" s="54" t="s">
        <v>36</v>
      </c>
    </row>
    <row r="26" spans="1:12" s="22" customFormat="1" ht="36.75" hidden="1" thickTop="1" x14ac:dyDescent="0.25">
      <c r="A26" s="50">
        <v>21300</v>
      </c>
      <c r="B26" s="50" t="s">
        <v>38</v>
      </c>
      <c r="C26" s="51">
        <f>SUM(D26:G26)</f>
        <v>0</v>
      </c>
      <c r="D26" s="53" t="s">
        <v>36</v>
      </c>
      <c r="E26" s="53" t="s">
        <v>36</v>
      </c>
      <c r="F26" s="56">
        <f>SUM(F27,F31,F33,F36)</f>
        <v>0</v>
      </c>
      <c r="G26" s="54" t="s">
        <v>36</v>
      </c>
      <c r="H26" s="51">
        <f>SUM(I26:L26)</f>
        <v>0</v>
      </c>
      <c r="I26" s="53" t="s">
        <v>36</v>
      </c>
      <c r="J26" s="53" t="s">
        <v>36</v>
      </c>
      <c r="K26" s="56">
        <f>SUM(K27,K31,K33,K36)</f>
        <v>0</v>
      </c>
      <c r="L26" s="54" t="s">
        <v>36</v>
      </c>
    </row>
    <row r="27" spans="1:12" s="22" customFormat="1" ht="24.75" hidden="1" thickTop="1" x14ac:dyDescent="0.25">
      <c r="A27" s="57">
        <v>21350</v>
      </c>
      <c r="B27" s="50" t="s">
        <v>39</v>
      </c>
      <c r="C27" s="51">
        <f>SUM(D27:G27)</f>
        <v>0</v>
      </c>
      <c r="D27" s="53" t="s">
        <v>36</v>
      </c>
      <c r="E27" s="53" t="s">
        <v>36</v>
      </c>
      <c r="F27" s="56">
        <f>SUM(F28:F30)</f>
        <v>0</v>
      </c>
      <c r="G27" s="54" t="s">
        <v>36</v>
      </c>
      <c r="H27" s="51">
        <f>SUM(I27:L27)</f>
        <v>0</v>
      </c>
      <c r="I27" s="53" t="s">
        <v>36</v>
      </c>
      <c r="J27" s="53" t="s">
        <v>36</v>
      </c>
      <c r="K27" s="56">
        <f>SUM(K28:K30)</f>
        <v>0</v>
      </c>
      <c r="L27" s="54" t="s">
        <v>36</v>
      </c>
    </row>
    <row r="28" spans="1:12" ht="12.75" hidden="1" thickTop="1" x14ac:dyDescent="0.25">
      <c r="A28" s="33">
        <v>21351</v>
      </c>
      <c r="B28" s="58" t="s">
        <v>40</v>
      </c>
      <c r="C28" s="59">
        <f t="shared" si="0"/>
        <v>0</v>
      </c>
      <c r="D28" s="60" t="s">
        <v>36</v>
      </c>
      <c r="E28" s="60" t="s">
        <v>36</v>
      </c>
      <c r="F28" s="61"/>
      <c r="G28" s="62" t="s">
        <v>36</v>
      </c>
      <c r="H28" s="59">
        <f t="shared" si="1"/>
        <v>0</v>
      </c>
      <c r="I28" s="60" t="s">
        <v>36</v>
      </c>
      <c r="J28" s="60" t="s">
        <v>36</v>
      </c>
      <c r="K28" s="61"/>
      <c r="L28" s="62" t="s">
        <v>36</v>
      </c>
    </row>
    <row r="29" spans="1:12" ht="12.75" hidden="1" thickTop="1" x14ac:dyDescent="0.25">
      <c r="A29" s="38">
        <v>21352</v>
      </c>
      <c r="B29" s="63" t="s">
        <v>41</v>
      </c>
      <c r="C29" s="64">
        <f t="shared" si="0"/>
        <v>0</v>
      </c>
      <c r="D29" s="65" t="s">
        <v>36</v>
      </c>
      <c r="E29" s="65" t="s">
        <v>36</v>
      </c>
      <c r="F29" s="66"/>
      <c r="G29" s="67" t="s">
        <v>36</v>
      </c>
      <c r="H29" s="64">
        <f t="shared" si="1"/>
        <v>0</v>
      </c>
      <c r="I29" s="65" t="s">
        <v>36</v>
      </c>
      <c r="J29" s="65" t="s">
        <v>36</v>
      </c>
      <c r="K29" s="66"/>
      <c r="L29" s="67" t="s">
        <v>36</v>
      </c>
    </row>
    <row r="30" spans="1:12" ht="24.75" hidden="1" thickTop="1" x14ac:dyDescent="0.25">
      <c r="A30" s="38">
        <v>21359</v>
      </c>
      <c r="B30" s="63" t="s">
        <v>42</v>
      </c>
      <c r="C30" s="64">
        <f t="shared" si="0"/>
        <v>0</v>
      </c>
      <c r="D30" s="65" t="s">
        <v>36</v>
      </c>
      <c r="E30" s="65" t="s">
        <v>36</v>
      </c>
      <c r="F30" s="66"/>
      <c r="G30" s="67" t="s">
        <v>36</v>
      </c>
      <c r="H30" s="64">
        <f t="shared" si="1"/>
        <v>0</v>
      </c>
      <c r="I30" s="65" t="s">
        <v>36</v>
      </c>
      <c r="J30" s="65" t="s">
        <v>36</v>
      </c>
      <c r="K30" s="66"/>
      <c r="L30" s="67" t="s">
        <v>36</v>
      </c>
    </row>
    <row r="31" spans="1:12" s="22" customFormat="1" ht="36.75" hidden="1" thickTop="1" x14ac:dyDescent="0.25">
      <c r="A31" s="57">
        <v>21370</v>
      </c>
      <c r="B31" s="50" t="s">
        <v>43</v>
      </c>
      <c r="C31" s="51">
        <f t="shared" si="0"/>
        <v>0</v>
      </c>
      <c r="D31" s="53" t="s">
        <v>36</v>
      </c>
      <c r="E31" s="53" t="s">
        <v>36</v>
      </c>
      <c r="F31" s="56">
        <f>SUM(F32)</f>
        <v>0</v>
      </c>
      <c r="G31" s="54" t="s">
        <v>36</v>
      </c>
      <c r="H31" s="51">
        <f t="shared" si="1"/>
        <v>0</v>
      </c>
      <c r="I31" s="53" t="s">
        <v>36</v>
      </c>
      <c r="J31" s="53" t="s">
        <v>36</v>
      </c>
      <c r="K31" s="56">
        <f>SUM(K32)</f>
        <v>0</v>
      </c>
      <c r="L31" s="54" t="s">
        <v>36</v>
      </c>
    </row>
    <row r="32" spans="1:12" ht="36.75" hidden="1" thickTop="1" x14ac:dyDescent="0.25">
      <c r="A32" s="68">
        <v>21379</v>
      </c>
      <c r="B32" s="69" t="s">
        <v>44</v>
      </c>
      <c r="C32" s="70">
        <f t="shared" si="0"/>
        <v>0</v>
      </c>
      <c r="D32" s="71" t="s">
        <v>36</v>
      </c>
      <c r="E32" s="71" t="s">
        <v>36</v>
      </c>
      <c r="F32" s="72"/>
      <c r="G32" s="73" t="s">
        <v>36</v>
      </c>
      <c r="H32" s="70">
        <f t="shared" si="1"/>
        <v>0</v>
      </c>
      <c r="I32" s="71" t="s">
        <v>36</v>
      </c>
      <c r="J32" s="71" t="s">
        <v>36</v>
      </c>
      <c r="K32" s="72"/>
      <c r="L32" s="73" t="s">
        <v>36</v>
      </c>
    </row>
    <row r="33" spans="1:12" s="22" customFormat="1" ht="12.75" hidden="1" thickTop="1" x14ac:dyDescent="0.25">
      <c r="A33" s="57">
        <v>21380</v>
      </c>
      <c r="B33" s="50" t="s">
        <v>45</v>
      </c>
      <c r="C33" s="51">
        <f t="shared" si="0"/>
        <v>0</v>
      </c>
      <c r="D33" s="53" t="s">
        <v>36</v>
      </c>
      <c r="E33" s="53" t="s">
        <v>36</v>
      </c>
      <c r="F33" s="56">
        <f>SUM(F34:F35)</f>
        <v>0</v>
      </c>
      <c r="G33" s="54" t="s">
        <v>36</v>
      </c>
      <c r="H33" s="51">
        <f t="shared" si="1"/>
        <v>0</v>
      </c>
      <c r="I33" s="53" t="s">
        <v>36</v>
      </c>
      <c r="J33" s="53" t="s">
        <v>36</v>
      </c>
      <c r="K33" s="56">
        <f>SUM(K34:K35)</f>
        <v>0</v>
      </c>
      <c r="L33" s="54" t="s">
        <v>36</v>
      </c>
    </row>
    <row r="34" spans="1:12" ht="12.75" hidden="1" thickTop="1" x14ac:dyDescent="0.25">
      <c r="A34" s="34">
        <v>21381</v>
      </c>
      <c r="B34" s="58" t="s">
        <v>46</v>
      </c>
      <c r="C34" s="59">
        <f t="shared" si="0"/>
        <v>0</v>
      </c>
      <c r="D34" s="60" t="s">
        <v>36</v>
      </c>
      <c r="E34" s="60" t="s">
        <v>36</v>
      </c>
      <c r="F34" s="61"/>
      <c r="G34" s="62" t="s">
        <v>36</v>
      </c>
      <c r="H34" s="59">
        <f t="shared" si="1"/>
        <v>0</v>
      </c>
      <c r="I34" s="60" t="s">
        <v>36</v>
      </c>
      <c r="J34" s="60" t="s">
        <v>36</v>
      </c>
      <c r="K34" s="61"/>
      <c r="L34" s="62" t="s">
        <v>36</v>
      </c>
    </row>
    <row r="35" spans="1:12" ht="24.75" hidden="1" thickTop="1" x14ac:dyDescent="0.25">
      <c r="A35" s="39">
        <v>21383</v>
      </c>
      <c r="B35" s="63" t="s">
        <v>47</v>
      </c>
      <c r="C35" s="64">
        <f>SUM(D35:G35)</f>
        <v>0</v>
      </c>
      <c r="D35" s="65" t="s">
        <v>36</v>
      </c>
      <c r="E35" s="65" t="s">
        <v>36</v>
      </c>
      <c r="F35" s="66"/>
      <c r="G35" s="67" t="s">
        <v>36</v>
      </c>
      <c r="H35" s="64">
        <f t="shared" si="1"/>
        <v>0</v>
      </c>
      <c r="I35" s="65" t="s">
        <v>36</v>
      </c>
      <c r="J35" s="65" t="s">
        <v>36</v>
      </c>
      <c r="K35" s="66"/>
      <c r="L35" s="67" t="s">
        <v>36</v>
      </c>
    </row>
    <row r="36" spans="1:12" s="22" customFormat="1" ht="25.5" hidden="1" customHeight="1" x14ac:dyDescent="0.25">
      <c r="A36" s="57">
        <v>21390</v>
      </c>
      <c r="B36" s="50" t="s">
        <v>48</v>
      </c>
      <c r="C36" s="51">
        <f t="shared" si="0"/>
        <v>0</v>
      </c>
      <c r="D36" s="53" t="s">
        <v>36</v>
      </c>
      <c r="E36" s="53" t="s">
        <v>36</v>
      </c>
      <c r="F36" s="56">
        <f>SUM(F37:F40)</f>
        <v>0</v>
      </c>
      <c r="G36" s="54" t="s">
        <v>36</v>
      </c>
      <c r="H36" s="51">
        <f t="shared" si="1"/>
        <v>0</v>
      </c>
      <c r="I36" s="53" t="s">
        <v>36</v>
      </c>
      <c r="J36" s="53" t="s">
        <v>36</v>
      </c>
      <c r="K36" s="56">
        <f>SUM(K37:K40)</f>
        <v>0</v>
      </c>
      <c r="L36" s="54" t="s">
        <v>36</v>
      </c>
    </row>
    <row r="37" spans="1:12" ht="24.75" hidden="1" thickTop="1" x14ac:dyDescent="0.25">
      <c r="A37" s="34">
        <v>21391</v>
      </c>
      <c r="B37" s="58" t="s">
        <v>49</v>
      </c>
      <c r="C37" s="59">
        <f t="shared" si="0"/>
        <v>0</v>
      </c>
      <c r="D37" s="60" t="s">
        <v>36</v>
      </c>
      <c r="E37" s="60" t="s">
        <v>36</v>
      </c>
      <c r="F37" s="61"/>
      <c r="G37" s="62" t="s">
        <v>36</v>
      </c>
      <c r="H37" s="59">
        <f t="shared" si="1"/>
        <v>0</v>
      </c>
      <c r="I37" s="60" t="s">
        <v>36</v>
      </c>
      <c r="J37" s="60" t="s">
        <v>36</v>
      </c>
      <c r="K37" s="61"/>
      <c r="L37" s="62" t="s">
        <v>36</v>
      </c>
    </row>
    <row r="38" spans="1:12" ht="12.75" hidden="1" thickTop="1" x14ac:dyDescent="0.25">
      <c r="A38" s="39">
        <v>21393</v>
      </c>
      <c r="B38" s="63" t="s">
        <v>50</v>
      </c>
      <c r="C38" s="64">
        <f t="shared" si="0"/>
        <v>0</v>
      </c>
      <c r="D38" s="65" t="s">
        <v>36</v>
      </c>
      <c r="E38" s="65" t="s">
        <v>36</v>
      </c>
      <c r="F38" s="66"/>
      <c r="G38" s="67" t="s">
        <v>36</v>
      </c>
      <c r="H38" s="64">
        <f t="shared" si="1"/>
        <v>0</v>
      </c>
      <c r="I38" s="65" t="s">
        <v>36</v>
      </c>
      <c r="J38" s="65" t="s">
        <v>36</v>
      </c>
      <c r="K38" s="66"/>
      <c r="L38" s="67" t="s">
        <v>36</v>
      </c>
    </row>
    <row r="39" spans="1:12" ht="12.75" hidden="1" thickTop="1" x14ac:dyDescent="0.25">
      <c r="A39" s="39">
        <v>21395</v>
      </c>
      <c r="B39" s="63" t="s">
        <v>51</v>
      </c>
      <c r="C39" s="64">
        <f t="shared" si="0"/>
        <v>0</v>
      </c>
      <c r="D39" s="65" t="s">
        <v>36</v>
      </c>
      <c r="E39" s="65" t="s">
        <v>36</v>
      </c>
      <c r="F39" s="66"/>
      <c r="G39" s="67" t="s">
        <v>36</v>
      </c>
      <c r="H39" s="64">
        <f t="shared" si="1"/>
        <v>0</v>
      </c>
      <c r="I39" s="65" t="s">
        <v>36</v>
      </c>
      <c r="J39" s="65" t="s">
        <v>36</v>
      </c>
      <c r="K39" s="66"/>
      <c r="L39" s="67" t="s">
        <v>36</v>
      </c>
    </row>
    <row r="40" spans="1:12" ht="24.75" hidden="1" thickTop="1" x14ac:dyDescent="0.25">
      <c r="A40" s="74">
        <v>21399</v>
      </c>
      <c r="B40" s="75" t="s">
        <v>52</v>
      </c>
      <c r="C40" s="76">
        <f t="shared" si="0"/>
        <v>0</v>
      </c>
      <c r="D40" s="77" t="s">
        <v>36</v>
      </c>
      <c r="E40" s="77" t="s">
        <v>36</v>
      </c>
      <c r="F40" s="78"/>
      <c r="G40" s="79" t="s">
        <v>36</v>
      </c>
      <c r="H40" s="76">
        <f t="shared" si="1"/>
        <v>0</v>
      </c>
      <c r="I40" s="77" t="s">
        <v>36</v>
      </c>
      <c r="J40" s="77" t="s">
        <v>36</v>
      </c>
      <c r="K40" s="78"/>
      <c r="L40" s="79" t="s">
        <v>36</v>
      </c>
    </row>
    <row r="41" spans="1:12" s="22" customFormat="1" ht="26.25" hidden="1" customHeight="1" x14ac:dyDescent="0.25">
      <c r="A41" s="80">
        <v>21420</v>
      </c>
      <c r="B41" s="81" t="s">
        <v>53</v>
      </c>
      <c r="C41" s="82">
        <f>SUM(D41:G41)</f>
        <v>0</v>
      </c>
      <c r="D41" s="83">
        <f>SUM(D42)</f>
        <v>0</v>
      </c>
      <c r="E41" s="84" t="s">
        <v>36</v>
      </c>
      <c r="F41" s="84" t="s">
        <v>36</v>
      </c>
      <c r="G41" s="85" t="s">
        <v>36</v>
      </c>
      <c r="H41" s="82">
        <f>SUM(I41:L41)</f>
        <v>0</v>
      </c>
      <c r="I41" s="83">
        <f>SUM(I42)</f>
        <v>0</v>
      </c>
      <c r="J41" s="84" t="s">
        <v>36</v>
      </c>
      <c r="K41" s="84" t="s">
        <v>36</v>
      </c>
      <c r="L41" s="85" t="s">
        <v>36</v>
      </c>
    </row>
    <row r="42" spans="1:12" s="22" customFormat="1" ht="26.25" hidden="1" customHeight="1" x14ac:dyDescent="0.25">
      <c r="A42" s="74">
        <v>21429</v>
      </c>
      <c r="B42" s="75" t="s">
        <v>54</v>
      </c>
      <c r="C42" s="76">
        <f>SUM(D42:G42)</f>
        <v>0</v>
      </c>
      <c r="D42" s="86"/>
      <c r="E42" s="77" t="s">
        <v>36</v>
      </c>
      <c r="F42" s="77" t="s">
        <v>36</v>
      </c>
      <c r="G42" s="79" t="s">
        <v>36</v>
      </c>
      <c r="H42" s="76">
        <f t="shared" ref="H42:H44" si="2">SUM(I42:L42)</f>
        <v>0</v>
      </c>
      <c r="I42" s="86"/>
      <c r="J42" s="77" t="s">
        <v>36</v>
      </c>
      <c r="K42" s="77" t="s">
        <v>36</v>
      </c>
      <c r="L42" s="79" t="s">
        <v>36</v>
      </c>
    </row>
    <row r="43" spans="1:12" s="22" customFormat="1" ht="24.75" hidden="1" thickTop="1" x14ac:dyDescent="0.25">
      <c r="A43" s="57">
        <v>21490</v>
      </c>
      <c r="B43" s="50" t="s">
        <v>55</v>
      </c>
      <c r="C43" s="51">
        <f t="shared" si="0"/>
        <v>0</v>
      </c>
      <c r="D43" s="87">
        <f>D44</f>
        <v>0</v>
      </c>
      <c r="E43" s="87">
        <f t="shared" ref="E43:F43" si="3">E44</f>
        <v>0</v>
      </c>
      <c r="F43" s="87">
        <f t="shared" si="3"/>
        <v>0</v>
      </c>
      <c r="G43" s="54" t="s">
        <v>36</v>
      </c>
      <c r="H43" s="88">
        <f t="shared" si="2"/>
        <v>0</v>
      </c>
      <c r="I43" s="87">
        <f>I44</f>
        <v>0</v>
      </c>
      <c r="J43" s="87">
        <f t="shared" ref="J43:K43" si="4">J44</f>
        <v>0</v>
      </c>
      <c r="K43" s="87">
        <f t="shared" si="4"/>
        <v>0</v>
      </c>
      <c r="L43" s="54" t="s">
        <v>36</v>
      </c>
    </row>
    <row r="44" spans="1:12" s="22" customFormat="1" ht="24.75" hidden="1" thickTop="1" x14ac:dyDescent="0.25">
      <c r="A44" s="39">
        <v>21499</v>
      </c>
      <c r="B44" s="63" t="s">
        <v>56</v>
      </c>
      <c r="C44" s="70">
        <f>SUM(D44:G44)</f>
        <v>0</v>
      </c>
      <c r="D44" s="89"/>
      <c r="E44" s="90"/>
      <c r="F44" s="90"/>
      <c r="G44" s="91" t="s">
        <v>36</v>
      </c>
      <c r="H44" s="92">
        <f t="shared" si="2"/>
        <v>0</v>
      </c>
      <c r="I44" s="36"/>
      <c r="J44" s="93"/>
      <c r="K44" s="93"/>
      <c r="L44" s="91" t="s">
        <v>36</v>
      </c>
    </row>
    <row r="45" spans="1:12" ht="12.75" hidden="1" customHeight="1" x14ac:dyDescent="0.25">
      <c r="A45" s="94">
        <v>23000</v>
      </c>
      <c r="B45" s="95" t="s">
        <v>57</v>
      </c>
      <c r="C45" s="96">
        <f>SUM(D45:G45)</f>
        <v>0</v>
      </c>
      <c r="D45" s="53" t="s">
        <v>36</v>
      </c>
      <c r="E45" s="53" t="s">
        <v>36</v>
      </c>
      <c r="F45" s="53" t="s">
        <v>36</v>
      </c>
      <c r="G45" s="87">
        <f>SUM(G46:G47)</f>
        <v>0</v>
      </c>
      <c r="H45" s="96">
        <f t="shared" si="1"/>
        <v>0</v>
      </c>
      <c r="I45" s="77" t="s">
        <v>36</v>
      </c>
      <c r="J45" s="77" t="s">
        <v>36</v>
      </c>
      <c r="K45" s="77" t="s">
        <v>36</v>
      </c>
      <c r="L45" s="97">
        <f>SUM(L46:L47)</f>
        <v>0</v>
      </c>
    </row>
    <row r="46" spans="1:12" ht="24.75" hidden="1" thickTop="1" x14ac:dyDescent="0.25">
      <c r="A46" s="98">
        <v>23410</v>
      </c>
      <c r="B46" s="99" t="s">
        <v>58</v>
      </c>
      <c r="C46" s="100">
        <f t="shared" si="0"/>
        <v>0</v>
      </c>
      <c r="D46" s="84" t="s">
        <v>36</v>
      </c>
      <c r="E46" s="84" t="s">
        <v>36</v>
      </c>
      <c r="F46" s="84" t="s">
        <v>36</v>
      </c>
      <c r="G46" s="101"/>
      <c r="H46" s="100">
        <f t="shared" si="1"/>
        <v>0</v>
      </c>
      <c r="I46" s="84" t="s">
        <v>36</v>
      </c>
      <c r="J46" s="84" t="s">
        <v>36</v>
      </c>
      <c r="K46" s="84" t="s">
        <v>36</v>
      </c>
      <c r="L46" s="101"/>
    </row>
    <row r="47" spans="1:12" ht="24.75" hidden="1" thickTop="1" x14ac:dyDescent="0.25">
      <c r="A47" s="98">
        <v>23510</v>
      </c>
      <c r="B47" s="99" t="s">
        <v>59</v>
      </c>
      <c r="C47" s="82">
        <f t="shared" si="0"/>
        <v>0</v>
      </c>
      <c r="D47" s="84" t="s">
        <v>36</v>
      </c>
      <c r="E47" s="84" t="s">
        <v>36</v>
      </c>
      <c r="F47" s="84" t="s">
        <v>36</v>
      </c>
      <c r="G47" s="101"/>
      <c r="H47" s="82">
        <f t="shared" si="1"/>
        <v>0</v>
      </c>
      <c r="I47" s="84" t="s">
        <v>36</v>
      </c>
      <c r="J47" s="84" t="s">
        <v>36</v>
      </c>
      <c r="K47" s="84" t="s">
        <v>36</v>
      </c>
      <c r="L47" s="101"/>
    </row>
    <row r="48" spans="1:12" ht="12.75" hidden="1" thickTop="1" x14ac:dyDescent="0.25">
      <c r="A48" s="102"/>
      <c r="B48" s="99"/>
      <c r="C48" s="103"/>
      <c r="D48" s="84"/>
      <c r="E48" s="84"/>
      <c r="F48" s="83"/>
      <c r="G48" s="104"/>
      <c r="H48" s="103"/>
      <c r="I48" s="84"/>
      <c r="J48" s="84"/>
      <c r="K48" s="83"/>
      <c r="L48" s="104"/>
    </row>
    <row r="49" spans="1:13" s="22" customFormat="1" ht="12.75" hidden="1" thickTop="1" x14ac:dyDescent="0.25">
      <c r="A49" s="105"/>
      <c r="B49" s="106" t="s">
        <v>60</v>
      </c>
      <c r="C49" s="107"/>
      <c r="D49" s="108"/>
      <c r="E49" s="108"/>
      <c r="F49" s="108"/>
      <c r="G49" s="109"/>
      <c r="H49" s="107"/>
      <c r="I49" s="108"/>
      <c r="J49" s="108"/>
      <c r="K49" s="108"/>
      <c r="L49" s="109"/>
    </row>
    <row r="50" spans="1:13" s="22" customFormat="1" ht="13.5" thickTop="1" thickBot="1" x14ac:dyDescent="0.3">
      <c r="A50" s="110"/>
      <c r="B50" s="23" t="s">
        <v>61</v>
      </c>
      <c r="C50" s="111">
        <f t="shared" ref="C50:C107" si="5">SUM(D50:G50)</f>
        <v>7910</v>
      </c>
      <c r="D50" s="112">
        <f>SUM(D51,D269)</f>
        <v>7910</v>
      </c>
      <c r="E50" s="112">
        <f>SUM(E51,E269)</f>
        <v>0</v>
      </c>
      <c r="F50" s="112">
        <f>SUM(F51,F269)</f>
        <v>0</v>
      </c>
      <c r="G50" s="113">
        <f>SUM(G51,G269)</f>
        <v>0</v>
      </c>
      <c r="H50" s="111">
        <f t="shared" ref="H50:H107" si="6">SUM(I50:L50)</f>
        <v>9700</v>
      </c>
      <c r="I50" s="112">
        <f>SUM(I51,I269)</f>
        <v>9700</v>
      </c>
      <c r="J50" s="112">
        <f>SUM(J51,J269)</f>
        <v>0</v>
      </c>
      <c r="K50" s="112">
        <f>SUM(K51,K269)</f>
        <v>0</v>
      </c>
      <c r="L50" s="113">
        <f>SUM(L51,L269)</f>
        <v>0</v>
      </c>
    </row>
    <row r="51" spans="1:13" s="22" customFormat="1" ht="36.75" thickTop="1" x14ac:dyDescent="0.25">
      <c r="A51" s="114"/>
      <c r="B51" s="115" t="s">
        <v>62</v>
      </c>
      <c r="C51" s="116">
        <f>SUM(D51:G51)</f>
        <v>7910</v>
      </c>
      <c r="D51" s="117">
        <f>SUM(D52,D181)</f>
        <v>7910</v>
      </c>
      <c r="E51" s="117">
        <f>SUM(E52,E181)</f>
        <v>0</v>
      </c>
      <c r="F51" s="117">
        <f>SUM(F52,F181)</f>
        <v>0</v>
      </c>
      <c r="G51" s="118">
        <f>SUM(G52,G181)</f>
        <v>0</v>
      </c>
      <c r="H51" s="116">
        <f t="shared" si="6"/>
        <v>9700</v>
      </c>
      <c r="I51" s="117">
        <f>SUM(I52,I181)</f>
        <v>9700</v>
      </c>
      <c r="J51" s="117">
        <f>SUM(J52,J181)</f>
        <v>0</v>
      </c>
      <c r="K51" s="117">
        <f>SUM(K52,K181)</f>
        <v>0</v>
      </c>
      <c r="L51" s="118">
        <f>SUM(L52,L181)</f>
        <v>0</v>
      </c>
    </row>
    <row r="52" spans="1:13" s="22" customFormat="1" ht="24" hidden="1" x14ac:dyDescent="0.25">
      <c r="A52" s="119"/>
      <c r="B52" s="17" t="s">
        <v>63</v>
      </c>
      <c r="C52" s="120">
        <f t="shared" si="5"/>
        <v>1500</v>
      </c>
      <c r="D52" s="121">
        <f>SUM(D53,D75,D160,D174)</f>
        <v>1500</v>
      </c>
      <c r="E52" s="121">
        <f>SUM(E53,E75,E160,E174)</f>
        <v>0</v>
      </c>
      <c r="F52" s="121">
        <f>SUM(F53,F75,F160,F174)</f>
        <v>0</v>
      </c>
      <c r="G52" s="122">
        <f>SUM(G53,G75,G160,G174)</f>
        <v>0</v>
      </c>
      <c r="H52" s="120">
        <f t="shared" si="6"/>
        <v>0</v>
      </c>
      <c r="I52" s="121">
        <f>SUM(I53,I75,I160,I174)</f>
        <v>0</v>
      </c>
      <c r="J52" s="121">
        <f>SUM(J53,J75,J160,J174)</f>
        <v>0</v>
      </c>
      <c r="K52" s="121">
        <f>SUM(K53,K75,K160,K174)</f>
        <v>0</v>
      </c>
      <c r="L52" s="122">
        <f>SUM(L53,L75,L160,L174)</f>
        <v>0</v>
      </c>
    </row>
    <row r="53" spans="1:13" s="22" customFormat="1" hidden="1" x14ac:dyDescent="0.25">
      <c r="A53" s="123">
        <v>1000</v>
      </c>
      <c r="B53" s="123" t="s">
        <v>64</v>
      </c>
      <c r="C53" s="124">
        <f t="shared" si="5"/>
        <v>0</v>
      </c>
      <c r="D53" s="125">
        <f>SUM(D54,D67)</f>
        <v>0</v>
      </c>
      <c r="E53" s="125">
        <f>SUM(E54,E67)</f>
        <v>0</v>
      </c>
      <c r="F53" s="125">
        <f>SUM(F54,F67)</f>
        <v>0</v>
      </c>
      <c r="G53" s="126">
        <f>SUM(G54,G67)</f>
        <v>0</v>
      </c>
      <c r="H53" s="124">
        <f t="shared" si="6"/>
        <v>0</v>
      </c>
      <c r="I53" s="125">
        <f>SUM(I54,I67)</f>
        <v>0</v>
      </c>
      <c r="J53" s="125">
        <f>SUM(J54,J67)</f>
        <v>0</v>
      </c>
      <c r="K53" s="125">
        <f>SUM(K54,K67)</f>
        <v>0</v>
      </c>
      <c r="L53" s="126">
        <f>SUM(L54,L67)</f>
        <v>0</v>
      </c>
    </row>
    <row r="54" spans="1:13" hidden="1" x14ac:dyDescent="0.25">
      <c r="A54" s="50">
        <v>1100</v>
      </c>
      <c r="B54" s="127" t="s">
        <v>65</v>
      </c>
      <c r="C54" s="51">
        <f t="shared" si="5"/>
        <v>0</v>
      </c>
      <c r="D54" s="56">
        <f>SUM(D55,D58,D66)</f>
        <v>0</v>
      </c>
      <c r="E54" s="56">
        <f>SUM(E55,E58,E66)</f>
        <v>0</v>
      </c>
      <c r="F54" s="56">
        <f>SUM(F55,F58,F66)</f>
        <v>0</v>
      </c>
      <c r="G54" s="128">
        <f>SUM(G55,G58,G66)</f>
        <v>0</v>
      </c>
      <c r="H54" s="51">
        <f t="shared" si="6"/>
        <v>0</v>
      </c>
      <c r="I54" s="56">
        <f>SUM(I55,I58,I66)</f>
        <v>0</v>
      </c>
      <c r="J54" s="56">
        <f>SUM(J55,J58,J66)</f>
        <v>0</v>
      </c>
      <c r="K54" s="56">
        <f>SUM(K55,K58,K66)</f>
        <v>0</v>
      </c>
      <c r="L54" s="129">
        <f>SUM(L55,L58,L66)</f>
        <v>0</v>
      </c>
    </row>
    <row r="55" spans="1:13" hidden="1" x14ac:dyDescent="0.25">
      <c r="A55" s="130">
        <v>1110</v>
      </c>
      <c r="B55" s="99" t="s">
        <v>66</v>
      </c>
      <c r="C55" s="103">
        <f t="shared" si="5"/>
        <v>0</v>
      </c>
      <c r="D55" s="131">
        <f>SUM(D56:D57)</f>
        <v>0</v>
      </c>
      <c r="E55" s="131">
        <f>SUM(E56:E57)</f>
        <v>0</v>
      </c>
      <c r="F55" s="131">
        <f>SUM(F56:F57)</f>
        <v>0</v>
      </c>
      <c r="G55" s="132">
        <f>SUM(G56:G57)</f>
        <v>0</v>
      </c>
      <c r="H55" s="103">
        <f t="shared" si="6"/>
        <v>0</v>
      </c>
      <c r="I55" s="131">
        <f>SUM(I56:I57)</f>
        <v>0</v>
      </c>
      <c r="J55" s="131">
        <f>SUM(J56:J57)</f>
        <v>0</v>
      </c>
      <c r="K55" s="131">
        <f>SUM(K56:K57)</f>
        <v>0</v>
      </c>
      <c r="L55" s="132">
        <f>SUM(L56:L57)</f>
        <v>0</v>
      </c>
    </row>
    <row r="56" spans="1:13" hidden="1" x14ac:dyDescent="0.25">
      <c r="A56" s="34">
        <v>1111</v>
      </c>
      <c r="B56" s="58" t="s">
        <v>67</v>
      </c>
      <c r="C56" s="59">
        <f t="shared" si="5"/>
        <v>0</v>
      </c>
      <c r="D56" s="61"/>
      <c r="E56" s="61"/>
      <c r="F56" s="61"/>
      <c r="G56" s="133"/>
      <c r="H56" s="59">
        <f t="shared" si="6"/>
        <v>0</v>
      </c>
      <c r="I56" s="61">
        <v>0</v>
      </c>
      <c r="J56" s="61"/>
      <c r="K56" s="61"/>
      <c r="L56" s="133"/>
      <c r="M56" s="230"/>
    </row>
    <row r="57" spans="1:13" ht="24" hidden="1" customHeight="1" x14ac:dyDescent="0.25">
      <c r="A57" s="39">
        <v>1119</v>
      </c>
      <c r="B57" s="63" t="s">
        <v>68</v>
      </c>
      <c r="C57" s="64">
        <f t="shared" si="5"/>
        <v>0</v>
      </c>
      <c r="D57" s="66"/>
      <c r="E57" s="66"/>
      <c r="F57" s="66"/>
      <c r="G57" s="134"/>
      <c r="H57" s="64">
        <f t="shared" si="6"/>
        <v>0</v>
      </c>
      <c r="I57" s="66">
        <v>0</v>
      </c>
      <c r="J57" s="66"/>
      <c r="K57" s="66"/>
      <c r="L57" s="134"/>
      <c r="M57" s="230"/>
    </row>
    <row r="58" spans="1:13" hidden="1" x14ac:dyDescent="0.25">
      <c r="A58" s="135">
        <v>1140</v>
      </c>
      <c r="B58" s="63" t="s">
        <v>69</v>
      </c>
      <c r="C58" s="64">
        <f t="shared" si="5"/>
        <v>0</v>
      </c>
      <c r="D58" s="136">
        <f>SUM(D59:D65)</f>
        <v>0</v>
      </c>
      <c r="E58" s="136">
        <f>SUM(E59:E65)</f>
        <v>0</v>
      </c>
      <c r="F58" s="136">
        <f>SUM(F59:F65)</f>
        <v>0</v>
      </c>
      <c r="G58" s="137">
        <f>SUM(G59:G65)</f>
        <v>0</v>
      </c>
      <c r="H58" s="64">
        <f t="shared" si="6"/>
        <v>0</v>
      </c>
      <c r="I58" s="136">
        <f>SUM(I59:I65)</f>
        <v>0</v>
      </c>
      <c r="J58" s="136">
        <f>SUM(J59:J65)</f>
        <v>0</v>
      </c>
      <c r="K58" s="136">
        <f>SUM(K59:K65)</f>
        <v>0</v>
      </c>
      <c r="L58" s="137">
        <f>SUM(L59:L65)</f>
        <v>0</v>
      </c>
    </row>
    <row r="59" spans="1:13" hidden="1" x14ac:dyDescent="0.25">
      <c r="A59" s="39">
        <v>1141</v>
      </c>
      <c r="B59" s="63" t="s">
        <v>70</v>
      </c>
      <c r="C59" s="64">
        <f t="shared" si="5"/>
        <v>0</v>
      </c>
      <c r="D59" s="66"/>
      <c r="E59" s="66"/>
      <c r="F59" s="66"/>
      <c r="G59" s="134"/>
      <c r="H59" s="64">
        <f t="shared" si="6"/>
        <v>0</v>
      </c>
      <c r="I59" s="66">
        <v>0</v>
      </c>
      <c r="J59" s="66"/>
      <c r="K59" s="66"/>
      <c r="L59" s="134"/>
      <c r="M59" s="230"/>
    </row>
    <row r="60" spans="1:13" ht="24.75" hidden="1" customHeight="1" x14ac:dyDescent="0.25">
      <c r="A60" s="39">
        <v>1142</v>
      </c>
      <c r="B60" s="63" t="s">
        <v>71</v>
      </c>
      <c r="C60" s="64">
        <f t="shared" si="5"/>
        <v>0</v>
      </c>
      <c r="D60" s="66"/>
      <c r="E60" s="66"/>
      <c r="F60" s="66"/>
      <c r="G60" s="134"/>
      <c r="H60" s="64">
        <f t="shared" si="6"/>
        <v>0</v>
      </c>
      <c r="I60" s="66">
        <v>0</v>
      </c>
      <c r="J60" s="66"/>
      <c r="K60" s="66"/>
      <c r="L60" s="134"/>
      <c r="M60" s="230"/>
    </row>
    <row r="61" spans="1:13" ht="24" hidden="1" x14ac:dyDescent="0.25">
      <c r="A61" s="39">
        <v>1145</v>
      </c>
      <c r="B61" s="63" t="s">
        <v>72</v>
      </c>
      <c r="C61" s="64">
        <f t="shared" si="5"/>
        <v>0</v>
      </c>
      <c r="D61" s="66"/>
      <c r="E61" s="66"/>
      <c r="F61" s="66"/>
      <c r="G61" s="134"/>
      <c r="H61" s="64">
        <f t="shared" si="6"/>
        <v>0</v>
      </c>
      <c r="I61" s="66">
        <v>0</v>
      </c>
      <c r="J61" s="66"/>
      <c r="K61" s="66"/>
      <c r="L61" s="134"/>
      <c r="M61" s="230"/>
    </row>
    <row r="62" spans="1:13" ht="27.75" hidden="1" customHeight="1" x14ac:dyDescent="0.25">
      <c r="A62" s="39">
        <v>1146</v>
      </c>
      <c r="B62" s="63" t="s">
        <v>73</v>
      </c>
      <c r="C62" s="64">
        <f t="shared" si="5"/>
        <v>0</v>
      </c>
      <c r="D62" s="66"/>
      <c r="E62" s="66"/>
      <c r="F62" s="66"/>
      <c r="G62" s="134"/>
      <c r="H62" s="64">
        <f t="shared" si="6"/>
        <v>0</v>
      </c>
      <c r="I62" s="66">
        <v>0</v>
      </c>
      <c r="J62" s="66"/>
      <c r="K62" s="66"/>
      <c r="L62" s="134"/>
      <c r="M62" s="230"/>
    </row>
    <row r="63" spans="1:13" hidden="1" x14ac:dyDescent="0.25">
      <c r="A63" s="39">
        <v>1147</v>
      </c>
      <c r="B63" s="63" t="s">
        <v>74</v>
      </c>
      <c r="C63" s="64">
        <f t="shared" si="5"/>
        <v>0</v>
      </c>
      <c r="D63" s="66"/>
      <c r="E63" s="66"/>
      <c r="F63" s="66"/>
      <c r="G63" s="134"/>
      <c r="H63" s="64">
        <f t="shared" si="6"/>
        <v>0</v>
      </c>
      <c r="I63" s="66">
        <v>0</v>
      </c>
      <c r="J63" s="66"/>
      <c r="K63" s="66"/>
      <c r="L63" s="134"/>
      <c r="M63" s="230"/>
    </row>
    <row r="64" spans="1:13" hidden="1" x14ac:dyDescent="0.25">
      <c r="A64" s="39">
        <v>1148</v>
      </c>
      <c r="B64" s="63" t="s">
        <v>75</v>
      </c>
      <c r="C64" s="64">
        <f t="shared" si="5"/>
        <v>0</v>
      </c>
      <c r="D64" s="66"/>
      <c r="E64" s="66"/>
      <c r="F64" s="66"/>
      <c r="G64" s="134"/>
      <c r="H64" s="64">
        <f t="shared" si="6"/>
        <v>0</v>
      </c>
      <c r="I64" s="66">
        <v>0</v>
      </c>
      <c r="J64" s="66"/>
      <c r="K64" s="66"/>
      <c r="L64" s="134"/>
      <c r="M64" s="230"/>
    </row>
    <row r="65" spans="1:13" ht="24" hidden="1" customHeight="1" x14ac:dyDescent="0.25">
      <c r="A65" s="39">
        <v>1149</v>
      </c>
      <c r="B65" s="63" t="s">
        <v>76</v>
      </c>
      <c r="C65" s="64">
        <f t="shared" si="5"/>
        <v>0</v>
      </c>
      <c r="D65" s="66"/>
      <c r="E65" s="66"/>
      <c r="F65" s="66"/>
      <c r="G65" s="134"/>
      <c r="H65" s="64">
        <f t="shared" si="6"/>
        <v>0</v>
      </c>
      <c r="I65" s="66">
        <v>0</v>
      </c>
      <c r="J65" s="66"/>
      <c r="K65" s="66"/>
      <c r="L65" s="134"/>
      <c r="M65" s="230"/>
    </row>
    <row r="66" spans="1:13" ht="36" hidden="1" x14ac:dyDescent="0.25">
      <c r="A66" s="130">
        <v>1150</v>
      </c>
      <c r="B66" s="99" t="s">
        <v>77</v>
      </c>
      <c r="C66" s="103">
        <f t="shared" si="5"/>
        <v>0</v>
      </c>
      <c r="D66" s="138"/>
      <c r="E66" s="138"/>
      <c r="F66" s="138"/>
      <c r="G66" s="139"/>
      <c r="H66" s="103">
        <f t="shared" si="6"/>
        <v>0</v>
      </c>
      <c r="I66" s="138">
        <v>0</v>
      </c>
      <c r="J66" s="138"/>
      <c r="K66" s="138"/>
      <c r="L66" s="139"/>
      <c r="M66" s="230"/>
    </row>
    <row r="67" spans="1:13" ht="36" hidden="1" x14ac:dyDescent="0.25">
      <c r="A67" s="50">
        <v>1200</v>
      </c>
      <c r="B67" s="127" t="s">
        <v>78</v>
      </c>
      <c r="C67" s="51">
        <f t="shared" si="5"/>
        <v>0</v>
      </c>
      <c r="D67" s="56">
        <f>SUM(D68:D69)</f>
        <v>0</v>
      </c>
      <c r="E67" s="56">
        <f>SUM(E68:E69)</f>
        <v>0</v>
      </c>
      <c r="F67" s="56">
        <f>SUM(F68:F69)</f>
        <v>0</v>
      </c>
      <c r="G67" s="140">
        <f>SUM(G68:G69)</f>
        <v>0</v>
      </c>
      <c r="H67" s="51">
        <f t="shared" si="6"/>
        <v>0</v>
      </c>
      <c r="I67" s="56">
        <f>SUM(I68:I69)</f>
        <v>0</v>
      </c>
      <c r="J67" s="56">
        <f>SUM(J68:J69)</f>
        <v>0</v>
      </c>
      <c r="K67" s="56">
        <f>SUM(K68:K69)</f>
        <v>0</v>
      </c>
      <c r="L67" s="140">
        <f>SUM(L68:L69)</f>
        <v>0</v>
      </c>
    </row>
    <row r="68" spans="1:13" ht="24" hidden="1" x14ac:dyDescent="0.25">
      <c r="A68" s="141">
        <v>1210</v>
      </c>
      <c r="B68" s="58" t="s">
        <v>79</v>
      </c>
      <c r="C68" s="59">
        <f t="shared" si="5"/>
        <v>0</v>
      </c>
      <c r="D68" s="61"/>
      <c r="E68" s="61"/>
      <c r="F68" s="61"/>
      <c r="G68" s="133"/>
      <c r="H68" s="59">
        <f t="shared" si="6"/>
        <v>0</v>
      </c>
      <c r="I68" s="61">
        <v>0</v>
      </c>
      <c r="J68" s="61"/>
      <c r="K68" s="61"/>
      <c r="L68" s="133"/>
      <c r="M68" s="230"/>
    </row>
    <row r="69" spans="1:13" ht="24" hidden="1" x14ac:dyDescent="0.25">
      <c r="A69" s="135">
        <v>1220</v>
      </c>
      <c r="B69" s="63" t="s">
        <v>80</v>
      </c>
      <c r="C69" s="64">
        <f t="shared" si="5"/>
        <v>0</v>
      </c>
      <c r="D69" s="136">
        <f>SUM(D70:D74)</f>
        <v>0</v>
      </c>
      <c r="E69" s="136">
        <f>SUM(E70:E74)</f>
        <v>0</v>
      </c>
      <c r="F69" s="136">
        <f>SUM(F70:F74)</f>
        <v>0</v>
      </c>
      <c r="G69" s="137">
        <f>SUM(G70:G74)</f>
        <v>0</v>
      </c>
      <c r="H69" s="64">
        <f t="shared" si="6"/>
        <v>0</v>
      </c>
      <c r="I69" s="136">
        <f>SUM(I70:I74)</f>
        <v>0</v>
      </c>
      <c r="J69" s="136">
        <f>SUM(J70:J74)</f>
        <v>0</v>
      </c>
      <c r="K69" s="136">
        <f>SUM(K70:K74)</f>
        <v>0</v>
      </c>
      <c r="L69" s="137">
        <f>SUM(L70:L74)</f>
        <v>0</v>
      </c>
    </row>
    <row r="70" spans="1:13" ht="60" hidden="1" x14ac:dyDescent="0.25">
      <c r="A70" s="39">
        <v>1221</v>
      </c>
      <c r="B70" s="63" t="s">
        <v>81</v>
      </c>
      <c r="C70" s="64">
        <f t="shared" si="5"/>
        <v>0</v>
      </c>
      <c r="D70" s="66"/>
      <c r="E70" s="66"/>
      <c r="F70" s="66"/>
      <c r="G70" s="134"/>
      <c r="H70" s="64">
        <f t="shared" si="6"/>
        <v>0</v>
      </c>
      <c r="I70" s="66">
        <v>0</v>
      </c>
      <c r="J70" s="66"/>
      <c r="K70" s="66"/>
      <c r="L70" s="134"/>
      <c r="M70" s="230"/>
    </row>
    <row r="71" spans="1:13" hidden="1" x14ac:dyDescent="0.25">
      <c r="A71" s="39">
        <v>1223</v>
      </c>
      <c r="B71" s="63" t="s">
        <v>82</v>
      </c>
      <c r="C71" s="64">
        <f t="shared" si="5"/>
        <v>0</v>
      </c>
      <c r="D71" s="66"/>
      <c r="E71" s="66"/>
      <c r="F71" s="66"/>
      <c r="G71" s="134"/>
      <c r="H71" s="64">
        <f t="shared" si="6"/>
        <v>0</v>
      </c>
      <c r="I71" s="66">
        <v>0</v>
      </c>
      <c r="J71" s="66"/>
      <c r="K71" s="66"/>
      <c r="L71" s="134"/>
      <c r="M71" s="230"/>
    </row>
    <row r="72" spans="1:13" ht="24" hidden="1" x14ac:dyDescent="0.25">
      <c r="A72" s="39">
        <v>1225</v>
      </c>
      <c r="B72" s="63" t="s">
        <v>83</v>
      </c>
      <c r="C72" s="64">
        <f t="shared" si="5"/>
        <v>0</v>
      </c>
      <c r="D72" s="66"/>
      <c r="E72" s="66"/>
      <c r="F72" s="66"/>
      <c r="G72" s="134"/>
      <c r="H72" s="64">
        <f t="shared" si="6"/>
        <v>0</v>
      </c>
      <c r="I72" s="66">
        <v>0</v>
      </c>
      <c r="J72" s="66"/>
      <c r="K72" s="66"/>
      <c r="L72" s="134"/>
      <c r="M72" s="230"/>
    </row>
    <row r="73" spans="1:13" ht="36" hidden="1" x14ac:dyDescent="0.25">
      <c r="A73" s="39">
        <v>1227</v>
      </c>
      <c r="B73" s="63" t="s">
        <v>84</v>
      </c>
      <c r="C73" s="64">
        <f t="shared" si="5"/>
        <v>0</v>
      </c>
      <c r="D73" s="66"/>
      <c r="E73" s="66"/>
      <c r="F73" s="66"/>
      <c r="G73" s="134"/>
      <c r="H73" s="64">
        <f t="shared" si="6"/>
        <v>0</v>
      </c>
      <c r="I73" s="66">
        <v>0</v>
      </c>
      <c r="J73" s="66"/>
      <c r="K73" s="66"/>
      <c r="L73" s="134"/>
      <c r="M73" s="230"/>
    </row>
    <row r="74" spans="1:13" ht="60" hidden="1" x14ac:dyDescent="0.25">
      <c r="A74" s="39">
        <v>1228</v>
      </c>
      <c r="B74" s="63" t="s">
        <v>85</v>
      </c>
      <c r="C74" s="64">
        <f t="shared" si="5"/>
        <v>0</v>
      </c>
      <c r="D74" s="66"/>
      <c r="E74" s="66"/>
      <c r="F74" s="66"/>
      <c r="G74" s="134"/>
      <c r="H74" s="64">
        <f t="shared" si="6"/>
        <v>0</v>
      </c>
      <c r="I74" s="66">
        <v>0</v>
      </c>
      <c r="J74" s="66"/>
      <c r="K74" s="66"/>
      <c r="L74" s="134"/>
      <c r="M74" s="230"/>
    </row>
    <row r="75" spans="1:13" hidden="1" x14ac:dyDescent="0.25">
      <c r="A75" s="123">
        <v>2000</v>
      </c>
      <c r="B75" s="123" t="s">
        <v>86</v>
      </c>
      <c r="C75" s="124">
        <f t="shared" si="5"/>
        <v>1500</v>
      </c>
      <c r="D75" s="125">
        <f>SUM(D76,D83,D120,D151,D152)</f>
        <v>1500</v>
      </c>
      <c r="E75" s="125">
        <f t="shared" ref="E75:G75" si="7">SUM(E76,E83,E120,E151,E152)</f>
        <v>0</v>
      </c>
      <c r="F75" s="125">
        <f t="shared" si="7"/>
        <v>0</v>
      </c>
      <c r="G75" s="126">
        <f t="shared" si="7"/>
        <v>0</v>
      </c>
      <c r="H75" s="124">
        <f t="shared" si="6"/>
        <v>0</v>
      </c>
      <c r="I75" s="125">
        <f t="shared" ref="I75:L75" si="8">SUM(I76,I83,I120,I151,I152)</f>
        <v>0</v>
      </c>
      <c r="J75" s="125">
        <f t="shared" si="8"/>
        <v>0</v>
      </c>
      <c r="K75" s="125">
        <f t="shared" si="8"/>
        <v>0</v>
      </c>
      <c r="L75" s="126">
        <f t="shared" si="8"/>
        <v>0</v>
      </c>
    </row>
    <row r="76" spans="1:13" ht="24" hidden="1" x14ac:dyDescent="0.25">
      <c r="A76" s="50">
        <v>2100</v>
      </c>
      <c r="B76" s="127" t="s">
        <v>87</v>
      </c>
      <c r="C76" s="51">
        <f t="shared" si="5"/>
        <v>0</v>
      </c>
      <c r="D76" s="56">
        <f>SUM(D77,D80)</f>
        <v>0</v>
      </c>
      <c r="E76" s="56">
        <f>SUM(E77,E80)</f>
        <v>0</v>
      </c>
      <c r="F76" s="56">
        <f>SUM(F77,F80)</f>
        <v>0</v>
      </c>
      <c r="G76" s="140">
        <f>SUM(G77,G80)</f>
        <v>0</v>
      </c>
      <c r="H76" s="51">
        <f t="shared" si="6"/>
        <v>0</v>
      </c>
      <c r="I76" s="56">
        <f>SUM(I77,I80)</f>
        <v>0</v>
      </c>
      <c r="J76" s="56">
        <f>SUM(J77,J80)</f>
        <v>0</v>
      </c>
      <c r="K76" s="56">
        <f>SUM(K77,K80)</f>
        <v>0</v>
      </c>
      <c r="L76" s="140">
        <f>SUM(L77,L80)</f>
        <v>0</v>
      </c>
    </row>
    <row r="77" spans="1:13" ht="24" hidden="1" x14ac:dyDescent="0.25">
      <c r="A77" s="141">
        <v>2110</v>
      </c>
      <c r="B77" s="58" t="s">
        <v>88</v>
      </c>
      <c r="C77" s="59">
        <f t="shared" si="5"/>
        <v>0</v>
      </c>
      <c r="D77" s="142">
        <f>SUM(D78:D79)</f>
        <v>0</v>
      </c>
      <c r="E77" s="142">
        <f>SUM(E78:E79)</f>
        <v>0</v>
      </c>
      <c r="F77" s="142">
        <f>SUM(F78:F79)</f>
        <v>0</v>
      </c>
      <c r="G77" s="143">
        <f>SUM(G78:G79)</f>
        <v>0</v>
      </c>
      <c r="H77" s="59">
        <f t="shared" si="6"/>
        <v>0</v>
      </c>
      <c r="I77" s="142">
        <f>SUM(I78:I79)</f>
        <v>0</v>
      </c>
      <c r="J77" s="142">
        <f>SUM(J78:J79)</f>
        <v>0</v>
      </c>
      <c r="K77" s="142">
        <f>SUM(K78:K79)</f>
        <v>0</v>
      </c>
      <c r="L77" s="143">
        <f>SUM(L78:L79)</f>
        <v>0</v>
      </c>
    </row>
    <row r="78" spans="1:13" hidden="1" x14ac:dyDescent="0.25">
      <c r="A78" s="39">
        <v>2111</v>
      </c>
      <c r="B78" s="63" t="s">
        <v>89</v>
      </c>
      <c r="C78" s="64">
        <f t="shared" si="5"/>
        <v>0</v>
      </c>
      <c r="D78" s="66"/>
      <c r="E78" s="66"/>
      <c r="F78" s="66"/>
      <c r="G78" s="134"/>
      <c r="H78" s="64">
        <f t="shared" si="6"/>
        <v>0</v>
      </c>
      <c r="I78" s="66">
        <v>0</v>
      </c>
      <c r="J78" s="66"/>
      <c r="K78" s="66"/>
      <c r="L78" s="134"/>
      <c r="M78" s="230"/>
    </row>
    <row r="79" spans="1:13" ht="24" hidden="1" x14ac:dyDescent="0.25">
      <c r="A79" s="39">
        <v>2112</v>
      </c>
      <c r="B79" s="63" t="s">
        <v>90</v>
      </c>
      <c r="C79" s="64">
        <f t="shared" si="5"/>
        <v>0</v>
      </c>
      <c r="D79" s="66"/>
      <c r="E79" s="66"/>
      <c r="F79" s="66"/>
      <c r="G79" s="134"/>
      <c r="H79" s="64">
        <f t="shared" si="6"/>
        <v>0</v>
      </c>
      <c r="I79" s="66">
        <v>0</v>
      </c>
      <c r="J79" s="66"/>
      <c r="K79" s="66"/>
      <c r="L79" s="134"/>
      <c r="M79" s="230"/>
    </row>
    <row r="80" spans="1:13" ht="24" hidden="1" x14ac:dyDescent="0.25">
      <c r="A80" s="135">
        <v>2120</v>
      </c>
      <c r="B80" s="63" t="s">
        <v>91</v>
      </c>
      <c r="C80" s="64">
        <f t="shared" si="5"/>
        <v>0</v>
      </c>
      <c r="D80" s="136">
        <f>SUM(D81:D82)</f>
        <v>0</v>
      </c>
      <c r="E80" s="136">
        <f>SUM(E81:E82)</f>
        <v>0</v>
      </c>
      <c r="F80" s="136">
        <f>SUM(F81:F82)</f>
        <v>0</v>
      </c>
      <c r="G80" s="137">
        <f>SUM(G81:G82)</f>
        <v>0</v>
      </c>
      <c r="H80" s="64">
        <f t="shared" si="6"/>
        <v>0</v>
      </c>
      <c r="I80" s="136">
        <f>SUM(I81:I82)</f>
        <v>0</v>
      </c>
      <c r="J80" s="136">
        <f>SUM(J81:J82)</f>
        <v>0</v>
      </c>
      <c r="K80" s="136">
        <f>SUM(K81:K82)</f>
        <v>0</v>
      </c>
      <c r="L80" s="137">
        <f>SUM(L81:L82)</f>
        <v>0</v>
      </c>
    </row>
    <row r="81" spans="1:13" hidden="1" x14ac:dyDescent="0.25">
      <c r="A81" s="39">
        <v>2121</v>
      </c>
      <c r="B81" s="63" t="s">
        <v>89</v>
      </c>
      <c r="C81" s="64">
        <f t="shared" si="5"/>
        <v>0</v>
      </c>
      <c r="D81" s="66"/>
      <c r="E81" s="66"/>
      <c r="F81" s="66"/>
      <c r="G81" s="134"/>
      <c r="H81" s="64">
        <f t="shared" si="6"/>
        <v>0</v>
      </c>
      <c r="I81" s="66">
        <v>0</v>
      </c>
      <c r="J81" s="66"/>
      <c r="K81" s="66"/>
      <c r="L81" s="134"/>
      <c r="M81" s="230"/>
    </row>
    <row r="82" spans="1:13" ht="24" hidden="1" x14ac:dyDescent="0.25">
      <c r="A82" s="39">
        <v>2122</v>
      </c>
      <c r="B82" s="63" t="s">
        <v>90</v>
      </c>
      <c r="C82" s="64">
        <f t="shared" si="5"/>
        <v>0</v>
      </c>
      <c r="D82" s="66"/>
      <c r="E82" s="66"/>
      <c r="F82" s="66"/>
      <c r="G82" s="134"/>
      <c r="H82" s="64">
        <f t="shared" si="6"/>
        <v>0</v>
      </c>
      <c r="I82" s="66">
        <v>0</v>
      </c>
      <c r="J82" s="66"/>
      <c r="K82" s="66"/>
      <c r="L82" s="134"/>
      <c r="M82" s="230"/>
    </row>
    <row r="83" spans="1:13" hidden="1" x14ac:dyDescent="0.25">
      <c r="A83" s="50">
        <v>2200</v>
      </c>
      <c r="B83" s="127" t="s">
        <v>92</v>
      </c>
      <c r="C83" s="51">
        <f>SUM(D83:G83)</f>
        <v>1500</v>
      </c>
      <c r="D83" s="56">
        <f>SUM(D84,D85,D91,D99,D107,D108,D114,D119)</f>
        <v>1500</v>
      </c>
      <c r="E83" s="56">
        <f>SUM(E84,E85,E91,E99,E107,E108,E114,E119)</f>
        <v>0</v>
      </c>
      <c r="F83" s="56">
        <f>SUM(F84,F85,F91,F99,F107,F108,F114,F119)</f>
        <v>0</v>
      </c>
      <c r="G83" s="140">
        <f>SUM(G84,G85,G91,G99,G107,G108,G114,G119)</f>
        <v>0</v>
      </c>
      <c r="H83" s="51">
        <f t="shared" si="6"/>
        <v>0</v>
      </c>
      <c r="I83" s="56">
        <f>SUM(I84,I85,I91,I99,I107,I108,I114,I119)</f>
        <v>0</v>
      </c>
      <c r="J83" s="56">
        <f>SUM(J84,J85,J91,J99,J107,J108,J114,J119)</f>
        <v>0</v>
      </c>
      <c r="K83" s="56">
        <f>SUM(K84,K85,K91,K99,K107,K108,K114,K119)</f>
        <v>0</v>
      </c>
      <c r="L83" s="144">
        <f>SUM(L84,L85,L91,L99,L107,L108,L114,L119)</f>
        <v>0</v>
      </c>
    </row>
    <row r="84" spans="1:13" hidden="1" x14ac:dyDescent="0.25">
      <c r="A84" s="130">
        <v>2210</v>
      </c>
      <c r="B84" s="99" t="s">
        <v>93</v>
      </c>
      <c r="C84" s="103">
        <f>SUM(D84:G84)</f>
        <v>0</v>
      </c>
      <c r="D84" s="138"/>
      <c r="E84" s="138"/>
      <c r="F84" s="138"/>
      <c r="G84" s="138"/>
      <c r="H84" s="103">
        <f>SUM(I84:L84)</f>
        <v>0</v>
      </c>
      <c r="I84" s="138">
        <v>0</v>
      </c>
      <c r="J84" s="138"/>
      <c r="K84" s="138"/>
      <c r="L84" s="139"/>
      <c r="M84" s="230"/>
    </row>
    <row r="85" spans="1:13" ht="24" hidden="1" x14ac:dyDescent="0.25">
      <c r="A85" s="135">
        <v>2220</v>
      </c>
      <c r="B85" s="63" t="s">
        <v>94</v>
      </c>
      <c r="C85" s="64">
        <f t="shared" si="5"/>
        <v>0</v>
      </c>
      <c r="D85" s="136">
        <f>SUM(D86:D90)</f>
        <v>0</v>
      </c>
      <c r="E85" s="136">
        <f>SUM(E86:E90)</f>
        <v>0</v>
      </c>
      <c r="F85" s="136">
        <f>SUM(F86:F90)</f>
        <v>0</v>
      </c>
      <c r="G85" s="137">
        <f>SUM(G86:G90)</f>
        <v>0</v>
      </c>
      <c r="H85" s="64">
        <f t="shared" si="6"/>
        <v>0</v>
      </c>
      <c r="I85" s="136">
        <f>SUM(I86:I90)</f>
        <v>0</v>
      </c>
      <c r="J85" s="136">
        <f>SUM(J86:J90)</f>
        <v>0</v>
      </c>
      <c r="K85" s="136">
        <f>SUM(K86:K90)</f>
        <v>0</v>
      </c>
      <c r="L85" s="137">
        <f>SUM(L86:L90)</f>
        <v>0</v>
      </c>
    </row>
    <row r="86" spans="1:13" hidden="1" x14ac:dyDescent="0.25">
      <c r="A86" s="39">
        <v>2221</v>
      </c>
      <c r="B86" s="63" t="s">
        <v>95</v>
      </c>
      <c r="C86" s="64">
        <f t="shared" si="5"/>
        <v>0</v>
      </c>
      <c r="D86" s="66"/>
      <c r="E86" s="66"/>
      <c r="F86" s="66"/>
      <c r="G86" s="134"/>
      <c r="H86" s="64">
        <f t="shared" si="6"/>
        <v>0</v>
      </c>
      <c r="I86" s="66">
        <v>0</v>
      </c>
      <c r="J86" s="66"/>
      <c r="K86" s="66"/>
      <c r="L86" s="134"/>
      <c r="M86" s="230"/>
    </row>
    <row r="87" spans="1:13" ht="24" hidden="1" x14ac:dyDescent="0.25">
      <c r="A87" s="39">
        <v>2222</v>
      </c>
      <c r="B87" s="63" t="s">
        <v>96</v>
      </c>
      <c r="C87" s="64">
        <f t="shared" si="5"/>
        <v>0</v>
      </c>
      <c r="D87" s="66"/>
      <c r="E87" s="66"/>
      <c r="F87" s="66"/>
      <c r="G87" s="134"/>
      <c r="H87" s="64">
        <f t="shared" si="6"/>
        <v>0</v>
      </c>
      <c r="I87" s="66">
        <v>0</v>
      </c>
      <c r="J87" s="66"/>
      <c r="K87" s="66"/>
      <c r="L87" s="134"/>
      <c r="M87" s="230"/>
    </row>
    <row r="88" spans="1:13" hidden="1" x14ac:dyDescent="0.25">
      <c r="A88" s="39">
        <v>2223</v>
      </c>
      <c r="B88" s="63" t="s">
        <v>97</v>
      </c>
      <c r="C88" s="64">
        <f t="shared" si="5"/>
        <v>0</v>
      </c>
      <c r="D88" s="66"/>
      <c r="E88" s="66"/>
      <c r="F88" s="66"/>
      <c r="G88" s="134"/>
      <c r="H88" s="64">
        <f t="shared" si="6"/>
        <v>0</v>
      </c>
      <c r="I88" s="66">
        <v>0</v>
      </c>
      <c r="J88" s="66"/>
      <c r="K88" s="66"/>
      <c r="L88" s="134"/>
      <c r="M88" s="230"/>
    </row>
    <row r="89" spans="1:13" ht="48" hidden="1" x14ac:dyDescent="0.25">
      <c r="A89" s="39">
        <v>2224</v>
      </c>
      <c r="B89" s="63" t="s">
        <v>98</v>
      </c>
      <c r="C89" s="64">
        <f t="shared" si="5"/>
        <v>0</v>
      </c>
      <c r="D89" s="66"/>
      <c r="E89" s="66"/>
      <c r="F89" s="66"/>
      <c r="G89" s="134"/>
      <c r="H89" s="64">
        <f t="shared" si="6"/>
        <v>0</v>
      </c>
      <c r="I89" s="66">
        <v>0</v>
      </c>
      <c r="J89" s="66"/>
      <c r="K89" s="66"/>
      <c r="L89" s="134"/>
      <c r="M89" s="230"/>
    </row>
    <row r="90" spans="1:13" ht="24" hidden="1" x14ac:dyDescent="0.25">
      <c r="A90" s="39">
        <v>2229</v>
      </c>
      <c r="B90" s="63" t="s">
        <v>99</v>
      </c>
      <c r="C90" s="64">
        <f t="shared" si="5"/>
        <v>0</v>
      </c>
      <c r="D90" s="66"/>
      <c r="E90" s="66"/>
      <c r="F90" s="66"/>
      <c r="G90" s="134"/>
      <c r="H90" s="64">
        <f t="shared" si="6"/>
        <v>0</v>
      </c>
      <c r="I90" s="66">
        <v>0</v>
      </c>
      <c r="J90" s="66"/>
      <c r="K90" s="66"/>
      <c r="L90" s="134"/>
      <c r="M90" s="230"/>
    </row>
    <row r="91" spans="1:13" hidden="1" x14ac:dyDescent="0.25">
      <c r="A91" s="135">
        <v>2230</v>
      </c>
      <c r="B91" s="63" t="s">
        <v>100</v>
      </c>
      <c r="C91" s="64">
        <f t="shared" si="5"/>
        <v>0</v>
      </c>
      <c r="D91" s="136">
        <f>SUM(D92:D98)</f>
        <v>0</v>
      </c>
      <c r="E91" s="136">
        <f>SUM(E92:E98)</f>
        <v>0</v>
      </c>
      <c r="F91" s="136">
        <f>SUM(F92:F98)</f>
        <v>0</v>
      </c>
      <c r="G91" s="137">
        <f>SUM(G92:G98)</f>
        <v>0</v>
      </c>
      <c r="H91" s="64">
        <f t="shared" si="6"/>
        <v>0</v>
      </c>
      <c r="I91" s="136">
        <f>SUM(I92:I98)</f>
        <v>0</v>
      </c>
      <c r="J91" s="136">
        <f>SUM(J92:J98)</f>
        <v>0</v>
      </c>
      <c r="K91" s="136">
        <f>SUM(K92:K98)</f>
        <v>0</v>
      </c>
      <c r="L91" s="137">
        <f>SUM(L92:L98)</f>
        <v>0</v>
      </c>
    </row>
    <row r="92" spans="1:13" ht="24" hidden="1" x14ac:dyDescent="0.25">
      <c r="A92" s="39">
        <v>2231</v>
      </c>
      <c r="B92" s="63" t="s">
        <v>101</v>
      </c>
      <c r="C92" s="64">
        <f t="shared" si="5"/>
        <v>0</v>
      </c>
      <c r="D92" s="66"/>
      <c r="E92" s="66"/>
      <c r="F92" s="66"/>
      <c r="G92" s="134"/>
      <c r="H92" s="64">
        <f t="shared" si="6"/>
        <v>0</v>
      </c>
      <c r="I92" s="66">
        <v>0</v>
      </c>
      <c r="J92" s="66"/>
      <c r="K92" s="66"/>
      <c r="L92" s="134"/>
      <c r="M92" s="230"/>
    </row>
    <row r="93" spans="1:13" ht="24.75" hidden="1" customHeight="1" x14ac:dyDescent="0.25">
      <c r="A93" s="39">
        <v>2232</v>
      </c>
      <c r="B93" s="63" t="s">
        <v>102</v>
      </c>
      <c r="C93" s="64">
        <f t="shared" si="5"/>
        <v>0</v>
      </c>
      <c r="D93" s="66"/>
      <c r="E93" s="66"/>
      <c r="F93" s="66"/>
      <c r="G93" s="134"/>
      <c r="H93" s="64">
        <f t="shared" si="6"/>
        <v>0</v>
      </c>
      <c r="I93" s="66">
        <v>0</v>
      </c>
      <c r="J93" s="66"/>
      <c r="K93" s="66"/>
      <c r="L93" s="134"/>
      <c r="M93" s="230"/>
    </row>
    <row r="94" spans="1:13" ht="24" hidden="1" x14ac:dyDescent="0.25">
      <c r="A94" s="34">
        <v>2233</v>
      </c>
      <c r="B94" s="58" t="s">
        <v>103</v>
      </c>
      <c r="C94" s="59">
        <f t="shared" si="5"/>
        <v>0</v>
      </c>
      <c r="D94" s="61"/>
      <c r="E94" s="61"/>
      <c r="F94" s="61"/>
      <c r="G94" s="133"/>
      <c r="H94" s="59">
        <f t="shared" si="6"/>
        <v>0</v>
      </c>
      <c r="I94" s="61">
        <v>0</v>
      </c>
      <c r="J94" s="61"/>
      <c r="K94" s="61"/>
      <c r="L94" s="133"/>
      <c r="M94" s="230"/>
    </row>
    <row r="95" spans="1:13" ht="36" hidden="1" x14ac:dyDescent="0.25">
      <c r="A95" s="39">
        <v>2234</v>
      </c>
      <c r="B95" s="63" t="s">
        <v>104</v>
      </c>
      <c r="C95" s="64">
        <f t="shared" si="5"/>
        <v>0</v>
      </c>
      <c r="D95" s="66"/>
      <c r="E95" s="66"/>
      <c r="F95" s="66"/>
      <c r="G95" s="134"/>
      <c r="H95" s="64">
        <f t="shared" si="6"/>
        <v>0</v>
      </c>
      <c r="I95" s="66">
        <v>0</v>
      </c>
      <c r="J95" s="66"/>
      <c r="K95" s="66"/>
      <c r="L95" s="134"/>
      <c r="M95" s="230"/>
    </row>
    <row r="96" spans="1:13" ht="24" hidden="1" x14ac:dyDescent="0.25">
      <c r="A96" s="39">
        <v>2235</v>
      </c>
      <c r="B96" s="63" t="s">
        <v>105</v>
      </c>
      <c r="C96" s="64">
        <f t="shared" si="5"/>
        <v>0</v>
      </c>
      <c r="D96" s="66"/>
      <c r="E96" s="66"/>
      <c r="F96" s="66"/>
      <c r="G96" s="134"/>
      <c r="H96" s="64">
        <f t="shared" si="6"/>
        <v>0</v>
      </c>
      <c r="I96" s="66">
        <v>0</v>
      </c>
      <c r="J96" s="66"/>
      <c r="K96" s="66"/>
      <c r="L96" s="134"/>
      <c r="M96" s="230"/>
    </row>
    <row r="97" spans="1:13" hidden="1" x14ac:dyDescent="0.25">
      <c r="A97" s="39">
        <v>2236</v>
      </c>
      <c r="B97" s="63" t="s">
        <v>106</v>
      </c>
      <c r="C97" s="64">
        <f t="shared" si="5"/>
        <v>0</v>
      </c>
      <c r="D97" s="66"/>
      <c r="E97" s="66"/>
      <c r="F97" s="66"/>
      <c r="G97" s="134"/>
      <c r="H97" s="64">
        <f t="shared" si="6"/>
        <v>0</v>
      </c>
      <c r="I97" s="66">
        <v>0</v>
      </c>
      <c r="J97" s="66"/>
      <c r="K97" s="66"/>
      <c r="L97" s="134"/>
      <c r="M97" s="230"/>
    </row>
    <row r="98" spans="1:13" hidden="1" x14ac:dyDescent="0.25">
      <c r="A98" s="39">
        <v>2239</v>
      </c>
      <c r="B98" s="63" t="s">
        <v>107</v>
      </c>
      <c r="C98" s="64">
        <f t="shared" si="5"/>
        <v>0</v>
      </c>
      <c r="D98" s="66"/>
      <c r="E98" s="66"/>
      <c r="F98" s="66"/>
      <c r="G98" s="134"/>
      <c r="H98" s="64">
        <f t="shared" si="6"/>
        <v>0</v>
      </c>
      <c r="I98" s="66">
        <v>0</v>
      </c>
      <c r="J98" s="66"/>
      <c r="K98" s="66"/>
      <c r="L98" s="134"/>
      <c r="M98" s="230"/>
    </row>
    <row r="99" spans="1:13" ht="36" hidden="1" x14ac:dyDescent="0.25">
      <c r="A99" s="135">
        <v>2240</v>
      </c>
      <c r="B99" s="63" t="s">
        <v>108</v>
      </c>
      <c r="C99" s="64">
        <f t="shared" si="5"/>
        <v>1500</v>
      </c>
      <c r="D99" s="136">
        <f>SUM(D100:D106)</f>
        <v>1500</v>
      </c>
      <c r="E99" s="136">
        <f>SUM(E100:E106)</f>
        <v>0</v>
      </c>
      <c r="F99" s="136">
        <f>SUM(F100:F106)</f>
        <v>0</v>
      </c>
      <c r="G99" s="137">
        <f>SUM(G100:G106)</f>
        <v>0</v>
      </c>
      <c r="H99" s="64">
        <f t="shared" si="6"/>
        <v>0</v>
      </c>
      <c r="I99" s="136">
        <f>SUM(I100:I106)</f>
        <v>0</v>
      </c>
      <c r="J99" s="136">
        <f>SUM(J100:J106)</f>
        <v>0</v>
      </c>
      <c r="K99" s="136">
        <f>SUM(K100:K106)</f>
        <v>0</v>
      </c>
      <c r="L99" s="137">
        <f>SUM(L100:L106)</f>
        <v>0</v>
      </c>
    </row>
    <row r="100" spans="1:13" hidden="1" x14ac:dyDescent="0.25">
      <c r="A100" s="39">
        <v>2241</v>
      </c>
      <c r="B100" s="63" t="s">
        <v>109</v>
      </c>
      <c r="C100" s="64">
        <f t="shared" si="5"/>
        <v>1500</v>
      </c>
      <c r="D100" s="66">
        <f>1500</f>
        <v>1500</v>
      </c>
      <c r="E100" s="66"/>
      <c r="F100" s="66"/>
      <c r="G100" s="134"/>
      <c r="H100" s="64">
        <f t="shared" si="6"/>
        <v>0</v>
      </c>
      <c r="I100" s="66">
        <v>0</v>
      </c>
      <c r="J100" s="66"/>
      <c r="K100" s="66"/>
      <c r="L100" s="134"/>
      <c r="M100" s="230"/>
    </row>
    <row r="101" spans="1:13" ht="24" hidden="1" x14ac:dyDescent="0.25">
      <c r="A101" s="39">
        <v>2242</v>
      </c>
      <c r="B101" s="63" t="s">
        <v>110</v>
      </c>
      <c r="C101" s="64">
        <f t="shared" si="5"/>
        <v>0</v>
      </c>
      <c r="D101" s="66"/>
      <c r="E101" s="66"/>
      <c r="F101" s="66"/>
      <c r="G101" s="134"/>
      <c r="H101" s="64">
        <f t="shared" si="6"/>
        <v>0</v>
      </c>
      <c r="I101" s="66">
        <v>0</v>
      </c>
      <c r="J101" s="66"/>
      <c r="K101" s="66"/>
      <c r="L101" s="134"/>
      <c r="M101" s="230"/>
    </row>
    <row r="102" spans="1:13" ht="24" hidden="1" x14ac:dyDescent="0.25">
      <c r="A102" s="39">
        <v>2243</v>
      </c>
      <c r="B102" s="63" t="s">
        <v>111</v>
      </c>
      <c r="C102" s="64">
        <f t="shared" si="5"/>
        <v>0</v>
      </c>
      <c r="D102" s="66"/>
      <c r="E102" s="66"/>
      <c r="F102" s="66"/>
      <c r="G102" s="134"/>
      <c r="H102" s="64">
        <f t="shared" si="6"/>
        <v>0</v>
      </c>
      <c r="I102" s="66">
        <v>0</v>
      </c>
      <c r="J102" s="66"/>
      <c r="K102" s="66"/>
      <c r="L102" s="134"/>
      <c r="M102" s="230"/>
    </row>
    <row r="103" spans="1:13" hidden="1" x14ac:dyDescent="0.25">
      <c r="A103" s="39">
        <v>2244</v>
      </c>
      <c r="B103" s="63" t="s">
        <v>112</v>
      </c>
      <c r="C103" s="64">
        <f t="shared" si="5"/>
        <v>0</v>
      </c>
      <c r="D103" s="66"/>
      <c r="E103" s="66"/>
      <c r="F103" s="66"/>
      <c r="G103" s="134"/>
      <c r="H103" s="64">
        <f t="shared" si="6"/>
        <v>0</v>
      </c>
      <c r="I103" s="66">
        <v>0</v>
      </c>
      <c r="J103" s="66"/>
      <c r="K103" s="66"/>
      <c r="L103" s="134"/>
      <c r="M103" s="230"/>
    </row>
    <row r="104" spans="1:13" ht="24" hidden="1" x14ac:dyDescent="0.25">
      <c r="A104" s="39">
        <v>2246</v>
      </c>
      <c r="B104" s="63" t="s">
        <v>113</v>
      </c>
      <c r="C104" s="64">
        <f t="shared" si="5"/>
        <v>0</v>
      </c>
      <c r="D104" s="66"/>
      <c r="E104" s="66"/>
      <c r="F104" s="66"/>
      <c r="G104" s="134"/>
      <c r="H104" s="64">
        <f t="shared" si="6"/>
        <v>0</v>
      </c>
      <c r="I104" s="66">
        <v>0</v>
      </c>
      <c r="J104" s="66"/>
      <c r="K104" s="66"/>
      <c r="L104" s="134"/>
      <c r="M104" s="230"/>
    </row>
    <row r="105" spans="1:13" hidden="1" x14ac:dyDescent="0.25">
      <c r="A105" s="39">
        <v>2247</v>
      </c>
      <c r="B105" s="63" t="s">
        <v>114</v>
      </c>
      <c r="C105" s="64">
        <f t="shared" si="5"/>
        <v>0</v>
      </c>
      <c r="D105" s="66"/>
      <c r="E105" s="66"/>
      <c r="F105" s="66"/>
      <c r="G105" s="134"/>
      <c r="H105" s="64">
        <f t="shared" si="6"/>
        <v>0</v>
      </c>
      <c r="I105" s="66">
        <v>0</v>
      </c>
      <c r="J105" s="66"/>
      <c r="K105" s="66"/>
      <c r="L105" s="134"/>
      <c r="M105" s="230"/>
    </row>
    <row r="106" spans="1:13" ht="24" hidden="1" x14ac:dyDescent="0.25">
      <c r="A106" s="39">
        <v>2249</v>
      </c>
      <c r="B106" s="63" t="s">
        <v>115</v>
      </c>
      <c r="C106" s="64">
        <f t="shared" si="5"/>
        <v>0</v>
      </c>
      <c r="D106" s="66"/>
      <c r="E106" s="66"/>
      <c r="F106" s="66"/>
      <c r="G106" s="134"/>
      <c r="H106" s="64">
        <f t="shared" si="6"/>
        <v>0</v>
      </c>
      <c r="I106" s="66">
        <v>0</v>
      </c>
      <c r="J106" s="66"/>
      <c r="K106" s="66"/>
      <c r="L106" s="134"/>
      <c r="M106" s="230"/>
    </row>
    <row r="107" spans="1:13" hidden="1" x14ac:dyDescent="0.25">
      <c r="A107" s="135">
        <v>2250</v>
      </c>
      <c r="B107" s="63" t="s">
        <v>116</v>
      </c>
      <c r="C107" s="64">
        <f t="shared" si="5"/>
        <v>0</v>
      </c>
      <c r="D107" s="136"/>
      <c r="E107" s="136"/>
      <c r="F107" s="136"/>
      <c r="G107" s="145"/>
      <c r="H107" s="64">
        <f t="shared" si="6"/>
        <v>0</v>
      </c>
      <c r="I107" s="66">
        <v>0</v>
      </c>
      <c r="J107" s="136"/>
      <c r="K107" s="136"/>
      <c r="L107" s="137"/>
      <c r="M107" s="230"/>
    </row>
    <row r="108" spans="1:13" hidden="1" x14ac:dyDescent="0.25">
      <c r="A108" s="135">
        <v>2260</v>
      </c>
      <c r="B108" s="63" t="s">
        <v>117</v>
      </c>
      <c r="C108" s="64">
        <f t="shared" ref="C108:C174" si="9">SUM(D108:G108)</f>
        <v>0</v>
      </c>
      <c r="D108" s="136">
        <f>SUM(D109:D113)</f>
        <v>0</v>
      </c>
      <c r="E108" s="136">
        <f>SUM(E109:E113)</f>
        <v>0</v>
      </c>
      <c r="F108" s="136">
        <f>SUM(F109:F113)</f>
        <v>0</v>
      </c>
      <c r="G108" s="137">
        <f>SUM(G109:G113)</f>
        <v>0</v>
      </c>
      <c r="H108" s="64">
        <f t="shared" ref="H108:H175" si="10">SUM(I108:L108)</f>
        <v>0</v>
      </c>
      <c r="I108" s="136">
        <f>SUM(I109:I113)</f>
        <v>0</v>
      </c>
      <c r="J108" s="136">
        <f>SUM(J109:J113)</f>
        <v>0</v>
      </c>
      <c r="K108" s="136">
        <f>SUM(K109:K113)</f>
        <v>0</v>
      </c>
      <c r="L108" s="137">
        <f>SUM(L109:L113)</f>
        <v>0</v>
      </c>
    </row>
    <row r="109" spans="1:13" hidden="1" x14ac:dyDescent="0.25">
      <c r="A109" s="39">
        <v>2261</v>
      </c>
      <c r="B109" s="63" t="s">
        <v>118</v>
      </c>
      <c r="C109" s="64">
        <f t="shared" si="9"/>
        <v>0</v>
      </c>
      <c r="D109" s="66"/>
      <c r="E109" s="66"/>
      <c r="F109" s="66"/>
      <c r="G109" s="134"/>
      <c r="H109" s="64">
        <f t="shared" si="10"/>
        <v>0</v>
      </c>
      <c r="I109" s="66">
        <v>0</v>
      </c>
      <c r="J109" s="66"/>
      <c r="K109" s="66"/>
      <c r="L109" s="134"/>
      <c r="M109" s="230"/>
    </row>
    <row r="110" spans="1:13" hidden="1" x14ac:dyDescent="0.25">
      <c r="A110" s="39">
        <v>2262</v>
      </c>
      <c r="B110" s="63" t="s">
        <v>119</v>
      </c>
      <c r="C110" s="64">
        <f t="shared" si="9"/>
        <v>0</v>
      </c>
      <c r="D110" s="66"/>
      <c r="E110" s="66"/>
      <c r="F110" s="66"/>
      <c r="G110" s="134"/>
      <c r="H110" s="64">
        <f t="shared" si="10"/>
        <v>0</v>
      </c>
      <c r="I110" s="66">
        <v>0</v>
      </c>
      <c r="J110" s="66"/>
      <c r="K110" s="66"/>
      <c r="L110" s="134"/>
      <c r="M110" s="230"/>
    </row>
    <row r="111" spans="1:13" hidden="1" x14ac:dyDescent="0.25">
      <c r="A111" s="39">
        <v>2263</v>
      </c>
      <c r="B111" s="63" t="s">
        <v>120</v>
      </c>
      <c r="C111" s="64">
        <f t="shared" si="9"/>
        <v>0</v>
      </c>
      <c r="D111" s="66"/>
      <c r="E111" s="66"/>
      <c r="F111" s="66"/>
      <c r="G111" s="134"/>
      <c r="H111" s="64">
        <f t="shared" si="10"/>
        <v>0</v>
      </c>
      <c r="I111" s="66">
        <v>0</v>
      </c>
      <c r="J111" s="66"/>
      <c r="K111" s="66"/>
      <c r="L111" s="134"/>
      <c r="M111" s="230"/>
    </row>
    <row r="112" spans="1:13" ht="24" hidden="1" x14ac:dyDescent="0.25">
      <c r="A112" s="39">
        <v>2264</v>
      </c>
      <c r="B112" s="63" t="s">
        <v>121</v>
      </c>
      <c r="C112" s="64">
        <f t="shared" si="9"/>
        <v>0</v>
      </c>
      <c r="D112" s="66"/>
      <c r="E112" s="66"/>
      <c r="F112" s="66"/>
      <c r="G112" s="134"/>
      <c r="H112" s="64">
        <f t="shared" si="10"/>
        <v>0</v>
      </c>
      <c r="I112" s="66">
        <v>0</v>
      </c>
      <c r="J112" s="66"/>
      <c r="K112" s="66"/>
      <c r="L112" s="134"/>
      <c r="M112" s="230"/>
    </row>
    <row r="113" spans="1:13" hidden="1" x14ac:dyDescent="0.25">
      <c r="A113" s="39">
        <v>2269</v>
      </c>
      <c r="B113" s="63" t="s">
        <v>122</v>
      </c>
      <c r="C113" s="64">
        <f t="shared" si="9"/>
        <v>0</v>
      </c>
      <c r="D113" s="66"/>
      <c r="E113" s="66"/>
      <c r="F113" s="66"/>
      <c r="G113" s="134"/>
      <c r="H113" s="64">
        <f t="shared" si="10"/>
        <v>0</v>
      </c>
      <c r="I113" s="66">
        <v>0</v>
      </c>
      <c r="J113" s="66"/>
      <c r="K113" s="66"/>
      <c r="L113" s="134"/>
      <c r="M113" s="230"/>
    </row>
    <row r="114" spans="1:13" hidden="1" x14ac:dyDescent="0.25">
      <c r="A114" s="135">
        <v>2270</v>
      </c>
      <c r="B114" s="63" t="s">
        <v>123</v>
      </c>
      <c r="C114" s="64">
        <f t="shared" si="9"/>
        <v>0</v>
      </c>
      <c r="D114" s="136">
        <f>SUM(D115:D118)</f>
        <v>0</v>
      </c>
      <c r="E114" s="136">
        <f>SUM(E115:E118)</f>
        <v>0</v>
      </c>
      <c r="F114" s="136">
        <f>SUM(F115:F118)</f>
        <v>0</v>
      </c>
      <c r="G114" s="137">
        <f>SUM(G115:G118)</f>
        <v>0</v>
      </c>
      <c r="H114" s="64">
        <f t="shared" si="10"/>
        <v>0</v>
      </c>
      <c r="I114" s="136">
        <f>SUM(I115:I118)</f>
        <v>0</v>
      </c>
      <c r="J114" s="136">
        <f>SUM(J115:J118)</f>
        <v>0</v>
      </c>
      <c r="K114" s="136">
        <f>SUM(K115:K118)</f>
        <v>0</v>
      </c>
      <c r="L114" s="137">
        <f>SUM(L115:L118)</f>
        <v>0</v>
      </c>
    </row>
    <row r="115" spans="1:13" hidden="1" x14ac:dyDescent="0.25">
      <c r="A115" s="39">
        <v>2272</v>
      </c>
      <c r="B115" s="146" t="s">
        <v>124</v>
      </c>
      <c r="C115" s="64">
        <f t="shared" si="9"/>
        <v>0</v>
      </c>
      <c r="D115" s="66"/>
      <c r="E115" s="66"/>
      <c r="F115" s="66"/>
      <c r="G115" s="134"/>
      <c r="H115" s="64">
        <f t="shared" si="10"/>
        <v>0</v>
      </c>
      <c r="I115" s="66">
        <v>0</v>
      </c>
      <c r="J115" s="66"/>
      <c r="K115" s="66"/>
      <c r="L115" s="134"/>
      <c r="M115" s="230"/>
    </row>
    <row r="116" spans="1:13" ht="24" hidden="1" x14ac:dyDescent="0.25">
      <c r="A116" s="39">
        <v>2274</v>
      </c>
      <c r="B116" s="147" t="s">
        <v>125</v>
      </c>
      <c r="C116" s="64">
        <f t="shared" si="9"/>
        <v>0</v>
      </c>
      <c r="D116" s="66"/>
      <c r="E116" s="66"/>
      <c r="F116" s="66"/>
      <c r="G116" s="134"/>
      <c r="H116" s="64">
        <f t="shared" si="10"/>
        <v>0</v>
      </c>
      <c r="I116" s="66">
        <v>0</v>
      </c>
      <c r="J116" s="66"/>
      <c r="K116" s="66"/>
      <c r="L116" s="134"/>
      <c r="M116" s="230"/>
    </row>
    <row r="117" spans="1:13" ht="24" hidden="1" x14ac:dyDescent="0.25">
      <c r="A117" s="39">
        <v>2275</v>
      </c>
      <c r="B117" s="63" t="s">
        <v>126</v>
      </c>
      <c r="C117" s="64">
        <f t="shared" si="9"/>
        <v>0</v>
      </c>
      <c r="D117" s="66"/>
      <c r="E117" s="66"/>
      <c r="F117" s="66"/>
      <c r="G117" s="134"/>
      <c r="H117" s="64">
        <f t="shared" si="10"/>
        <v>0</v>
      </c>
      <c r="I117" s="66">
        <v>0</v>
      </c>
      <c r="J117" s="66"/>
      <c r="K117" s="66"/>
      <c r="L117" s="134"/>
      <c r="M117" s="230"/>
    </row>
    <row r="118" spans="1:13" ht="36" hidden="1" x14ac:dyDescent="0.25">
      <c r="A118" s="39">
        <v>2276</v>
      </c>
      <c r="B118" s="63" t="s">
        <v>127</v>
      </c>
      <c r="C118" s="64">
        <f t="shared" si="9"/>
        <v>0</v>
      </c>
      <c r="D118" s="66"/>
      <c r="E118" s="66"/>
      <c r="F118" s="66"/>
      <c r="G118" s="134"/>
      <c r="H118" s="64">
        <f>SUM(I118:L118)</f>
        <v>0</v>
      </c>
      <c r="I118" s="66">
        <v>0</v>
      </c>
      <c r="J118" s="66"/>
      <c r="K118" s="66"/>
      <c r="L118" s="134"/>
      <c r="M118" s="230"/>
    </row>
    <row r="119" spans="1:13" ht="48" hidden="1" x14ac:dyDescent="0.25">
      <c r="A119" s="135">
        <v>2280</v>
      </c>
      <c r="B119" s="63" t="s">
        <v>128</v>
      </c>
      <c r="C119" s="64">
        <f>SUM(D119:G119)</f>
        <v>0</v>
      </c>
      <c r="D119" s="66"/>
      <c r="E119" s="66"/>
      <c r="F119" s="66"/>
      <c r="G119" s="66"/>
      <c r="H119" s="64">
        <f>SUM(I119:L119)</f>
        <v>0</v>
      </c>
      <c r="I119" s="66">
        <v>0</v>
      </c>
      <c r="J119" s="66"/>
      <c r="K119" s="66"/>
      <c r="L119" s="148"/>
      <c r="M119" s="230"/>
    </row>
    <row r="120" spans="1:13" ht="38.25" hidden="1" customHeight="1" x14ac:dyDescent="0.25">
      <c r="A120" s="95">
        <v>2300</v>
      </c>
      <c r="B120" s="75" t="s">
        <v>129</v>
      </c>
      <c r="C120" s="76">
        <f t="shared" si="9"/>
        <v>0</v>
      </c>
      <c r="D120" s="149">
        <f>SUM(D121,D126,D130,D131,D134,D138,D146,D147,D150)</f>
        <v>0</v>
      </c>
      <c r="E120" s="149">
        <f>SUM(E121,E126,E130,E131,E134,E138,E146,E147,E150)</f>
        <v>0</v>
      </c>
      <c r="F120" s="149">
        <f>SUM(F121,F126,F130,F131,F134,F138,F146,F147,F150)</f>
        <v>0</v>
      </c>
      <c r="G120" s="150">
        <f>SUM(G121,G126,G130,G131,G134,G138,G146,G147,G150)</f>
        <v>0</v>
      </c>
      <c r="H120" s="76">
        <f t="shared" si="10"/>
        <v>0</v>
      </c>
      <c r="I120" s="149">
        <f>SUM(I121,I126,I130,I131,I134,I138,I146,I147,I150)</f>
        <v>0</v>
      </c>
      <c r="J120" s="149">
        <f>SUM(J121,J126,J130,J131,J134,J138,J146,J147,J150)</f>
        <v>0</v>
      </c>
      <c r="K120" s="149">
        <f>SUM(K121,K126,K130,K131,K134,K138,K146,K147,K150)</f>
        <v>0</v>
      </c>
      <c r="L120" s="150">
        <f>SUM(L121,L126,L130,L131,L134,L138,L146,L147,L150)</f>
        <v>0</v>
      </c>
    </row>
    <row r="121" spans="1:13" ht="24" hidden="1" x14ac:dyDescent="0.25">
      <c r="A121" s="141">
        <v>2310</v>
      </c>
      <c r="B121" s="58" t="s">
        <v>130</v>
      </c>
      <c r="C121" s="59">
        <f t="shared" si="9"/>
        <v>0</v>
      </c>
      <c r="D121" s="142">
        <f>SUM(D122:D125)</f>
        <v>0</v>
      </c>
      <c r="E121" s="142">
        <f t="shared" ref="E121:L121" si="11">SUM(E122:E125)</f>
        <v>0</v>
      </c>
      <c r="F121" s="142">
        <f t="shared" si="11"/>
        <v>0</v>
      </c>
      <c r="G121" s="143">
        <f t="shared" si="11"/>
        <v>0</v>
      </c>
      <c r="H121" s="59">
        <f t="shared" si="10"/>
        <v>0</v>
      </c>
      <c r="I121" s="142">
        <f t="shared" si="11"/>
        <v>0</v>
      </c>
      <c r="J121" s="142">
        <f t="shared" si="11"/>
        <v>0</v>
      </c>
      <c r="K121" s="142">
        <f t="shared" si="11"/>
        <v>0</v>
      </c>
      <c r="L121" s="143">
        <f t="shared" si="11"/>
        <v>0</v>
      </c>
    </row>
    <row r="122" spans="1:13" hidden="1" x14ac:dyDescent="0.25">
      <c r="A122" s="39">
        <v>2311</v>
      </c>
      <c r="B122" s="63" t="s">
        <v>131</v>
      </c>
      <c r="C122" s="64">
        <f>SUM(D122:G122)</f>
        <v>0</v>
      </c>
      <c r="D122" s="66"/>
      <c r="E122" s="66"/>
      <c r="F122" s="66"/>
      <c r="G122" s="134"/>
      <c r="H122" s="64">
        <f t="shared" si="10"/>
        <v>0</v>
      </c>
      <c r="I122" s="66">
        <v>0</v>
      </c>
      <c r="J122" s="66"/>
      <c r="K122" s="66"/>
      <c r="L122" s="134"/>
      <c r="M122" s="230"/>
    </row>
    <row r="123" spans="1:13" hidden="1" x14ac:dyDescent="0.25">
      <c r="A123" s="39">
        <v>2312</v>
      </c>
      <c r="B123" s="63" t="s">
        <v>132</v>
      </c>
      <c r="C123" s="64">
        <f t="shared" si="9"/>
        <v>0</v>
      </c>
      <c r="D123" s="66"/>
      <c r="E123" s="66"/>
      <c r="F123" s="66"/>
      <c r="G123" s="134"/>
      <c r="H123" s="64">
        <f t="shared" si="10"/>
        <v>0</v>
      </c>
      <c r="I123" s="66">
        <v>0</v>
      </c>
      <c r="J123" s="66"/>
      <c r="K123" s="66"/>
      <c r="L123" s="134"/>
      <c r="M123" s="230"/>
    </row>
    <row r="124" spans="1:13" hidden="1" x14ac:dyDescent="0.25">
      <c r="A124" s="39">
        <v>2313</v>
      </c>
      <c r="B124" s="63" t="s">
        <v>133</v>
      </c>
      <c r="C124" s="64">
        <f t="shared" si="9"/>
        <v>0</v>
      </c>
      <c r="D124" s="66"/>
      <c r="E124" s="66"/>
      <c r="F124" s="66"/>
      <c r="G124" s="134"/>
      <c r="H124" s="64">
        <f t="shared" si="10"/>
        <v>0</v>
      </c>
      <c r="I124" s="66">
        <v>0</v>
      </c>
      <c r="J124" s="66"/>
      <c r="K124" s="66"/>
      <c r="L124" s="134"/>
      <c r="M124" s="230"/>
    </row>
    <row r="125" spans="1:13" ht="36" hidden="1" customHeight="1" x14ac:dyDescent="0.25">
      <c r="A125" s="39">
        <v>2314</v>
      </c>
      <c r="B125" s="63" t="s">
        <v>134</v>
      </c>
      <c r="C125" s="64">
        <f t="shared" si="9"/>
        <v>0</v>
      </c>
      <c r="D125" s="66"/>
      <c r="E125" s="66"/>
      <c r="F125" s="66"/>
      <c r="G125" s="134"/>
      <c r="H125" s="64">
        <f t="shared" si="10"/>
        <v>0</v>
      </c>
      <c r="I125" s="66">
        <v>0</v>
      </c>
      <c r="J125" s="66"/>
      <c r="K125" s="66"/>
      <c r="L125" s="134"/>
      <c r="M125" s="230"/>
    </row>
    <row r="126" spans="1:13" hidden="1" x14ac:dyDescent="0.25">
      <c r="A126" s="135">
        <v>2320</v>
      </c>
      <c r="B126" s="63" t="s">
        <v>135</v>
      </c>
      <c r="C126" s="64">
        <f t="shared" si="9"/>
        <v>0</v>
      </c>
      <c r="D126" s="136">
        <f>SUM(D127:D129)</f>
        <v>0</v>
      </c>
      <c r="E126" s="136">
        <f>SUM(E127:E129)</f>
        <v>0</v>
      </c>
      <c r="F126" s="136">
        <f>SUM(F127:F129)</f>
        <v>0</v>
      </c>
      <c r="G126" s="137">
        <f>SUM(G127:G129)</f>
        <v>0</v>
      </c>
      <c r="H126" s="64">
        <f t="shared" si="10"/>
        <v>0</v>
      </c>
      <c r="I126" s="136">
        <f>SUM(I127:I129)</f>
        <v>0</v>
      </c>
      <c r="J126" s="136">
        <f>SUM(J127:J129)</f>
        <v>0</v>
      </c>
      <c r="K126" s="136">
        <f>SUM(K127:K129)</f>
        <v>0</v>
      </c>
      <c r="L126" s="137">
        <f>SUM(L127:L129)</f>
        <v>0</v>
      </c>
    </row>
    <row r="127" spans="1:13" hidden="1" x14ac:dyDescent="0.25">
      <c r="A127" s="39">
        <v>2321</v>
      </c>
      <c r="B127" s="63" t="s">
        <v>136</v>
      </c>
      <c r="C127" s="64">
        <f t="shared" si="9"/>
        <v>0</v>
      </c>
      <c r="D127" s="66"/>
      <c r="E127" s="66"/>
      <c r="F127" s="66"/>
      <c r="G127" s="134"/>
      <c r="H127" s="64">
        <f t="shared" si="10"/>
        <v>0</v>
      </c>
      <c r="I127" s="66">
        <v>0</v>
      </c>
      <c r="J127" s="66"/>
      <c r="K127" s="66"/>
      <c r="L127" s="134"/>
      <c r="M127" s="230"/>
    </row>
    <row r="128" spans="1:13" hidden="1" x14ac:dyDescent="0.25">
      <c r="A128" s="39">
        <v>2322</v>
      </c>
      <c r="B128" s="63" t="s">
        <v>137</v>
      </c>
      <c r="C128" s="64">
        <f t="shared" si="9"/>
        <v>0</v>
      </c>
      <c r="D128" s="66"/>
      <c r="E128" s="66"/>
      <c r="F128" s="66"/>
      <c r="G128" s="134"/>
      <c r="H128" s="64">
        <f t="shared" si="10"/>
        <v>0</v>
      </c>
      <c r="I128" s="66">
        <v>0</v>
      </c>
      <c r="J128" s="66"/>
      <c r="K128" s="66"/>
      <c r="L128" s="134"/>
      <c r="M128" s="230"/>
    </row>
    <row r="129" spans="1:13" ht="10.5" hidden="1" customHeight="1" x14ac:dyDescent="0.25">
      <c r="A129" s="39">
        <v>2329</v>
      </c>
      <c r="B129" s="63" t="s">
        <v>138</v>
      </c>
      <c r="C129" s="64">
        <f t="shared" si="9"/>
        <v>0</v>
      </c>
      <c r="D129" s="66"/>
      <c r="E129" s="66"/>
      <c r="F129" s="66"/>
      <c r="G129" s="134"/>
      <c r="H129" s="64">
        <f t="shared" si="10"/>
        <v>0</v>
      </c>
      <c r="I129" s="66">
        <v>0</v>
      </c>
      <c r="J129" s="66"/>
      <c r="K129" s="66"/>
      <c r="L129" s="134"/>
      <c r="M129" s="230"/>
    </row>
    <row r="130" spans="1:13" hidden="1" x14ac:dyDescent="0.25">
      <c r="A130" s="135">
        <v>2330</v>
      </c>
      <c r="B130" s="63" t="s">
        <v>139</v>
      </c>
      <c r="C130" s="64">
        <f t="shared" si="9"/>
        <v>0</v>
      </c>
      <c r="D130" s="66"/>
      <c r="E130" s="66"/>
      <c r="F130" s="66"/>
      <c r="G130" s="134"/>
      <c r="H130" s="64">
        <f t="shared" si="10"/>
        <v>0</v>
      </c>
      <c r="I130" s="66">
        <v>0</v>
      </c>
      <c r="J130" s="66"/>
      <c r="K130" s="66"/>
      <c r="L130" s="134"/>
      <c r="M130" s="230"/>
    </row>
    <row r="131" spans="1:13" ht="36" hidden="1" x14ac:dyDescent="0.25">
      <c r="A131" s="135">
        <v>2340</v>
      </c>
      <c r="B131" s="63" t="s">
        <v>140</v>
      </c>
      <c r="C131" s="64">
        <f t="shared" si="9"/>
        <v>0</v>
      </c>
      <c r="D131" s="136">
        <f>SUM(D132:D133)</f>
        <v>0</v>
      </c>
      <c r="E131" s="136">
        <f>SUM(E132:E133)</f>
        <v>0</v>
      </c>
      <c r="F131" s="136">
        <f>SUM(F132:F133)</f>
        <v>0</v>
      </c>
      <c r="G131" s="137">
        <f>SUM(G132:G133)</f>
        <v>0</v>
      </c>
      <c r="H131" s="64">
        <f t="shared" si="10"/>
        <v>0</v>
      </c>
      <c r="I131" s="136">
        <f>SUM(I132:I133)</f>
        <v>0</v>
      </c>
      <c r="J131" s="136">
        <f>SUM(J132:J133)</f>
        <v>0</v>
      </c>
      <c r="K131" s="136">
        <f>SUM(K132:K133)</f>
        <v>0</v>
      </c>
      <c r="L131" s="137">
        <f>SUM(L132:L133)</f>
        <v>0</v>
      </c>
    </row>
    <row r="132" spans="1:13" hidden="1" x14ac:dyDescent="0.25">
      <c r="A132" s="39">
        <v>2341</v>
      </c>
      <c r="B132" s="63" t="s">
        <v>141</v>
      </c>
      <c r="C132" s="64">
        <f t="shared" si="9"/>
        <v>0</v>
      </c>
      <c r="D132" s="66"/>
      <c r="E132" s="66"/>
      <c r="F132" s="66"/>
      <c r="G132" s="134"/>
      <c r="H132" s="64">
        <f t="shared" si="10"/>
        <v>0</v>
      </c>
      <c r="I132" s="66">
        <v>0</v>
      </c>
      <c r="J132" s="66"/>
      <c r="K132" s="66"/>
      <c r="L132" s="134"/>
      <c r="M132" s="230"/>
    </row>
    <row r="133" spans="1:13" ht="24" hidden="1" x14ac:dyDescent="0.25">
      <c r="A133" s="39">
        <v>2344</v>
      </c>
      <c r="B133" s="63" t="s">
        <v>142</v>
      </c>
      <c r="C133" s="64">
        <f t="shared" si="9"/>
        <v>0</v>
      </c>
      <c r="D133" s="66"/>
      <c r="E133" s="66"/>
      <c r="F133" s="66"/>
      <c r="G133" s="134"/>
      <c r="H133" s="64">
        <f t="shared" si="10"/>
        <v>0</v>
      </c>
      <c r="I133" s="66">
        <v>0</v>
      </c>
      <c r="J133" s="66"/>
      <c r="K133" s="66"/>
      <c r="L133" s="134"/>
      <c r="M133" s="230"/>
    </row>
    <row r="134" spans="1:13" ht="24" hidden="1" x14ac:dyDescent="0.25">
      <c r="A134" s="130">
        <v>2350</v>
      </c>
      <c r="B134" s="99" t="s">
        <v>143</v>
      </c>
      <c r="C134" s="103">
        <f t="shared" si="9"/>
        <v>0</v>
      </c>
      <c r="D134" s="131">
        <f>SUM(D135:D137)</f>
        <v>0</v>
      </c>
      <c r="E134" s="131">
        <f>SUM(E135:E137)</f>
        <v>0</v>
      </c>
      <c r="F134" s="131">
        <f>SUM(F135:F137)</f>
        <v>0</v>
      </c>
      <c r="G134" s="132">
        <f>SUM(G135:G137)</f>
        <v>0</v>
      </c>
      <c r="H134" s="103">
        <f t="shared" si="10"/>
        <v>0</v>
      </c>
      <c r="I134" s="131">
        <f>SUM(I135:I137)</f>
        <v>0</v>
      </c>
      <c r="J134" s="131">
        <f>SUM(J135:J137)</f>
        <v>0</v>
      </c>
      <c r="K134" s="131">
        <f>SUM(K135:K137)</f>
        <v>0</v>
      </c>
      <c r="L134" s="132">
        <f>SUM(L135:L137)</f>
        <v>0</v>
      </c>
    </row>
    <row r="135" spans="1:13" hidden="1" x14ac:dyDescent="0.25">
      <c r="A135" s="34">
        <v>2351</v>
      </c>
      <c r="B135" s="58" t="s">
        <v>144</v>
      </c>
      <c r="C135" s="59">
        <f t="shared" si="9"/>
        <v>0</v>
      </c>
      <c r="D135" s="61"/>
      <c r="E135" s="61"/>
      <c r="F135" s="61"/>
      <c r="G135" s="133"/>
      <c r="H135" s="59">
        <f t="shared" si="10"/>
        <v>0</v>
      </c>
      <c r="I135" s="61">
        <v>0</v>
      </c>
      <c r="J135" s="61"/>
      <c r="K135" s="61"/>
      <c r="L135" s="133"/>
      <c r="M135" s="230"/>
    </row>
    <row r="136" spans="1:13" ht="24" hidden="1" x14ac:dyDescent="0.25">
      <c r="A136" s="39">
        <v>2352</v>
      </c>
      <c r="B136" s="63" t="s">
        <v>145</v>
      </c>
      <c r="C136" s="64">
        <f t="shared" si="9"/>
        <v>0</v>
      </c>
      <c r="D136" s="66"/>
      <c r="E136" s="66"/>
      <c r="F136" s="66"/>
      <c r="G136" s="134"/>
      <c r="H136" s="64">
        <f t="shared" si="10"/>
        <v>0</v>
      </c>
      <c r="I136" s="66">
        <v>0</v>
      </c>
      <c r="J136" s="66"/>
      <c r="K136" s="66"/>
      <c r="L136" s="134"/>
      <c r="M136" s="230"/>
    </row>
    <row r="137" spans="1:13" ht="24" hidden="1" x14ac:dyDescent="0.25">
      <c r="A137" s="39">
        <v>2353</v>
      </c>
      <c r="B137" s="63" t="s">
        <v>146</v>
      </c>
      <c r="C137" s="64">
        <f t="shared" si="9"/>
        <v>0</v>
      </c>
      <c r="D137" s="66"/>
      <c r="E137" s="66"/>
      <c r="F137" s="66"/>
      <c r="G137" s="134"/>
      <c r="H137" s="64">
        <f t="shared" si="10"/>
        <v>0</v>
      </c>
      <c r="I137" s="66">
        <v>0</v>
      </c>
      <c r="J137" s="66"/>
      <c r="K137" s="66"/>
      <c r="L137" s="134"/>
      <c r="M137" s="230"/>
    </row>
    <row r="138" spans="1:13" ht="24.75" hidden="1" customHeight="1" x14ac:dyDescent="0.25">
      <c r="A138" s="135">
        <v>2360</v>
      </c>
      <c r="B138" s="63" t="s">
        <v>147</v>
      </c>
      <c r="C138" s="64">
        <f t="shared" si="9"/>
        <v>0</v>
      </c>
      <c r="D138" s="136">
        <f>SUM(D139:D145)</f>
        <v>0</v>
      </c>
      <c r="E138" s="136">
        <f>SUM(E139:E145)</f>
        <v>0</v>
      </c>
      <c r="F138" s="136">
        <f>SUM(F139:F145)</f>
        <v>0</v>
      </c>
      <c r="G138" s="137">
        <f>SUM(G139:G145)</f>
        <v>0</v>
      </c>
      <c r="H138" s="64">
        <f t="shared" si="10"/>
        <v>0</v>
      </c>
      <c r="I138" s="136">
        <f>SUM(I139:I145)</f>
        <v>0</v>
      </c>
      <c r="J138" s="136">
        <f>SUM(J139:J145)</f>
        <v>0</v>
      </c>
      <c r="K138" s="136">
        <f>SUM(K139:K145)</f>
        <v>0</v>
      </c>
      <c r="L138" s="137">
        <f>SUM(L139:L145)</f>
        <v>0</v>
      </c>
    </row>
    <row r="139" spans="1:13" hidden="1" x14ac:dyDescent="0.25">
      <c r="A139" s="38">
        <v>2361</v>
      </c>
      <c r="B139" s="63" t="s">
        <v>148</v>
      </c>
      <c r="C139" s="64">
        <f t="shared" si="9"/>
        <v>0</v>
      </c>
      <c r="D139" s="66"/>
      <c r="E139" s="66"/>
      <c r="F139" s="66"/>
      <c r="G139" s="134"/>
      <c r="H139" s="64">
        <f t="shared" si="10"/>
        <v>0</v>
      </c>
      <c r="I139" s="66">
        <v>0</v>
      </c>
      <c r="J139" s="66"/>
      <c r="K139" s="66"/>
      <c r="L139" s="134"/>
      <c r="M139" s="230"/>
    </row>
    <row r="140" spans="1:13" ht="24" hidden="1" x14ac:dyDescent="0.25">
      <c r="A140" s="38">
        <v>2362</v>
      </c>
      <c r="B140" s="63" t="s">
        <v>149</v>
      </c>
      <c r="C140" s="64">
        <f t="shared" si="9"/>
        <v>0</v>
      </c>
      <c r="D140" s="66"/>
      <c r="E140" s="66"/>
      <c r="F140" s="66"/>
      <c r="G140" s="134"/>
      <c r="H140" s="64">
        <f t="shared" si="10"/>
        <v>0</v>
      </c>
      <c r="I140" s="66">
        <v>0</v>
      </c>
      <c r="J140" s="66"/>
      <c r="K140" s="66"/>
      <c r="L140" s="134"/>
      <c r="M140" s="230"/>
    </row>
    <row r="141" spans="1:13" hidden="1" x14ac:dyDescent="0.25">
      <c r="A141" s="38">
        <v>2363</v>
      </c>
      <c r="B141" s="63" t="s">
        <v>150</v>
      </c>
      <c r="C141" s="64">
        <f t="shared" si="9"/>
        <v>0</v>
      </c>
      <c r="D141" s="66"/>
      <c r="E141" s="66"/>
      <c r="F141" s="66"/>
      <c r="G141" s="134"/>
      <c r="H141" s="64">
        <f t="shared" si="10"/>
        <v>0</v>
      </c>
      <c r="I141" s="66">
        <v>0</v>
      </c>
      <c r="J141" s="66"/>
      <c r="K141" s="66"/>
      <c r="L141" s="134"/>
      <c r="M141" s="230"/>
    </row>
    <row r="142" spans="1:13" hidden="1" x14ac:dyDescent="0.25">
      <c r="A142" s="38">
        <v>2364</v>
      </c>
      <c r="B142" s="63" t="s">
        <v>151</v>
      </c>
      <c r="C142" s="64">
        <f t="shared" si="9"/>
        <v>0</v>
      </c>
      <c r="D142" s="66"/>
      <c r="E142" s="66"/>
      <c r="F142" s="66"/>
      <c r="G142" s="134"/>
      <c r="H142" s="64">
        <f t="shared" si="10"/>
        <v>0</v>
      </c>
      <c r="I142" s="66">
        <v>0</v>
      </c>
      <c r="J142" s="66"/>
      <c r="K142" s="66"/>
      <c r="L142" s="134"/>
      <c r="M142" s="230"/>
    </row>
    <row r="143" spans="1:13" ht="12.75" hidden="1" customHeight="1" x14ac:dyDescent="0.25">
      <c r="A143" s="38">
        <v>2365</v>
      </c>
      <c r="B143" s="63" t="s">
        <v>152</v>
      </c>
      <c r="C143" s="64">
        <f t="shared" si="9"/>
        <v>0</v>
      </c>
      <c r="D143" s="66"/>
      <c r="E143" s="66"/>
      <c r="F143" s="66"/>
      <c r="G143" s="134"/>
      <c r="H143" s="64">
        <f t="shared" si="10"/>
        <v>0</v>
      </c>
      <c r="I143" s="66">
        <v>0</v>
      </c>
      <c r="J143" s="66"/>
      <c r="K143" s="66"/>
      <c r="L143" s="134"/>
      <c r="M143" s="230"/>
    </row>
    <row r="144" spans="1:13" ht="36" hidden="1" x14ac:dyDescent="0.25">
      <c r="A144" s="38">
        <v>2366</v>
      </c>
      <c r="B144" s="63" t="s">
        <v>153</v>
      </c>
      <c r="C144" s="64">
        <f t="shared" si="9"/>
        <v>0</v>
      </c>
      <c r="D144" s="66"/>
      <c r="E144" s="66"/>
      <c r="F144" s="66"/>
      <c r="G144" s="134"/>
      <c r="H144" s="64">
        <f t="shared" si="10"/>
        <v>0</v>
      </c>
      <c r="I144" s="66">
        <v>0</v>
      </c>
      <c r="J144" s="66"/>
      <c r="K144" s="66"/>
      <c r="L144" s="134"/>
      <c r="M144" s="230"/>
    </row>
    <row r="145" spans="1:13" ht="60" hidden="1" x14ac:dyDescent="0.25">
      <c r="A145" s="38">
        <v>2369</v>
      </c>
      <c r="B145" s="63" t="s">
        <v>154</v>
      </c>
      <c r="C145" s="64">
        <f t="shared" si="9"/>
        <v>0</v>
      </c>
      <c r="D145" s="66"/>
      <c r="E145" s="66"/>
      <c r="F145" s="66"/>
      <c r="G145" s="134"/>
      <c r="H145" s="64">
        <f t="shared" si="10"/>
        <v>0</v>
      </c>
      <c r="I145" s="66">
        <v>0</v>
      </c>
      <c r="J145" s="66"/>
      <c r="K145" s="66"/>
      <c r="L145" s="134"/>
      <c r="M145" s="230"/>
    </row>
    <row r="146" spans="1:13" hidden="1" x14ac:dyDescent="0.25">
      <c r="A146" s="130">
        <v>2370</v>
      </c>
      <c r="B146" s="99" t="s">
        <v>155</v>
      </c>
      <c r="C146" s="103">
        <f t="shared" si="9"/>
        <v>0</v>
      </c>
      <c r="D146" s="138"/>
      <c r="E146" s="138"/>
      <c r="F146" s="138"/>
      <c r="G146" s="139"/>
      <c r="H146" s="103">
        <f t="shared" si="10"/>
        <v>0</v>
      </c>
      <c r="I146" s="138">
        <v>0</v>
      </c>
      <c r="J146" s="138"/>
      <c r="K146" s="138"/>
      <c r="L146" s="139"/>
      <c r="M146" s="230"/>
    </row>
    <row r="147" spans="1:13" hidden="1" x14ac:dyDescent="0.25">
      <c r="A147" s="130">
        <v>2380</v>
      </c>
      <c r="B147" s="99" t="s">
        <v>156</v>
      </c>
      <c r="C147" s="103">
        <f t="shared" si="9"/>
        <v>0</v>
      </c>
      <c r="D147" s="131">
        <f>SUM(D148:D149)</f>
        <v>0</v>
      </c>
      <c r="E147" s="131">
        <f>SUM(E148:E149)</f>
        <v>0</v>
      </c>
      <c r="F147" s="131">
        <f>SUM(F148:F149)</f>
        <v>0</v>
      </c>
      <c r="G147" s="132">
        <f>SUM(G148:G149)</f>
        <v>0</v>
      </c>
      <c r="H147" s="103">
        <f t="shared" si="10"/>
        <v>0</v>
      </c>
      <c r="I147" s="131">
        <f>SUM(I148:I149)</f>
        <v>0</v>
      </c>
      <c r="J147" s="131">
        <f>SUM(J148:J149)</f>
        <v>0</v>
      </c>
      <c r="K147" s="131">
        <f>SUM(K148:K149)</f>
        <v>0</v>
      </c>
      <c r="L147" s="132">
        <f>SUM(L148:L149)</f>
        <v>0</v>
      </c>
    </row>
    <row r="148" spans="1:13" hidden="1" x14ac:dyDescent="0.25">
      <c r="A148" s="33">
        <v>2381</v>
      </c>
      <c r="B148" s="58" t="s">
        <v>157</v>
      </c>
      <c r="C148" s="59">
        <f t="shared" si="9"/>
        <v>0</v>
      </c>
      <c r="D148" s="61"/>
      <c r="E148" s="61"/>
      <c r="F148" s="61"/>
      <c r="G148" s="133"/>
      <c r="H148" s="59">
        <f t="shared" si="10"/>
        <v>0</v>
      </c>
      <c r="I148" s="61">
        <v>0</v>
      </c>
      <c r="J148" s="61"/>
      <c r="K148" s="61"/>
      <c r="L148" s="133"/>
      <c r="M148" s="230"/>
    </row>
    <row r="149" spans="1:13" ht="24" hidden="1" x14ac:dyDescent="0.25">
      <c r="A149" s="38">
        <v>2389</v>
      </c>
      <c r="B149" s="63" t="s">
        <v>158</v>
      </c>
      <c r="C149" s="64">
        <f t="shared" si="9"/>
        <v>0</v>
      </c>
      <c r="D149" s="66"/>
      <c r="E149" s="66"/>
      <c r="F149" s="66"/>
      <c r="G149" s="134"/>
      <c r="H149" s="64">
        <f t="shared" si="10"/>
        <v>0</v>
      </c>
      <c r="I149" s="66">
        <v>0</v>
      </c>
      <c r="J149" s="66"/>
      <c r="K149" s="66"/>
      <c r="L149" s="134"/>
      <c r="M149" s="230"/>
    </row>
    <row r="150" spans="1:13" hidden="1" x14ac:dyDescent="0.25">
      <c r="A150" s="130">
        <v>2390</v>
      </c>
      <c r="B150" s="99" t="s">
        <v>159</v>
      </c>
      <c r="C150" s="103">
        <f t="shared" si="9"/>
        <v>0</v>
      </c>
      <c r="D150" s="138"/>
      <c r="E150" s="138"/>
      <c r="F150" s="138"/>
      <c r="G150" s="139"/>
      <c r="H150" s="103">
        <f t="shared" si="10"/>
        <v>0</v>
      </c>
      <c r="I150" s="138">
        <v>0</v>
      </c>
      <c r="J150" s="138"/>
      <c r="K150" s="138"/>
      <c r="L150" s="139"/>
      <c r="M150" s="230"/>
    </row>
    <row r="151" spans="1:13" hidden="1" x14ac:dyDescent="0.25">
      <c r="A151" s="50">
        <v>2400</v>
      </c>
      <c r="B151" s="127" t="s">
        <v>160</v>
      </c>
      <c r="C151" s="51">
        <f t="shared" si="9"/>
        <v>0</v>
      </c>
      <c r="D151" s="151"/>
      <c r="E151" s="151"/>
      <c r="F151" s="151"/>
      <c r="G151" s="152"/>
      <c r="H151" s="51">
        <f t="shared" si="10"/>
        <v>0</v>
      </c>
      <c r="I151" s="151">
        <v>0</v>
      </c>
      <c r="J151" s="151"/>
      <c r="K151" s="151"/>
      <c r="L151" s="152"/>
      <c r="M151" s="230"/>
    </row>
    <row r="152" spans="1:13" ht="24" hidden="1" x14ac:dyDescent="0.25">
      <c r="A152" s="50">
        <v>2500</v>
      </c>
      <c r="B152" s="127" t="s">
        <v>161</v>
      </c>
      <c r="C152" s="51">
        <f t="shared" si="9"/>
        <v>0</v>
      </c>
      <c r="D152" s="56">
        <f>SUM(D153,D159)</f>
        <v>0</v>
      </c>
      <c r="E152" s="56">
        <f t="shared" ref="E152:G152" si="12">SUM(E153,E159)</f>
        <v>0</v>
      </c>
      <c r="F152" s="56">
        <f t="shared" si="12"/>
        <v>0</v>
      </c>
      <c r="G152" s="56">
        <f t="shared" si="12"/>
        <v>0</v>
      </c>
      <c r="H152" s="51">
        <f t="shared" si="10"/>
        <v>0</v>
      </c>
      <c r="I152" s="56">
        <f>SUM(I153,I159)</f>
        <v>0</v>
      </c>
      <c r="J152" s="56">
        <f t="shared" ref="J152:L152" si="13">SUM(J153,J159)</f>
        <v>0</v>
      </c>
      <c r="K152" s="56">
        <f t="shared" si="13"/>
        <v>0</v>
      </c>
      <c r="L152" s="129">
        <f t="shared" si="13"/>
        <v>0</v>
      </c>
    </row>
    <row r="153" spans="1:13" ht="24" hidden="1" x14ac:dyDescent="0.25">
      <c r="A153" s="141">
        <v>2510</v>
      </c>
      <c r="B153" s="58" t="s">
        <v>162</v>
      </c>
      <c r="C153" s="59">
        <f t="shared" si="9"/>
        <v>0</v>
      </c>
      <c r="D153" s="142">
        <f>SUM(D154:D158)</f>
        <v>0</v>
      </c>
      <c r="E153" s="142">
        <f t="shared" ref="E153:G153" si="14">SUM(E154:E158)</f>
        <v>0</v>
      </c>
      <c r="F153" s="142">
        <f t="shared" si="14"/>
        <v>0</v>
      </c>
      <c r="G153" s="142">
        <f t="shared" si="14"/>
        <v>0</v>
      </c>
      <c r="H153" s="59">
        <f t="shared" si="10"/>
        <v>0</v>
      </c>
      <c r="I153" s="142">
        <f>SUM(I154:I158)</f>
        <v>0</v>
      </c>
      <c r="J153" s="142">
        <f t="shared" ref="J153:L153" si="15">SUM(J154:J158)</f>
        <v>0</v>
      </c>
      <c r="K153" s="142">
        <f t="shared" si="15"/>
        <v>0</v>
      </c>
      <c r="L153" s="153">
        <f t="shared" si="15"/>
        <v>0</v>
      </c>
    </row>
    <row r="154" spans="1:13" ht="24" hidden="1" x14ac:dyDescent="0.25">
      <c r="A154" s="39">
        <v>2512</v>
      </c>
      <c r="B154" s="63" t="s">
        <v>163</v>
      </c>
      <c r="C154" s="64">
        <f t="shared" si="9"/>
        <v>0</v>
      </c>
      <c r="D154" s="66"/>
      <c r="E154" s="66"/>
      <c r="F154" s="66"/>
      <c r="G154" s="134"/>
      <c r="H154" s="64">
        <f t="shared" si="10"/>
        <v>0</v>
      </c>
      <c r="I154" s="66">
        <v>0</v>
      </c>
      <c r="J154" s="66"/>
      <c r="K154" s="66"/>
      <c r="L154" s="134"/>
      <c r="M154" s="230"/>
    </row>
    <row r="155" spans="1:13" ht="24" hidden="1" x14ac:dyDescent="0.25">
      <c r="A155" s="39">
        <v>2513</v>
      </c>
      <c r="B155" s="63" t="s">
        <v>164</v>
      </c>
      <c r="C155" s="64">
        <f t="shared" si="9"/>
        <v>0</v>
      </c>
      <c r="D155" s="66"/>
      <c r="E155" s="66"/>
      <c r="F155" s="66"/>
      <c r="G155" s="134"/>
      <c r="H155" s="64">
        <f t="shared" si="10"/>
        <v>0</v>
      </c>
      <c r="I155" s="66">
        <v>0</v>
      </c>
      <c r="J155" s="66"/>
      <c r="K155" s="66"/>
      <c r="L155" s="134"/>
      <c r="M155" s="230"/>
    </row>
    <row r="156" spans="1:13" ht="36" hidden="1" x14ac:dyDescent="0.25">
      <c r="A156" s="39">
        <v>2514</v>
      </c>
      <c r="B156" s="63" t="s">
        <v>165</v>
      </c>
      <c r="C156" s="64">
        <f t="shared" si="9"/>
        <v>0</v>
      </c>
      <c r="D156" s="66"/>
      <c r="E156" s="66"/>
      <c r="F156" s="66"/>
      <c r="G156" s="134"/>
      <c r="H156" s="64">
        <f t="shared" si="10"/>
        <v>0</v>
      </c>
      <c r="I156" s="66">
        <v>0</v>
      </c>
      <c r="J156" s="66"/>
      <c r="K156" s="66"/>
      <c r="L156" s="134"/>
      <c r="M156" s="230"/>
    </row>
    <row r="157" spans="1:13" ht="24" hidden="1" x14ac:dyDescent="0.25">
      <c r="A157" s="39">
        <v>2515</v>
      </c>
      <c r="B157" s="63" t="s">
        <v>166</v>
      </c>
      <c r="C157" s="64">
        <f t="shared" si="9"/>
        <v>0</v>
      </c>
      <c r="D157" s="66"/>
      <c r="E157" s="66"/>
      <c r="F157" s="66"/>
      <c r="G157" s="134"/>
      <c r="H157" s="64">
        <f t="shared" si="10"/>
        <v>0</v>
      </c>
      <c r="I157" s="66">
        <v>0</v>
      </c>
      <c r="J157" s="66"/>
      <c r="K157" s="66"/>
      <c r="L157" s="134"/>
      <c r="M157" s="230"/>
    </row>
    <row r="158" spans="1:13" ht="24" hidden="1" x14ac:dyDescent="0.25">
      <c r="A158" s="39">
        <v>2519</v>
      </c>
      <c r="B158" s="63" t="s">
        <v>167</v>
      </c>
      <c r="C158" s="64">
        <f t="shared" si="9"/>
        <v>0</v>
      </c>
      <c r="D158" s="66"/>
      <c r="E158" s="66"/>
      <c r="F158" s="66"/>
      <c r="G158" s="134"/>
      <c r="H158" s="64">
        <f t="shared" si="10"/>
        <v>0</v>
      </c>
      <c r="I158" s="66">
        <v>0</v>
      </c>
      <c r="J158" s="66"/>
      <c r="K158" s="66"/>
      <c r="L158" s="134"/>
      <c r="M158" s="230"/>
    </row>
    <row r="159" spans="1:13" ht="24" hidden="1" x14ac:dyDescent="0.25">
      <c r="A159" s="135">
        <v>2520</v>
      </c>
      <c r="B159" s="63" t="s">
        <v>168</v>
      </c>
      <c r="C159" s="64">
        <f t="shared" si="9"/>
        <v>0</v>
      </c>
      <c r="D159" s="66"/>
      <c r="E159" s="66"/>
      <c r="F159" s="66"/>
      <c r="G159" s="134"/>
      <c r="H159" s="64">
        <f t="shared" si="10"/>
        <v>0</v>
      </c>
      <c r="I159" s="66">
        <v>0</v>
      </c>
      <c r="J159" s="66"/>
      <c r="K159" s="66"/>
      <c r="L159" s="134"/>
      <c r="M159" s="230"/>
    </row>
    <row r="160" spans="1:13" hidden="1" x14ac:dyDescent="0.25">
      <c r="A160" s="123">
        <v>3000</v>
      </c>
      <c r="B160" s="123" t="s">
        <v>169</v>
      </c>
      <c r="C160" s="124">
        <f t="shared" si="9"/>
        <v>0</v>
      </c>
      <c r="D160" s="125">
        <f>SUM(D161,D171)</f>
        <v>0</v>
      </c>
      <c r="E160" s="125">
        <f>SUM(E161,E171)</f>
        <v>0</v>
      </c>
      <c r="F160" s="125">
        <f>SUM(F161,F171)</f>
        <v>0</v>
      </c>
      <c r="G160" s="126">
        <f>SUM(G161,G171)</f>
        <v>0</v>
      </c>
      <c r="H160" s="124">
        <f t="shared" si="10"/>
        <v>0</v>
      </c>
      <c r="I160" s="125">
        <f>SUM(I161,I171)</f>
        <v>0</v>
      </c>
      <c r="J160" s="125">
        <f>SUM(J161,J171)</f>
        <v>0</v>
      </c>
      <c r="K160" s="125">
        <f>SUM(K161,K171)</f>
        <v>0</v>
      </c>
      <c r="L160" s="126">
        <f>SUM(L161,L171)</f>
        <v>0</v>
      </c>
    </row>
    <row r="161" spans="1:13" ht="24" hidden="1" x14ac:dyDescent="0.25">
      <c r="A161" s="50">
        <v>3200</v>
      </c>
      <c r="B161" s="154" t="s">
        <v>170</v>
      </c>
      <c r="C161" s="155">
        <f t="shared" si="9"/>
        <v>0</v>
      </c>
      <c r="D161" s="56">
        <f>SUM(D162,D166)</f>
        <v>0</v>
      </c>
      <c r="E161" s="56">
        <f t="shared" ref="E161:G161" si="16">SUM(E162,E166)</f>
        <v>0</v>
      </c>
      <c r="F161" s="56">
        <f t="shared" si="16"/>
        <v>0</v>
      </c>
      <c r="G161" s="56">
        <f t="shared" si="16"/>
        <v>0</v>
      </c>
      <c r="H161" s="51">
        <f t="shared" si="10"/>
        <v>0</v>
      </c>
      <c r="I161" s="56">
        <f>SUM(I162,I166)</f>
        <v>0</v>
      </c>
      <c r="J161" s="56">
        <f t="shared" ref="J161:L161" si="17">SUM(J162,J166)</f>
        <v>0</v>
      </c>
      <c r="K161" s="56">
        <f t="shared" si="17"/>
        <v>0</v>
      </c>
      <c r="L161" s="129">
        <f t="shared" si="17"/>
        <v>0</v>
      </c>
    </row>
    <row r="162" spans="1:13" ht="36" hidden="1" x14ac:dyDescent="0.25">
      <c r="A162" s="141">
        <v>3260</v>
      </c>
      <c r="B162" s="58" t="s">
        <v>171</v>
      </c>
      <c r="C162" s="59">
        <f t="shared" si="9"/>
        <v>0</v>
      </c>
      <c r="D162" s="142">
        <f>SUM(D163:D165)</f>
        <v>0</v>
      </c>
      <c r="E162" s="142">
        <f>SUM(E163:E165)</f>
        <v>0</v>
      </c>
      <c r="F162" s="142">
        <f>SUM(F163:F165)</f>
        <v>0</v>
      </c>
      <c r="G162" s="143">
        <f>SUM(G163:G165)</f>
        <v>0</v>
      </c>
      <c r="H162" s="59">
        <f t="shared" si="10"/>
        <v>0</v>
      </c>
      <c r="I162" s="142">
        <f>SUM(I163:I165)</f>
        <v>0</v>
      </c>
      <c r="J162" s="142">
        <f>SUM(J163:J165)</f>
        <v>0</v>
      </c>
      <c r="K162" s="142">
        <f>SUM(K163:K165)</f>
        <v>0</v>
      </c>
      <c r="L162" s="143">
        <f>SUM(L163:L165)</f>
        <v>0</v>
      </c>
    </row>
    <row r="163" spans="1:13" ht="24" hidden="1" x14ac:dyDescent="0.25">
      <c r="A163" s="39">
        <v>3261</v>
      </c>
      <c r="B163" s="63" t="s">
        <v>172</v>
      </c>
      <c r="C163" s="64">
        <f>SUM(D163:G163)</f>
        <v>0</v>
      </c>
      <c r="D163" s="66"/>
      <c r="E163" s="66"/>
      <c r="F163" s="66"/>
      <c r="G163" s="134"/>
      <c r="H163" s="64">
        <f>SUM(I163:L163)</f>
        <v>0</v>
      </c>
      <c r="I163" s="66">
        <v>0</v>
      </c>
      <c r="J163" s="66"/>
      <c r="K163" s="66"/>
      <c r="L163" s="134"/>
      <c r="M163" s="230"/>
    </row>
    <row r="164" spans="1:13" ht="36" hidden="1" x14ac:dyDescent="0.25">
      <c r="A164" s="39">
        <v>3262</v>
      </c>
      <c r="B164" s="63" t="s">
        <v>173</v>
      </c>
      <c r="C164" s="64">
        <f>SUM(D164:G164)</f>
        <v>0</v>
      </c>
      <c r="D164" s="66"/>
      <c r="E164" s="66"/>
      <c r="F164" s="66"/>
      <c r="G164" s="134"/>
      <c r="H164" s="64">
        <f>SUM(I164:L164)</f>
        <v>0</v>
      </c>
      <c r="I164" s="66">
        <v>0</v>
      </c>
      <c r="J164" s="66"/>
      <c r="K164" s="66"/>
      <c r="L164" s="134"/>
      <c r="M164" s="230"/>
    </row>
    <row r="165" spans="1:13" ht="24" hidden="1" x14ac:dyDescent="0.25">
      <c r="A165" s="39">
        <v>3263</v>
      </c>
      <c r="B165" s="63" t="s">
        <v>174</v>
      </c>
      <c r="C165" s="64">
        <f>SUM(D165:G165)</f>
        <v>0</v>
      </c>
      <c r="D165" s="66"/>
      <c r="E165" s="66"/>
      <c r="F165" s="66"/>
      <c r="G165" s="134"/>
      <c r="H165" s="64">
        <f>SUM(I165:L165)</f>
        <v>0</v>
      </c>
      <c r="I165" s="66">
        <v>0</v>
      </c>
      <c r="J165" s="66"/>
      <c r="K165" s="66"/>
      <c r="L165" s="134"/>
      <c r="M165" s="230"/>
    </row>
    <row r="166" spans="1:13" ht="84" hidden="1" x14ac:dyDescent="0.25">
      <c r="A166" s="141">
        <v>3290</v>
      </c>
      <c r="B166" s="58" t="s">
        <v>175</v>
      </c>
      <c r="C166" s="156">
        <f t="shared" ref="C166:C170" si="18">SUM(D166:G166)</f>
        <v>0</v>
      </c>
      <c r="D166" s="142">
        <f>SUM(D167:D170)</f>
        <v>0</v>
      </c>
      <c r="E166" s="142">
        <f t="shared" ref="E166:G166" si="19">SUM(E167:E170)</f>
        <v>0</v>
      </c>
      <c r="F166" s="142">
        <f t="shared" si="19"/>
        <v>0</v>
      </c>
      <c r="G166" s="142">
        <f t="shared" si="19"/>
        <v>0</v>
      </c>
      <c r="H166" s="156">
        <f t="shared" ref="H166:H170" si="20">SUM(I166:L166)</f>
        <v>0</v>
      </c>
      <c r="I166" s="142">
        <f>SUM(I167:I170)</f>
        <v>0</v>
      </c>
      <c r="J166" s="142">
        <f t="shared" ref="J166:L166" si="21">SUM(J167:J170)</f>
        <v>0</v>
      </c>
      <c r="K166" s="142">
        <f t="shared" si="21"/>
        <v>0</v>
      </c>
      <c r="L166" s="157">
        <f t="shared" si="21"/>
        <v>0</v>
      </c>
    </row>
    <row r="167" spans="1:13" ht="72" hidden="1" x14ac:dyDescent="0.25">
      <c r="A167" s="39">
        <v>3291</v>
      </c>
      <c r="B167" s="63" t="s">
        <v>176</v>
      </c>
      <c r="C167" s="64">
        <f t="shared" si="18"/>
        <v>0</v>
      </c>
      <c r="D167" s="66"/>
      <c r="E167" s="66"/>
      <c r="F167" s="66"/>
      <c r="G167" s="158"/>
      <c r="H167" s="64">
        <f t="shared" si="20"/>
        <v>0</v>
      </c>
      <c r="I167" s="66">
        <v>0</v>
      </c>
      <c r="J167" s="66"/>
      <c r="K167" s="66"/>
      <c r="L167" s="134"/>
      <c r="M167" s="230"/>
    </row>
    <row r="168" spans="1:13" ht="72" hidden="1" x14ac:dyDescent="0.25">
      <c r="A168" s="39">
        <v>3292</v>
      </c>
      <c r="B168" s="63" t="s">
        <v>177</v>
      </c>
      <c r="C168" s="64">
        <f t="shared" si="18"/>
        <v>0</v>
      </c>
      <c r="D168" s="66"/>
      <c r="E168" s="66"/>
      <c r="F168" s="66"/>
      <c r="G168" s="158"/>
      <c r="H168" s="64">
        <f t="shared" si="20"/>
        <v>0</v>
      </c>
      <c r="I168" s="66">
        <v>0</v>
      </c>
      <c r="J168" s="66"/>
      <c r="K168" s="66"/>
      <c r="L168" s="134"/>
      <c r="M168" s="230"/>
    </row>
    <row r="169" spans="1:13" ht="72" hidden="1" x14ac:dyDescent="0.25">
      <c r="A169" s="39">
        <v>3293</v>
      </c>
      <c r="B169" s="63" t="s">
        <v>178</v>
      </c>
      <c r="C169" s="64">
        <f t="shared" si="18"/>
        <v>0</v>
      </c>
      <c r="D169" s="66"/>
      <c r="E169" s="66"/>
      <c r="F169" s="66"/>
      <c r="G169" s="158"/>
      <c r="H169" s="64">
        <f t="shared" si="20"/>
        <v>0</v>
      </c>
      <c r="I169" s="66">
        <v>0</v>
      </c>
      <c r="J169" s="66"/>
      <c r="K169" s="66"/>
      <c r="L169" s="134"/>
      <c r="M169" s="230"/>
    </row>
    <row r="170" spans="1:13" ht="60" hidden="1" x14ac:dyDescent="0.25">
      <c r="A170" s="159">
        <v>3294</v>
      </c>
      <c r="B170" s="63" t="s">
        <v>179</v>
      </c>
      <c r="C170" s="156">
        <f t="shared" si="18"/>
        <v>0</v>
      </c>
      <c r="D170" s="160"/>
      <c r="E170" s="160"/>
      <c r="F170" s="160"/>
      <c r="G170" s="161"/>
      <c r="H170" s="156">
        <f t="shared" si="20"/>
        <v>0</v>
      </c>
      <c r="I170" s="160">
        <v>0</v>
      </c>
      <c r="J170" s="160"/>
      <c r="K170" s="160"/>
      <c r="L170" s="162"/>
      <c r="M170" s="230"/>
    </row>
    <row r="171" spans="1:13" ht="48" hidden="1" x14ac:dyDescent="0.25">
      <c r="A171" s="163">
        <v>3300</v>
      </c>
      <c r="B171" s="154" t="s">
        <v>180</v>
      </c>
      <c r="C171" s="164">
        <f t="shared" si="9"/>
        <v>0</v>
      </c>
      <c r="D171" s="165">
        <f>SUM(D172:D173)</f>
        <v>0</v>
      </c>
      <c r="E171" s="165">
        <f t="shared" ref="E171:G171" si="22">SUM(E172:E173)</f>
        <v>0</v>
      </c>
      <c r="F171" s="165">
        <f t="shared" si="22"/>
        <v>0</v>
      </c>
      <c r="G171" s="165">
        <f t="shared" si="22"/>
        <v>0</v>
      </c>
      <c r="H171" s="164">
        <f t="shared" si="10"/>
        <v>0</v>
      </c>
      <c r="I171" s="165">
        <f>SUM(I172:I173)</f>
        <v>0</v>
      </c>
      <c r="J171" s="165">
        <f t="shared" ref="J171:L171" si="23">SUM(J172:J173)</f>
        <v>0</v>
      </c>
      <c r="K171" s="165">
        <f t="shared" si="23"/>
        <v>0</v>
      </c>
      <c r="L171" s="129">
        <f t="shared" si="23"/>
        <v>0</v>
      </c>
    </row>
    <row r="172" spans="1:13" ht="48" hidden="1" x14ac:dyDescent="0.25">
      <c r="A172" s="98">
        <v>3310</v>
      </c>
      <c r="B172" s="99" t="s">
        <v>181</v>
      </c>
      <c r="C172" s="166">
        <f t="shared" si="9"/>
        <v>0</v>
      </c>
      <c r="D172" s="138"/>
      <c r="E172" s="138"/>
      <c r="F172" s="138"/>
      <c r="G172" s="139"/>
      <c r="H172" s="166">
        <f t="shared" si="10"/>
        <v>0</v>
      </c>
      <c r="I172" s="138">
        <v>0</v>
      </c>
      <c r="J172" s="138"/>
      <c r="K172" s="138"/>
      <c r="L172" s="139"/>
      <c r="M172" s="230"/>
    </row>
    <row r="173" spans="1:13" ht="48.75" hidden="1" customHeight="1" x14ac:dyDescent="0.25">
      <c r="A173" s="34">
        <v>3320</v>
      </c>
      <c r="B173" s="58" t="s">
        <v>182</v>
      </c>
      <c r="C173" s="59">
        <f t="shared" si="9"/>
        <v>0</v>
      </c>
      <c r="D173" s="61"/>
      <c r="E173" s="61"/>
      <c r="F173" s="61"/>
      <c r="G173" s="133"/>
      <c r="H173" s="59">
        <f t="shared" si="10"/>
        <v>0</v>
      </c>
      <c r="I173" s="61">
        <v>0</v>
      </c>
      <c r="J173" s="61"/>
      <c r="K173" s="61"/>
      <c r="L173" s="133"/>
      <c r="M173" s="230"/>
    </row>
    <row r="174" spans="1:13" hidden="1" x14ac:dyDescent="0.25">
      <c r="A174" s="167">
        <v>4000</v>
      </c>
      <c r="B174" s="123" t="s">
        <v>183</v>
      </c>
      <c r="C174" s="124">
        <f t="shared" si="9"/>
        <v>0</v>
      </c>
      <c r="D174" s="125">
        <f>SUM(D175,D178)</f>
        <v>0</v>
      </c>
      <c r="E174" s="125">
        <f>SUM(E175,E178)</f>
        <v>0</v>
      </c>
      <c r="F174" s="125">
        <f>SUM(F175,F178)</f>
        <v>0</v>
      </c>
      <c r="G174" s="126">
        <f>SUM(G175,G178)</f>
        <v>0</v>
      </c>
      <c r="H174" s="124">
        <f t="shared" si="10"/>
        <v>0</v>
      </c>
      <c r="I174" s="125">
        <f>SUM(I175,I178)</f>
        <v>0</v>
      </c>
      <c r="J174" s="125">
        <f>SUM(J175,J178)</f>
        <v>0</v>
      </c>
      <c r="K174" s="125">
        <f>SUM(K175,K178)</f>
        <v>0</v>
      </c>
      <c r="L174" s="126">
        <f>SUM(L175,L178)</f>
        <v>0</v>
      </c>
    </row>
    <row r="175" spans="1:13" ht="24" hidden="1" x14ac:dyDescent="0.25">
      <c r="A175" s="168">
        <v>4200</v>
      </c>
      <c r="B175" s="127" t="s">
        <v>184</v>
      </c>
      <c r="C175" s="51">
        <f>SUM(D175:G175)</f>
        <v>0</v>
      </c>
      <c r="D175" s="56">
        <f>SUM(D176,D177)</f>
        <v>0</v>
      </c>
      <c r="E175" s="56">
        <f>SUM(E176,E177)</f>
        <v>0</v>
      </c>
      <c r="F175" s="56">
        <f>SUM(F176,F177)</f>
        <v>0</v>
      </c>
      <c r="G175" s="140">
        <f>SUM(G176,G177)</f>
        <v>0</v>
      </c>
      <c r="H175" s="51">
        <f t="shared" si="10"/>
        <v>0</v>
      </c>
      <c r="I175" s="56">
        <f>SUM(I176,I177)</f>
        <v>0</v>
      </c>
      <c r="J175" s="56">
        <f>SUM(J176,J177)</f>
        <v>0</v>
      </c>
      <c r="K175" s="56">
        <f>SUM(K176,K177)</f>
        <v>0</v>
      </c>
      <c r="L175" s="140">
        <f>SUM(L176,L177)</f>
        <v>0</v>
      </c>
    </row>
    <row r="176" spans="1:13" ht="36" hidden="1" x14ac:dyDescent="0.25">
      <c r="A176" s="141">
        <v>4240</v>
      </c>
      <c r="B176" s="58" t="s">
        <v>185</v>
      </c>
      <c r="C176" s="59">
        <f t="shared" ref="C176:C245" si="24">SUM(D176:G176)</f>
        <v>0</v>
      </c>
      <c r="D176" s="61"/>
      <c r="E176" s="61"/>
      <c r="F176" s="61"/>
      <c r="G176" s="133"/>
      <c r="H176" s="59">
        <f t="shared" ref="H176:H244" si="25">SUM(I176:L176)</f>
        <v>0</v>
      </c>
      <c r="I176" s="61">
        <v>0</v>
      </c>
      <c r="J176" s="61"/>
      <c r="K176" s="61"/>
      <c r="L176" s="133"/>
      <c r="M176" s="230"/>
    </row>
    <row r="177" spans="1:13" ht="24" hidden="1" x14ac:dyDescent="0.25">
      <c r="A177" s="135">
        <v>4250</v>
      </c>
      <c r="B177" s="63" t="s">
        <v>186</v>
      </c>
      <c r="C177" s="64">
        <f t="shared" si="24"/>
        <v>0</v>
      </c>
      <c r="D177" s="66"/>
      <c r="E177" s="66"/>
      <c r="F177" s="66"/>
      <c r="G177" s="134"/>
      <c r="H177" s="64">
        <f t="shared" si="25"/>
        <v>0</v>
      </c>
      <c r="I177" s="66">
        <v>0</v>
      </c>
      <c r="J177" s="66"/>
      <c r="K177" s="66"/>
      <c r="L177" s="134"/>
      <c r="M177" s="230"/>
    </row>
    <row r="178" spans="1:13" hidden="1" x14ac:dyDescent="0.25">
      <c r="A178" s="50">
        <v>4300</v>
      </c>
      <c r="B178" s="127" t="s">
        <v>187</v>
      </c>
      <c r="C178" s="51">
        <f t="shared" si="24"/>
        <v>0</v>
      </c>
      <c r="D178" s="56">
        <f>SUM(D179)</f>
        <v>0</v>
      </c>
      <c r="E178" s="56">
        <f>SUM(E179)</f>
        <v>0</v>
      </c>
      <c r="F178" s="56">
        <f>SUM(F179)</f>
        <v>0</v>
      </c>
      <c r="G178" s="140">
        <f>SUM(G179)</f>
        <v>0</v>
      </c>
      <c r="H178" s="51">
        <f t="shared" si="25"/>
        <v>0</v>
      </c>
      <c r="I178" s="56">
        <f>SUM(I179)</f>
        <v>0</v>
      </c>
      <c r="J178" s="56">
        <f>SUM(J179)</f>
        <v>0</v>
      </c>
      <c r="K178" s="56">
        <f>SUM(K179)</f>
        <v>0</v>
      </c>
      <c r="L178" s="140">
        <f>SUM(L179)</f>
        <v>0</v>
      </c>
    </row>
    <row r="179" spans="1:13" ht="24" hidden="1" x14ac:dyDescent="0.25">
      <c r="A179" s="141">
        <v>4310</v>
      </c>
      <c r="B179" s="58" t="s">
        <v>188</v>
      </c>
      <c r="C179" s="59">
        <f>SUM(D179:G179)</f>
        <v>0</v>
      </c>
      <c r="D179" s="142">
        <f>SUM(D180:D180)</f>
        <v>0</v>
      </c>
      <c r="E179" s="142">
        <f>SUM(E180:E180)</f>
        <v>0</v>
      </c>
      <c r="F179" s="142">
        <f>SUM(F180:F180)</f>
        <v>0</v>
      </c>
      <c r="G179" s="143">
        <f>SUM(G180:G180)</f>
        <v>0</v>
      </c>
      <c r="H179" s="59">
        <f t="shared" si="25"/>
        <v>0</v>
      </c>
      <c r="I179" s="142">
        <f>SUM(I180:I180)</f>
        <v>0</v>
      </c>
      <c r="J179" s="142">
        <f>SUM(J180:J180)</f>
        <v>0</v>
      </c>
      <c r="K179" s="142">
        <f>SUM(K180:K180)</f>
        <v>0</v>
      </c>
      <c r="L179" s="143">
        <f>SUM(L180:L180)</f>
        <v>0</v>
      </c>
    </row>
    <row r="180" spans="1:13" ht="36" hidden="1" x14ac:dyDescent="0.25">
      <c r="A180" s="39">
        <v>4311</v>
      </c>
      <c r="B180" s="63" t="s">
        <v>189</v>
      </c>
      <c r="C180" s="64">
        <f t="shared" si="24"/>
        <v>0</v>
      </c>
      <c r="D180" s="66"/>
      <c r="E180" s="66"/>
      <c r="F180" s="66"/>
      <c r="G180" s="134"/>
      <c r="H180" s="64">
        <f t="shared" si="25"/>
        <v>0</v>
      </c>
      <c r="I180" s="66">
        <v>0</v>
      </c>
      <c r="J180" s="66"/>
      <c r="K180" s="66"/>
      <c r="L180" s="134"/>
      <c r="M180" s="230"/>
    </row>
    <row r="181" spans="1:13" s="22" customFormat="1" ht="24" x14ac:dyDescent="0.25">
      <c r="A181" s="169"/>
      <c r="B181" s="18" t="s">
        <v>190</v>
      </c>
      <c r="C181" s="120">
        <f t="shared" si="24"/>
        <v>6410</v>
      </c>
      <c r="D181" s="121">
        <f>SUM(D182,D211,D252,D265)</f>
        <v>6410</v>
      </c>
      <c r="E181" s="121">
        <f t="shared" ref="E181:G181" si="26">SUM(E182,E211,E252,E265)</f>
        <v>0</v>
      </c>
      <c r="F181" s="121">
        <f t="shared" si="26"/>
        <v>0</v>
      </c>
      <c r="G181" s="121">
        <f t="shared" si="26"/>
        <v>0</v>
      </c>
      <c r="H181" s="120">
        <f>SUM(I181:L181)</f>
        <v>9700</v>
      </c>
      <c r="I181" s="121">
        <f t="shared" ref="I181:L181" si="27">SUM(I182,I211,I252,I265)</f>
        <v>9700</v>
      </c>
      <c r="J181" s="121">
        <f t="shared" si="27"/>
        <v>0</v>
      </c>
      <c r="K181" s="121">
        <f t="shared" si="27"/>
        <v>0</v>
      </c>
      <c r="L181" s="170">
        <f t="shared" si="27"/>
        <v>0</v>
      </c>
    </row>
    <row r="182" spans="1:13" x14ac:dyDescent="0.25">
      <c r="A182" s="123">
        <v>5000</v>
      </c>
      <c r="B182" s="123" t="s">
        <v>191</v>
      </c>
      <c r="C182" s="124">
        <f t="shared" si="24"/>
        <v>6410</v>
      </c>
      <c r="D182" s="125">
        <f>D183+D187</f>
        <v>6410</v>
      </c>
      <c r="E182" s="125">
        <f>E183+E187</f>
        <v>0</v>
      </c>
      <c r="F182" s="125">
        <f>F183+F187</f>
        <v>0</v>
      </c>
      <c r="G182" s="125">
        <f>G183+G187</f>
        <v>0</v>
      </c>
      <c r="H182" s="124">
        <f t="shared" si="25"/>
        <v>9700</v>
      </c>
      <c r="I182" s="125">
        <f>I183+I187</f>
        <v>9700</v>
      </c>
      <c r="J182" s="125">
        <f>J183+J187</f>
        <v>0</v>
      </c>
      <c r="K182" s="125">
        <f>K183+K187</f>
        <v>0</v>
      </c>
      <c r="L182" s="171">
        <f>L183+L187</f>
        <v>0</v>
      </c>
    </row>
    <row r="183" spans="1:13" hidden="1" x14ac:dyDescent="0.25">
      <c r="A183" s="50">
        <v>5100</v>
      </c>
      <c r="B183" s="127" t="s">
        <v>192</v>
      </c>
      <c r="C183" s="51">
        <f t="shared" si="24"/>
        <v>0</v>
      </c>
      <c r="D183" s="56">
        <f>SUM(D184:D186)</f>
        <v>0</v>
      </c>
      <c r="E183" s="56">
        <f>SUM(E184:E186)</f>
        <v>0</v>
      </c>
      <c r="F183" s="56">
        <f>SUM(F184:F186)</f>
        <v>0</v>
      </c>
      <c r="G183" s="140">
        <f>SUM(G184:G186)</f>
        <v>0</v>
      </c>
      <c r="H183" s="51">
        <f t="shared" si="25"/>
        <v>0</v>
      </c>
      <c r="I183" s="56">
        <f>SUM(I184:I186)</f>
        <v>0</v>
      </c>
      <c r="J183" s="56">
        <f>SUM(J184:J186)</f>
        <v>0</v>
      </c>
      <c r="K183" s="56">
        <f>SUM(K184:K186)</f>
        <v>0</v>
      </c>
      <c r="L183" s="140">
        <f>SUM(L184:L186)</f>
        <v>0</v>
      </c>
    </row>
    <row r="184" spans="1:13" hidden="1" x14ac:dyDescent="0.25">
      <c r="A184" s="141">
        <v>5110</v>
      </c>
      <c r="B184" s="58" t="s">
        <v>193</v>
      </c>
      <c r="C184" s="59">
        <f t="shared" si="24"/>
        <v>0</v>
      </c>
      <c r="D184" s="61"/>
      <c r="E184" s="61"/>
      <c r="F184" s="61"/>
      <c r="G184" s="133"/>
      <c r="H184" s="59">
        <f t="shared" si="25"/>
        <v>0</v>
      </c>
      <c r="I184" s="61">
        <v>0</v>
      </c>
      <c r="J184" s="61"/>
      <c r="K184" s="61"/>
      <c r="L184" s="133"/>
      <c r="M184" s="230"/>
    </row>
    <row r="185" spans="1:13" ht="24" hidden="1" x14ac:dyDescent="0.25">
      <c r="A185" s="135">
        <v>5120</v>
      </c>
      <c r="B185" s="63" t="s">
        <v>194</v>
      </c>
      <c r="C185" s="64">
        <f>SUM(D185:G185)</f>
        <v>0</v>
      </c>
      <c r="D185" s="66"/>
      <c r="E185" s="66"/>
      <c r="F185" s="66"/>
      <c r="G185" s="134"/>
      <c r="H185" s="64">
        <f>SUM(I185:L185)</f>
        <v>0</v>
      </c>
      <c r="I185" s="66">
        <v>0</v>
      </c>
      <c r="J185" s="66"/>
      <c r="K185" s="66"/>
      <c r="L185" s="134"/>
      <c r="M185" s="230"/>
    </row>
    <row r="186" spans="1:13" hidden="1" x14ac:dyDescent="0.25">
      <c r="A186" s="135">
        <v>5140</v>
      </c>
      <c r="B186" s="63" t="s">
        <v>195</v>
      </c>
      <c r="C186" s="64">
        <f t="shared" si="24"/>
        <v>0</v>
      </c>
      <c r="D186" s="66"/>
      <c r="E186" s="66"/>
      <c r="F186" s="66"/>
      <c r="G186" s="134"/>
      <c r="H186" s="64">
        <f t="shared" si="25"/>
        <v>0</v>
      </c>
      <c r="I186" s="66">
        <v>0</v>
      </c>
      <c r="J186" s="66"/>
      <c r="K186" s="66"/>
      <c r="L186" s="134"/>
      <c r="M186" s="230"/>
    </row>
    <row r="187" spans="1:13" ht="24" x14ac:dyDescent="0.25">
      <c r="A187" s="50">
        <v>5200</v>
      </c>
      <c r="B187" s="127" t="s">
        <v>196</v>
      </c>
      <c r="C187" s="51">
        <f t="shared" si="24"/>
        <v>6410</v>
      </c>
      <c r="D187" s="56">
        <f>D188+D198+D199+D206+D207+D208+D210</f>
        <v>6410</v>
      </c>
      <c r="E187" s="56">
        <f>E188+E198+E199+E206+E207+E208+E210</f>
        <v>0</v>
      </c>
      <c r="F187" s="56">
        <f>F188+F198+F199+F206+F207+F208+F210</f>
        <v>0</v>
      </c>
      <c r="G187" s="140">
        <f>G188+G198+G199+G206+G207+G208+G210</f>
        <v>0</v>
      </c>
      <c r="H187" s="51">
        <f t="shared" si="25"/>
        <v>9700</v>
      </c>
      <c r="I187" s="56">
        <f>I188+I198+I199+I206+I207+I208+I210</f>
        <v>9700</v>
      </c>
      <c r="J187" s="56">
        <f>J188+J198+J199+J206+J207+J208+J210</f>
        <v>0</v>
      </c>
      <c r="K187" s="56">
        <f>K188+K198+K199+K206+K207+K208+K210</f>
        <v>0</v>
      </c>
      <c r="L187" s="140">
        <f>L188+L198+L199+L206+L207+L208+L210</f>
        <v>0</v>
      </c>
    </row>
    <row r="188" spans="1:13" hidden="1" x14ac:dyDescent="0.25">
      <c r="A188" s="130">
        <v>5210</v>
      </c>
      <c r="B188" s="99" t="s">
        <v>197</v>
      </c>
      <c r="C188" s="103">
        <f t="shared" si="24"/>
        <v>0</v>
      </c>
      <c r="D188" s="131">
        <f>SUM(D189:D197)</f>
        <v>0</v>
      </c>
      <c r="E188" s="131">
        <f>SUM(E189:E197)</f>
        <v>0</v>
      </c>
      <c r="F188" s="131">
        <f>SUM(F189:F197)</f>
        <v>0</v>
      </c>
      <c r="G188" s="132">
        <f>SUM(G189:G197)</f>
        <v>0</v>
      </c>
      <c r="H188" s="103">
        <f t="shared" si="25"/>
        <v>0</v>
      </c>
      <c r="I188" s="131">
        <f>SUM(I189:I197)</f>
        <v>0</v>
      </c>
      <c r="J188" s="131">
        <f>SUM(J189:J197)</f>
        <v>0</v>
      </c>
      <c r="K188" s="131">
        <f>SUM(K189:K197)</f>
        <v>0</v>
      </c>
      <c r="L188" s="132">
        <f>SUM(L189:L197)</f>
        <v>0</v>
      </c>
    </row>
    <row r="189" spans="1:13" hidden="1" x14ac:dyDescent="0.25">
      <c r="A189" s="34">
        <v>5211</v>
      </c>
      <c r="B189" s="58" t="s">
        <v>198</v>
      </c>
      <c r="C189" s="59">
        <f t="shared" si="24"/>
        <v>0</v>
      </c>
      <c r="D189" s="61"/>
      <c r="E189" s="61"/>
      <c r="F189" s="61"/>
      <c r="G189" s="133"/>
      <c r="H189" s="59">
        <f t="shared" si="25"/>
        <v>0</v>
      </c>
      <c r="I189" s="61">
        <v>0</v>
      </c>
      <c r="J189" s="61"/>
      <c r="K189" s="61"/>
      <c r="L189" s="133"/>
      <c r="M189" s="230"/>
    </row>
    <row r="190" spans="1:13" hidden="1" x14ac:dyDescent="0.25">
      <c r="A190" s="39">
        <v>5212</v>
      </c>
      <c r="B190" s="63" t="s">
        <v>199</v>
      </c>
      <c r="C190" s="64">
        <f t="shared" si="24"/>
        <v>0</v>
      </c>
      <c r="D190" s="66"/>
      <c r="E190" s="66"/>
      <c r="F190" s="66"/>
      <c r="G190" s="134"/>
      <c r="H190" s="64">
        <f t="shared" si="25"/>
        <v>0</v>
      </c>
      <c r="I190" s="66">
        <v>0</v>
      </c>
      <c r="J190" s="66"/>
      <c r="K190" s="66"/>
      <c r="L190" s="134"/>
      <c r="M190" s="230"/>
    </row>
    <row r="191" spans="1:13" hidden="1" x14ac:dyDescent="0.25">
      <c r="A191" s="39">
        <v>5213</v>
      </c>
      <c r="B191" s="63" t="s">
        <v>200</v>
      </c>
      <c r="C191" s="64">
        <f t="shared" si="24"/>
        <v>0</v>
      </c>
      <c r="D191" s="66"/>
      <c r="E191" s="66"/>
      <c r="F191" s="66"/>
      <c r="G191" s="134"/>
      <c r="H191" s="64">
        <f t="shared" si="25"/>
        <v>0</v>
      </c>
      <c r="I191" s="66">
        <v>0</v>
      </c>
      <c r="J191" s="66"/>
      <c r="K191" s="66"/>
      <c r="L191" s="134"/>
      <c r="M191" s="230"/>
    </row>
    <row r="192" spans="1:13" hidden="1" x14ac:dyDescent="0.25">
      <c r="A192" s="39">
        <v>5214</v>
      </c>
      <c r="B192" s="63" t="s">
        <v>201</v>
      </c>
      <c r="C192" s="64">
        <f t="shared" si="24"/>
        <v>0</v>
      </c>
      <c r="D192" s="66"/>
      <c r="E192" s="66"/>
      <c r="F192" s="66"/>
      <c r="G192" s="134"/>
      <c r="H192" s="64">
        <f t="shared" si="25"/>
        <v>0</v>
      </c>
      <c r="I192" s="66">
        <v>0</v>
      </c>
      <c r="J192" s="66"/>
      <c r="K192" s="66"/>
      <c r="L192" s="134"/>
      <c r="M192" s="230"/>
    </row>
    <row r="193" spans="1:13" hidden="1" x14ac:dyDescent="0.25">
      <c r="A193" s="39">
        <v>5215</v>
      </c>
      <c r="B193" s="63" t="s">
        <v>202</v>
      </c>
      <c r="C193" s="64">
        <f>SUM(D193:G193)</f>
        <v>0</v>
      </c>
      <c r="D193" s="66"/>
      <c r="E193" s="66"/>
      <c r="F193" s="66"/>
      <c r="G193" s="134"/>
      <c r="H193" s="64">
        <f>SUM(I193:L193)</f>
        <v>0</v>
      </c>
      <c r="I193" s="66">
        <v>0</v>
      </c>
      <c r="J193" s="66"/>
      <c r="K193" s="66"/>
      <c r="L193" s="134"/>
      <c r="M193" s="230"/>
    </row>
    <row r="194" spans="1:13" ht="14.25" hidden="1" customHeight="1" x14ac:dyDescent="0.25">
      <c r="A194" s="39">
        <v>5216</v>
      </c>
      <c r="B194" s="63" t="s">
        <v>203</v>
      </c>
      <c r="C194" s="64">
        <f t="shared" si="24"/>
        <v>0</v>
      </c>
      <c r="D194" s="66"/>
      <c r="E194" s="66"/>
      <c r="F194" s="66"/>
      <c r="G194" s="134"/>
      <c r="H194" s="64">
        <f t="shared" si="25"/>
        <v>0</v>
      </c>
      <c r="I194" s="66">
        <v>0</v>
      </c>
      <c r="J194" s="66"/>
      <c r="K194" s="66"/>
      <c r="L194" s="134"/>
      <c r="M194" s="230"/>
    </row>
    <row r="195" spans="1:13" hidden="1" x14ac:dyDescent="0.25">
      <c r="A195" s="39">
        <v>5217</v>
      </c>
      <c r="B195" s="63" t="s">
        <v>204</v>
      </c>
      <c r="C195" s="64">
        <f t="shared" si="24"/>
        <v>0</v>
      </c>
      <c r="D195" s="66"/>
      <c r="E195" s="66"/>
      <c r="F195" s="66"/>
      <c r="G195" s="134"/>
      <c r="H195" s="64">
        <f t="shared" si="25"/>
        <v>0</v>
      </c>
      <c r="I195" s="66">
        <v>0</v>
      </c>
      <c r="J195" s="66"/>
      <c r="K195" s="66"/>
      <c r="L195" s="134"/>
      <c r="M195" s="230"/>
    </row>
    <row r="196" spans="1:13" hidden="1" x14ac:dyDescent="0.25">
      <c r="A196" s="39">
        <v>5218</v>
      </c>
      <c r="B196" s="63" t="s">
        <v>205</v>
      </c>
      <c r="C196" s="64">
        <f t="shared" si="24"/>
        <v>0</v>
      </c>
      <c r="D196" s="66"/>
      <c r="E196" s="66"/>
      <c r="F196" s="66"/>
      <c r="G196" s="134"/>
      <c r="H196" s="64">
        <f t="shared" si="25"/>
        <v>0</v>
      </c>
      <c r="I196" s="66">
        <v>0</v>
      </c>
      <c r="J196" s="66"/>
      <c r="K196" s="66"/>
      <c r="L196" s="134"/>
      <c r="M196" s="230"/>
    </row>
    <row r="197" spans="1:13" hidden="1" x14ac:dyDescent="0.25">
      <c r="A197" s="39">
        <v>5219</v>
      </c>
      <c r="B197" s="63" t="s">
        <v>206</v>
      </c>
      <c r="C197" s="64">
        <f t="shared" si="24"/>
        <v>0</v>
      </c>
      <c r="D197" s="66"/>
      <c r="E197" s="66"/>
      <c r="F197" s="66"/>
      <c r="G197" s="134"/>
      <c r="H197" s="64">
        <f t="shared" si="25"/>
        <v>0</v>
      </c>
      <c r="I197" s="66">
        <v>0</v>
      </c>
      <c r="J197" s="66"/>
      <c r="K197" s="66"/>
      <c r="L197" s="134"/>
      <c r="M197" s="230"/>
    </row>
    <row r="198" spans="1:13" ht="13.5" hidden="1" customHeight="1" x14ac:dyDescent="0.25">
      <c r="A198" s="135">
        <v>5220</v>
      </c>
      <c r="B198" s="63" t="s">
        <v>207</v>
      </c>
      <c r="C198" s="64">
        <f t="shared" si="24"/>
        <v>0</v>
      </c>
      <c r="D198" s="66"/>
      <c r="E198" s="66"/>
      <c r="F198" s="66"/>
      <c r="G198" s="134"/>
      <c r="H198" s="64">
        <f t="shared" si="25"/>
        <v>0</v>
      </c>
      <c r="I198" s="66">
        <v>0</v>
      </c>
      <c r="J198" s="66"/>
      <c r="K198" s="66"/>
      <c r="L198" s="134"/>
      <c r="M198" s="230"/>
    </row>
    <row r="199" spans="1:13" hidden="1" x14ac:dyDescent="0.25">
      <c r="A199" s="135">
        <v>5230</v>
      </c>
      <c r="B199" s="63" t="s">
        <v>208</v>
      </c>
      <c r="C199" s="64">
        <f t="shared" si="24"/>
        <v>0</v>
      </c>
      <c r="D199" s="136">
        <f>SUM(D200:D205)</f>
        <v>0</v>
      </c>
      <c r="E199" s="136">
        <f>SUM(E200:E205)</f>
        <v>0</v>
      </c>
      <c r="F199" s="136">
        <f>SUM(F200:F205)</f>
        <v>0</v>
      </c>
      <c r="G199" s="137">
        <f>SUM(G200:G205)</f>
        <v>0</v>
      </c>
      <c r="H199" s="64">
        <f t="shared" si="25"/>
        <v>0</v>
      </c>
      <c r="I199" s="136">
        <f>SUM(I200:I205)</f>
        <v>0</v>
      </c>
      <c r="J199" s="136">
        <f>SUM(J200:J205)</f>
        <v>0</v>
      </c>
      <c r="K199" s="136">
        <f>SUM(K200:K205)</f>
        <v>0</v>
      </c>
      <c r="L199" s="137">
        <f>SUM(L200:L205)</f>
        <v>0</v>
      </c>
    </row>
    <row r="200" spans="1:13" hidden="1" x14ac:dyDescent="0.25">
      <c r="A200" s="39">
        <v>5231</v>
      </c>
      <c r="B200" s="63" t="s">
        <v>209</v>
      </c>
      <c r="C200" s="64">
        <f t="shared" si="24"/>
        <v>0</v>
      </c>
      <c r="D200" s="66"/>
      <c r="E200" s="66"/>
      <c r="F200" s="66"/>
      <c r="G200" s="134"/>
      <c r="H200" s="64">
        <f t="shared" si="25"/>
        <v>0</v>
      </c>
      <c r="I200" s="66">
        <v>0</v>
      </c>
      <c r="J200" s="66"/>
      <c r="K200" s="66"/>
      <c r="L200" s="134"/>
      <c r="M200" s="230"/>
    </row>
    <row r="201" spans="1:13" hidden="1" x14ac:dyDescent="0.25">
      <c r="A201" s="39">
        <v>5233</v>
      </c>
      <c r="B201" s="63" t="s">
        <v>210</v>
      </c>
      <c r="C201" s="172">
        <f t="shared" si="24"/>
        <v>0</v>
      </c>
      <c r="D201" s="66"/>
      <c r="E201" s="66"/>
      <c r="F201" s="66"/>
      <c r="G201" s="134"/>
      <c r="H201" s="64">
        <f t="shared" si="25"/>
        <v>0</v>
      </c>
      <c r="I201" s="66">
        <v>0</v>
      </c>
      <c r="J201" s="66"/>
      <c r="K201" s="66"/>
      <c r="L201" s="134"/>
      <c r="M201" s="230"/>
    </row>
    <row r="202" spans="1:13" ht="24" hidden="1" x14ac:dyDescent="0.25">
      <c r="A202" s="39">
        <v>5234</v>
      </c>
      <c r="B202" s="63" t="s">
        <v>211</v>
      </c>
      <c r="C202" s="172">
        <f t="shared" si="24"/>
        <v>0</v>
      </c>
      <c r="D202" s="66"/>
      <c r="E202" s="66"/>
      <c r="F202" s="66"/>
      <c r="G202" s="134"/>
      <c r="H202" s="64">
        <f t="shared" si="25"/>
        <v>0</v>
      </c>
      <c r="I202" s="66">
        <v>0</v>
      </c>
      <c r="J202" s="66"/>
      <c r="K202" s="66"/>
      <c r="L202" s="134"/>
      <c r="M202" s="230"/>
    </row>
    <row r="203" spans="1:13" ht="14.25" hidden="1" customHeight="1" x14ac:dyDescent="0.25">
      <c r="A203" s="39">
        <v>5236</v>
      </c>
      <c r="B203" s="63" t="s">
        <v>212</v>
      </c>
      <c r="C203" s="172">
        <f t="shared" si="24"/>
        <v>0</v>
      </c>
      <c r="D203" s="66"/>
      <c r="E203" s="66"/>
      <c r="F203" s="66"/>
      <c r="G203" s="134"/>
      <c r="H203" s="64">
        <f t="shared" si="25"/>
        <v>0</v>
      </c>
      <c r="I203" s="66">
        <v>0</v>
      </c>
      <c r="J203" s="66"/>
      <c r="K203" s="66"/>
      <c r="L203" s="134"/>
      <c r="M203" s="230"/>
    </row>
    <row r="204" spans="1:13" ht="24" hidden="1" x14ac:dyDescent="0.25">
      <c r="A204" s="39">
        <v>5238</v>
      </c>
      <c r="B204" s="63" t="s">
        <v>213</v>
      </c>
      <c r="C204" s="172">
        <f t="shared" si="24"/>
        <v>0</v>
      </c>
      <c r="D204" s="66"/>
      <c r="E204" s="66"/>
      <c r="F204" s="66"/>
      <c r="G204" s="134"/>
      <c r="H204" s="64">
        <f t="shared" si="25"/>
        <v>0</v>
      </c>
      <c r="I204" s="66">
        <v>0</v>
      </c>
      <c r="J204" s="66"/>
      <c r="K204" s="66"/>
      <c r="L204" s="134"/>
      <c r="M204" s="230"/>
    </row>
    <row r="205" spans="1:13" ht="24" hidden="1" x14ac:dyDescent="0.25">
      <c r="A205" s="39">
        <v>5239</v>
      </c>
      <c r="B205" s="63" t="s">
        <v>214</v>
      </c>
      <c r="C205" s="172">
        <f t="shared" si="24"/>
        <v>0</v>
      </c>
      <c r="D205" s="66"/>
      <c r="E205" s="66"/>
      <c r="F205" s="66"/>
      <c r="G205" s="134"/>
      <c r="H205" s="64">
        <f t="shared" si="25"/>
        <v>0</v>
      </c>
      <c r="I205" s="66">
        <v>0</v>
      </c>
      <c r="J205" s="66"/>
      <c r="K205" s="66"/>
      <c r="L205" s="134"/>
      <c r="M205" s="230"/>
    </row>
    <row r="206" spans="1:13" ht="24" hidden="1" x14ac:dyDescent="0.25">
      <c r="A206" s="135">
        <v>5240</v>
      </c>
      <c r="B206" s="63" t="s">
        <v>215</v>
      </c>
      <c r="C206" s="172">
        <f t="shared" si="24"/>
        <v>0</v>
      </c>
      <c r="D206" s="66"/>
      <c r="E206" s="66"/>
      <c r="F206" s="66"/>
      <c r="G206" s="134"/>
      <c r="H206" s="64">
        <f t="shared" si="25"/>
        <v>0</v>
      </c>
      <c r="I206" s="66">
        <v>0</v>
      </c>
      <c r="J206" s="66"/>
      <c r="K206" s="66"/>
      <c r="L206" s="134"/>
      <c r="M206" s="230"/>
    </row>
    <row r="207" spans="1:13" x14ac:dyDescent="0.25">
      <c r="A207" s="135">
        <v>5250</v>
      </c>
      <c r="B207" s="63" t="s">
        <v>216</v>
      </c>
      <c r="C207" s="172">
        <f t="shared" si="24"/>
        <v>6410</v>
      </c>
      <c r="D207" s="66">
        <f>6410</f>
        <v>6410</v>
      </c>
      <c r="E207" s="66"/>
      <c r="F207" s="66"/>
      <c r="G207" s="134"/>
      <c r="H207" s="64">
        <f t="shared" si="25"/>
        <v>9700</v>
      </c>
      <c r="I207" s="66">
        <v>9700</v>
      </c>
      <c r="J207" s="66"/>
      <c r="K207" s="66"/>
      <c r="L207" s="134"/>
      <c r="M207" s="230"/>
    </row>
    <row r="208" spans="1:13" hidden="1" x14ac:dyDescent="0.25">
      <c r="A208" s="135">
        <v>5260</v>
      </c>
      <c r="B208" s="63" t="s">
        <v>217</v>
      </c>
      <c r="C208" s="172">
        <f t="shared" si="24"/>
        <v>0</v>
      </c>
      <c r="D208" s="136">
        <f>SUM(D209)</f>
        <v>0</v>
      </c>
      <c r="E208" s="136">
        <f>SUM(E209)</f>
        <v>0</v>
      </c>
      <c r="F208" s="136">
        <f>SUM(F209)</f>
        <v>0</v>
      </c>
      <c r="G208" s="137">
        <f>SUM(G209)</f>
        <v>0</v>
      </c>
      <c r="H208" s="64">
        <f t="shared" si="25"/>
        <v>0</v>
      </c>
      <c r="I208" s="136">
        <f>SUM(I209)</f>
        <v>0</v>
      </c>
      <c r="J208" s="136">
        <f>SUM(J209)</f>
        <v>0</v>
      </c>
      <c r="K208" s="136">
        <f>SUM(K209)</f>
        <v>0</v>
      </c>
      <c r="L208" s="137">
        <f>SUM(L209)</f>
        <v>0</v>
      </c>
    </row>
    <row r="209" spans="1:13" ht="24" hidden="1" x14ac:dyDescent="0.25">
      <c r="A209" s="39">
        <v>5269</v>
      </c>
      <c r="B209" s="63" t="s">
        <v>218</v>
      </c>
      <c r="C209" s="172">
        <f t="shared" si="24"/>
        <v>0</v>
      </c>
      <c r="D209" s="66"/>
      <c r="E209" s="66"/>
      <c r="F209" s="66"/>
      <c r="G209" s="134"/>
      <c r="H209" s="64">
        <f t="shared" si="25"/>
        <v>0</v>
      </c>
      <c r="I209" s="66">
        <v>0</v>
      </c>
      <c r="J209" s="66"/>
      <c r="K209" s="66"/>
      <c r="L209" s="134"/>
      <c r="M209" s="230"/>
    </row>
    <row r="210" spans="1:13" ht="24" hidden="1" x14ac:dyDescent="0.25">
      <c r="A210" s="130">
        <v>5270</v>
      </c>
      <c r="B210" s="99" t="s">
        <v>219</v>
      </c>
      <c r="C210" s="173">
        <f t="shared" si="24"/>
        <v>0</v>
      </c>
      <c r="D210" s="138"/>
      <c r="E210" s="138"/>
      <c r="F210" s="138"/>
      <c r="G210" s="139"/>
      <c r="H210" s="103">
        <f t="shared" si="25"/>
        <v>0</v>
      </c>
      <c r="I210" s="138">
        <v>0</v>
      </c>
      <c r="J210" s="138"/>
      <c r="K210" s="138"/>
      <c r="L210" s="139"/>
      <c r="M210" s="230"/>
    </row>
    <row r="211" spans="1:13" ht="24" hidden="1" x14ac:dyDescent="0.25">
      <c r="A211" s="123">
        <v>6000</v>
      </c>
      <c r="B211" s="123" t="s">
        <v>220</v>
      </c>
      <c r="C211" s="174">
        <f t="shared" si="24"/>
        <v>0</v>
      </c>
      <c r="D211" s="125">
        <f>D212+D232+D240+D250</f>
        <v>0</v>
      </c>
      <c r="E211" s="125">
        <f t="shared" ref="E211:G211" si="28">E212+E232+E240+E250</f>
        <v>0</v>
      </c>
      <c r="F211" s="125">
        <f t="shared" si="28"/>
        <v>0</v>
      </c>
      <c r="G211" s="126">
        <f t="shared" si="28"/>
        <v>0</v>
      </c>
      <c r="H211" s="124">
        <f t="shared" si="25"/>
        <v>0</v>
      </c>
      <c r="I211" s="125">
        <f t="shared" ref="I211:L211" si="29">I212+I232+I240+I250</f>
        <v>0</v>
      </c>
      <c r="J211" s="125">
        <f t="shared" si="29"/>
        <v>0</v>
      </c>
      <c r="K211" s="125">
        <f t="shared" si="29"/>
        <v>0</v>
      </c>
      <c r="L211" s="126">
        <f t="shared" si="29"/>
        <v>0</v>
      </c>
    </row>
    <row r="212" spans="1:13" ht="14.25" hidden="1" customHeight="1" x14ac:dyDescent="0.25">
      <c r="A212" s="163">
        <v>6200</v>
      </c>
      <c r="B212" s="154" t="s">
        <v>221</v>
      </c>
      <c r="C212" s="175">
        <f>SUM(D212:G212)</f>
        <v>0</v>
      </c>
      <c r="D212" s="165">
        <f>SUM(D213,D214,D216,D219,D225,D226,D227)</f>
        <v>0</v>
      </c>
      <c r="E212" s="165">
        <f>SUM(E213,E214,E216,E219,E225,E226,E227)</f>
        <v>0</v>
      </c>
      <c r="F212" s="165">
        <f>SUM(F213,F214,F216,F219,F225,F226,F227)</f>
        <v>0</v>
      </c>
      <c r="G212" s="165">
        <f>SUM(G213,G214,G216,G219,G225,G226,G227)</f>
        <v>0</v>
      </c>
      <c r="H212" s="164">
        <f t="shared" si="25"/>
        <v>0</v>
      </c>
      <c r="I212" s="165">
        <f>SUM(I213,I214,I216,I219,I225,I226,I227)</f>
        <v>0</v>
      </c>
      <c r="J212" s="165">
        <f>SUM(J213,J214,J216,J219,J225,J226,J227)</f>
        <v>0</v>
      </c>
      <c r="K212" s="165">
        <f>SUM(K213,K214,K216,K219,K225,K226,K227)</f>
        <v>0</v>
      </c>
      <c r="L212" s="129">
        <f>SUM(L213,L214,L216,L219,L225,L226,L227)</f>
        <v>0</v>
      </c>
    </row>
    <row r="213" spans="1:13" ht="24" hidden="1" x14ac:dyDescent="0.25">
      <c r="A213" s="141">
        <v>6220</v>
      </c>
      <c r="B213" s="58" t="s">
        <v>222</v>
      </c>
      <c r="C213" s="176">
        <f t="shared" si="24"/>
        <v>0</v>
      </c>
      <c r="D213" s="61"/>
      <c r="E213" s="61"/>
      <c r="F213" s="61"/>
      <c r="G213" s="177"/>
      <c r="H213" s="178">
        <f t="shared" si="25"/>
        <v>0</v>
      </c>
      <c r="I213" s="61">
        <v>0</v>
      </c>
      <c r="J213" s="61"/>
      <c r="K213" s="61"/>
      <c r="L213" s="133"/>
      <c r="M213" s="230"/>
    </row>
    <row r="214" spans="1:13" hidden="1" x14ac:dyDescent="0.25">
      <c r="A214" s="135">
        <v>6230</v>
      </c>
      <c r="B214" s="63" t="s">
        <v>223</v>
      </c>
      <c r="C214" s="172">
        <f t="shared" si="24"/>
        <v>0</v>
      </c>
      <c r="D214" s="136">
        <f>SUM(D215)</f>
        <v>0</v>
      </c>
      <c r="E214" s="136">
        <f t="shared" ref="E214:L214" si="30">SUM(E215)</f>
        <v>0</v>
      </c>
      <c r="F214" s="136">
        <f t="shared" si="30"/>
        <v>0</v>
      </c>
      <c r="G214" s="137">
        <f t="shared" si="30"/>
        <v>0</v>
      </c>
      <c r="H214" s="179">
        <f t="shared" si="25"/>
        <v>0</v>
      </c>
      <c r="I214" s="136">
        <f t="shared" si="30"/>
        <v>0</v>
      </c>
      <c r="J214" s="136">
        <f t="shared" si="30"/>
        <v>0</v>
      </c>
      <c r="K214" s="136">
        <f t="shared" si="30"/>
        <v>0</v>
      </c>
      <c r="L214" s="137">
        <f t="shared" si="30"/>
        <v>0</v>
      </c>
    </row>
    <row r="215" spans="1:13" ht="24" hidden="1" x14ac:dyDescent="0.25">
      <c r="A215" s="39">
        <v>6239</v>
      </c>
      <c r="B215" s="58" t="s">
        <v>224</v>
      </c>
      <c r="C215" s="172">
        <f t="shared" si="24"/>
        <v>0</v>
      </c>
      <c r="D215" s="61"/>
      <c r="E215" s="61"/>
      <c r="F215" s="61"/>
      <c r="G215" s="133"/>
      <c r="H215" s="179">
        <f t="shared" si="25"/>
        <v>0</v>
      </c>
      <c r="I215" s="61">
        <v>0</v>
      </c>
      <c r="J215" s="61"/>
      <c r="K215" s="61"/>
      <c r="L215" s="133"/>
      <c r="M215" s="230"/>
    </row>
    <row r="216" spans="1:13" ht="24" hidden="1" x14ac:dyDescent="0.25">
      <c r="A216" s="135">
        <v>6240</v>
      </c>
      <c r="B216" s="63" t="s">
        <v>225</v>
      </c>
      <c r="C216" s="172">
        <f>SUM(D216:G216)</f>
        <v>0</v>
      </c>
      <c r="D216" s="136">
        <f>SUM(D217:D218)</f>
        <v>0</v>
      </c>
      <c r="E216" s="136">
        <f>SUM(E217:E218)</f>
        <v>0</v>
      </c>
      <c r="F216" s="136">
        <f>SUM(F217:F218)</f>
        <v>0</v>
      </c>
      <c r="G216" s="137">
        <f>SUM(G217:G218)</f>
        <v>0</v>
      </c>
      <c r="H216" s="179">
        <f t="shared" si="25"/>
        <v>0</v>
      </c>
      <c r="I216" s="136">
        <f>SUM(I217:I218)</f>
        <v>0</v>
      </c>
      <c r="J216" s="136">
        <f>SUM(J217:J218)</f>
        <v>0</v>
      </c>
      <c r="K216" s="136">
        <f>SUM(K217:K218)</f>
        <v>0</v>
      </c>
      <c r="L216" s="137">
        <f>SUM(L217:L218)</f>
        <v>0</v>
      </c>
    </row>
    <row r="217" spans="1:13" hidden="1" x14ac:dyDescent="0.25">
      <c r="A217" s="39">
        <v>6241</v>
      </c>
      <c r="B217" s="63" t="s">
        <v>226</v>
      </c>
      <c r="C217" s="172">
        <f>SUM(D217:G217)</f>
        <v>0</v>
      </c>
      <c r="D217" s="66"/>
      <c r="E217" s="66"/>
      <c r="F217" s="66"/>
      <c r="G217" s="134"/>
      <c r="H217" s="179">
        <f>SUM(I217:L217)</f>
        <v>0</v>
      </c>
      <c r="I217" s="66">
        <v>0</v>
      </c>
      <c r="J217" s="66"/>
      <c r="K217" s="66"/>
      <c r="L217" s="134"/>
      <c r="M217" s="230"/>
    </row>
    <row r="218" spans="1:13" hidden="1" x14ac:dyDescent="0.25">
      <c r="A218" s="39">
        <v>6242</v>
      </c>
      <c r="B218" s="63" t="s">
        <v>227</v>
      </c>
      <c r="C218" s="172">
        <f>SUM(D218:G218)</f>
        <v>0</v>
      </c>
      <c r="D218" s="66"/>
      <c r="E218" s="66"/>
      <c r="F218" s="66"/>
      <c r="G218" s="134"/>
      <c r="H218" s="179">
        <f t="shared" si="25"/>
        <v>0</v>
      </c>
      <c r="I218" s="66">
        <v>0</v>
      </c>
      <c r="J218" s="66"/>
      <c r="K218" s="66"/>
      <c r="L218" s="134"/>
      <c r="M218" s="230"/>
    </row>
    <row r="219" spans="1:13" ht="25.5" hidden="1" customHeight="1" x14ac:dyDescent="0.25">
      <c r="A219" s="135">
        <v>6250</v>
      </c>
      <c r="B219" s="63" t="s">
        <v>228</v>
      </c>
      <c r="C219" s="172">
        <f>SUM(D219:G219)</f>
        <v>0</v>
      </c>
      <c r="D219" s="136">
        <f>SUM(D220:D224)</f>
        <v>0</v>
      </c>
      <c r="E219" s="136">
        <f>SUM(E220:E224)</f>
        <v>0</v>
      </c>
      <c r="F219" s="136">
        <f>SUM(F220:F224)</f>
        <v>0</v>
      </c>
      <c r="G219" s="137">
        <f>SUM(G220:G224)</f>
        <v>0</v>
      </c>
      <c r="H219" s="179">
        <f t="shared" si="25"/>
        <v>0</v>
      </c>
      <c r="I219" s="136">
        <f>SUM(I220:I224)</f>
        <v>0</v>
      </c>
      <c r="J219" s="136">
        <f>SUM(J220:J224)</f>
        <v>0</v>
      </c>
      <c r="K219" s="136">
        <f>SUM(K220:K224)</f>
        <v>0</v>
      </c>
      <c r="L219" s="137">
        <f>SUM(L220:L224)</f>
        <v>0</v>
      </c>
    </row>
    <row r="220" spans="1:13" ht="14.25" hidden="1" customHeight="1" x14ac:dyDescent="0.25">
      <c r="A220" s="39">
        <v>6252</v>
      </c>
      <c r="B220" s="63" t="s">
        <v>229</v>
      </c>
      <c r="C220" s="172">
        <f>SUM(D220:G220)</f>
        <v>0</v>
      </c>
      <c r="D220" s="66"/>
      <c r="E220" s="66"/>
      <c r="F220" s="66"/>
      <c r="G220" s="134"/>
      <c r="H220" s="179">
        <f t="shared" si="25"/>
        <v>0</v>
      </c>
      <c r="I220" s="66">
        <v>0</v>
      </c>
      <c r="J220" s="66"/>
      <c r="K220" s="66"/>
      <c r="L220" s="134"/>
      <c r="M220" s="230"/>
    </row>
    <row r="221" spans="1:13" ht="14.25" hidden="1" customHeight="1" x14ac:dyDescent="0.25">
      <c r="A221" s="39">
        <v>6253</v>
      </c>
      <c r="B221" s="63" t="s">
        <v>230</v>
      </c>
      <c r="C221" s="172">
        <f t="shared" si="24"/>
        <v>0</v>
      </c>
      <c r="D221" s="66"/>
      <c r="E221" s="66"/>
      <c r="F221" s="66"/>
      <c r="G221" s="134"/>
      <c r="H221" s="179">
        <f t="shared" si="25"/>
        <v>0</v>
      </c>
      <c r="I221" s="66">
        <v>0</v>
      </c>
      <c r="J221" s="66"/>
      <c r="K221" s="66"/>
      <c r="L221" s="134"/>
      <c r="M221" s="230"/>
    </row>
    <row r="222" spans="1:13" ht="24" hidden="1" x14ac:dyDescent="0.25">
      <c r="A222" s="39">
        <v>6254</v>
      </c>
      <c r="B222" s="63" t="s">
        <v>231</v>
      </c>
      <c r="C222" s="172">
        <f t="shared" si="24"/>
        <v>0</v>
      </c>
      <c r="D222" s="66"/>
      <c r="E222" s="66"/>
      <c r="F222" s="66"/>
      <c r="G222" s="134"/>
      <c r="H222" s="179">
        <f t="shared" si="25"/>
        <v>0</v>
      </c>
      <c r="I222" s="66">
        <v>0</v>
      </c>
      <c r="J222" s="66"/>
      <c r="K222" s="66"/>
      <c r="L222" s="134"/>
      <c r="M222" s="230"/>
    </row>
    <row r="223" spans="1:13" ht="24" hidden="1" x14ac:dyDescent="0.25">
      <c r="A223" s="39">
        <v>6255</v>
      </c>
      <c r="B223" s="63" t="s">
        <v>232</v>
      </c>
      <c r="C223" s="172">
        <f t="shared" si="24"/>
        <v>0</v>
      </c>
      <c r="D223" s="66"/>
      <c r="E223" s="66"/>
      <c r="F223" s="66"/>
      <c r="G223" s="134"/>
      <c r="H223" s="179">
        <f t="shared" si="25"/>
        <v>0</v>
      </c>
      <c r="I223" s="66">
        <v>0</v>
      </c>
      <c r="J223" s="66"/>
      <c r="K223" s="66"/>
      <c r="L223" s="134"/>
      <c r="M223" s="230"/>
    </row>
    <row r="224" spans="1:13" hidden="1" x14ac:dyDescent="0.25">
      <c r="A224" s="39">
        <v>6259</v>
      </c>
      <c r="B224" s="63" t="s">
        <v>233</v>
      </c>
      <c r="C224" s="172">
        <f t="shared" si="24"/>
        <v>0</v>
      </c>
      <c r="D224" s="66"/>
      <c r="E224" s="66"/>
      <c r="F224" s="66"/>
      <c r="G224" s="134"/>
      <c r="H224" s="179">
        <f t="shared" si="25"/>
        <v>0</v>
      </c>
      <c r="I224" s="66">
        <v>0</v>
      </c>
      <c r="J224" s="66"/>
      <c r="K224" s="66"/>
      <c r="L224" s="134"/>
      <c r="M224" s="230"/>
    </row>
    <row r="225" spans="1:13" ht="24" hidden="1" x14ac:dyDescent="0.25">
      <c r="A225" s="135">
        <v>6260</v>
      </c>
      <c r="B225" s="63" t="s">
        <v>234</v>
      </c>
      <c r="C225" s="172">
        <f t="shared" si="24"/>
        <v>0</v>
      </c>
      <c r="D225" s="66"/>
      <c r="E225" s="66"/>
      <c r="F225" s="66"/>
      <c r="G225" s="134"/>
      <c r="H225" s="179">
        <f t="shared" si="25"/>
        <v>0</v>
      </c>
      <c r="I225" s="66">
        <v>0</v>
      </c>
      <c r="J225" s="66"/>
      <c r="K225" s="66"/>
      <c r="L225" s="134"/>
      <c r="M225" s="230"/>
    </row>
    <row r="226" spans="1:13" hidden="1" x14ac:dyDescent="0.25">
      <c r="A226" s="135">
        <v>6270</v>
      </c>
      <c r="B226" s="63" t="s">
        <v>235</v>
      </c>
      <c r="C226" s="172">
        <f t="shared" si="24"/>
        <v>0</v>
      </c>
      <c r="D226" s="66"/>
      <c r="E226" s="66"/>
      <c r="F226" s="66"/>
      <c r="G226" s="134"/>
      <c r="H226" s="179">
        <f t="shared" si="25"/>
        <v>0</v>
      </c>
      <c r="I226" s="66">
        <v>0</v>
      </c>
      <c r="J226" s="66"/>
      <c r="K226" s="66"/>
      <c r="L226" s="134"/>
      <c r="M226" s="230"/>
    </row>
    <row r="227" spans="1:13" ht="24" hidden="1" x14ac:dyDescent="0.25">
      <c r="A227" s="141">
        <v>6290</v>
      </c>
      <c r="B227" s="58" t="s">
        <v>236</v>
      </c>
      <c r="C227" s="180">
        <f t="shared" si="24"/>
        <v>0</v>
      </c>
      <c r="D227" s="142">
        <f>SUM(D228:D231)</f>
        <v>0</v>
      </c>
      <c r="E227" s="142">
        <f t="shared" ref="E227:G227" si="31">SUM(E228:E231)</f>
        <v>0</v>
      </c>
      <c r="F227" s="142">
        <f t="shared" si="31"/>
        <v>0</v>
      </c>
      <c r="G227" s="157">
        <f t="shared" si="31"/>
        <v>0</v>
      </c>
      <c r="H227" s="180">
        <f t="shared" si="25"/>
        <v>0</v>
      </c>
      <c r="I227" s="142">
        <f>SUM(I228:I231)</f>
        <v>0</v>
      </c>
      <c r="J227" s="142">
        <f t="shared" ref="J227:L227" si="32">SUM(J228:J231)</f>
        <v>0</v>
      </c>
      <c r="K227" s="142">
        <f t="shared" si="32"/>
        <v>0</v>
      </c>
      <c r="L227" s="157">
        <f t="shared" si="32"/>
        <v>0</v>
      </c>
    </row>
    <row r="228" spans="1:13" hidden="1" x14ac:dyDescent="0.25">
      <c r="A228" s="39">
        <v>6291</v>
      </c>
      <c r="B228" s="63" t="s">
        <v>237</v>
      </c>
      <c r="C228" s="172">
        <f t="shared" si="24"/>
        <v>0</v>
      </c>
      <c r="D228" s="66"/>
      <c r="E228" s="66"/>
      <c r="F228" s="66"/>
      <c r="G228" s="148"/>
      <c r="H228" s="172">
        <f t="shared" si="25"/>
        <v>0</v>
      </c>
      <c r="I228" s="66">
        <v>0</v>
      </c>
      <c r="J228" s="66"/>
      <c r="K228" s="66"/>
      <c r="L228" s="134"/>
      <c r="M228" s="230"/>
    </row>
    <row r="229" spans="1:13" hidden="1" x14ac:dyDescent="0.25">
      <c r="A229" s="39">
        <v>6292</v>
      </c>
      <c r="B229" s="63" t="s">
        <v>238</v>
      </c>
      <c r="C229" s="172">
        <f t="shared" si="24"/>
        <v>0</v>
      </c>
      <c r="D229" s="66"/>
      <c r="E229" s="66"/>
      <c r="F229" s="66"/>
      <c r="G229" s="148"/>
      <c r="H229" s="172">
        <f t="shared" si="25"/>
        <v>0</v>
      </c>
      <c r="I229" s="66">
        <v>0</v>
      </c>
      <c r="J229" s="66"/>
      <c r="K229" s="66"/>
      <c r="L229" s="134"/>
      <c r="M229" s="230"/>
    </row>
    <row r="230" spans="1:13" ht="72" hidden="1" x14ac:dyDescent="0.25">
      <c r="A230" s="39">
        <v>6296</v>
      </c>
      <c r="B230" s="63" t="s">
        <v>239</v>
      </c>
      <c r="C230" s="172">
        <f t="shared" si="24"/>
        <v>0</v>
      </c>
      <c r="D230" s="66"/>
      <c r="E230" s="66"/>
      <c r="F230" s="66"/>
      <c r="G230" s="148"/>
      <c r="H230" s="172">
        <f t="shared" si="25"/>
        <v>0</v>
      </c>
      <c r="I230" s="66">
        <v>0</v>
      </c>
      <c r="J230" s="66"/>
      <c r="K230" s="66"/>
      <c r="L230" s="134"/>
      <c r="M230" s="230"/>
    </row>
    <row r="231" spans="1:13" ht="39.75" hidden="1" customHeight="1" x14ac:dyDescent="0.25">
      <c r="A231" s="39">
        <v>6299</v>
      </c>
      <c r="B231" s="63" t="s">
        <v>240</v>
      </c>
      <c r="C231" s="172">
        <f t="shared" si="24"/>
        <v>0</v>
      </c>
      <c r="D231" s="66"/>
      <c r="E231" s="66"/>
      <c r="F231" s="66"/>
      <c r="G231" s="148"/>
      <c r="H231" s="172">
        <f t="shared" si="25"/>
        <v>0</v>
      </c>
      <c r="I231" s="66">
        <v>0</v>
      </c>
      <c r="J231" s="66"/>
      <c r="K231" s="66"/>
      <c r="L231" s="134"/>
      <c r="M231" s="230"/>
    </row>
    <row r="232" spans="1:13" hidden="1" x14ac:dyDescent="0.25">
      <c r="A232" s="50">
        <v>6300</v>
      </c>
      <c r="B232" s="127" t="s">
        <v>241</v>
      </c>
      <c r="C232" s="155">
        <f t="shared" si="24"/>
        <v>0</v>
      </c>
      <c r="D232" s="56">
        <f>SUM(D233,D238,D239)</f>
        <v>0</v>
      </c>
      <c r="E232" s="56">
        <f t="shared" ref="E232:G232" si="33">SUM(E233,E238,E239)</f>
        <v>0</v>
      </c>
      <c r="F232" s="56">
        <f t="shared" si="33"/>
        <v>0</v>
      </c>
      <c r="G232" s="56">
        <f t="shared" si="33"/>
        <v>0</v>
      </c>
      <c r="H232" s="51">
        <f t="shared" si="25"/>
        <v>0</v>
      </c>
      <c r="I232" s="56">
        <f>SUM(I233,I238,I239)</f>
        <v>0</v>
      </c>
      <c r="J232" s="56">
        <f t="shared" ref="J232:L232" si="34">SUM(J233,J238,J239)</f>
        <v>0</v>
      </c>
      <c r="K232" s="56">
        <f t="shared" si="34"/>
        <v>0</v>
      </c>
      <c r="L232" s="144">
        <f t="shared" si="34"/>
        <v>0</v>
      </c>
    </row>
    <row r="233" spans="1:13" ht="24" hidden="1" x14ac:dyDescent="0.25">
      <c r="A233" s="141">
        <v>6320</v>
      </c>
      <c r="B233" s="58" t="s">
        <v>242</v>
      </c>
      <c r="C233" s="180">
        <f t="shared" si="24"/>
        <v>0</v>
      </c>
      <c r="D233" s="142">
        <f>SUM(D234:D237)</f>
        <v>0</v>
      </c>
      <c r="E233" s="142">
        <f>SUM(E234:E237)</f>
        <v>0</v>
      </c>
      <c r="F233" s="142">
        <f t="shared" ref="F233:G233" si="35">SUM(F234:F237)</f>
        <v>0</v>
      </c>
      <c r="G233" s="181">
        <f t="shared" si="35"/>
        <v>0</v>
      </c>
      <c r="H233" s="180">
        <f t="shared" si="25"/>
        <v>0</v>
      </c>
      <c r="I233" s="142">
        <f>SUM(I234:I237)</f>
        <v>0</v>
      </c>
      <c r="J233" s="142">
        <f t="shared" ref="J233:L233" si="36">SUM(J234:J237)</f>
        <v>0</v>
      </c>
      <c r="K233" s="142">
        <f t="shared" si="36"/>
        <v>0</v>
      </c>
      <c r="L233" s="182">
        <f t="shared" si="36"/>
        <v>0</v>
      </c>
    </row>
    <row r="234" spans="1:13" hidden="1" x14ac:dyDescent="0.25">
      <c r="A234" s="39">
        <v>6322</v>
      </c>
      <c r="B234" s="63" t="s">
        <v>243</v>
      </c>
      <c r="C234" s="172">
        <f t="shared" si="24"/>
        <v>0</v>
      </c>
      <c r="D234" s="66"/>
      <c r="E234" s="66"/>
      <c r="F234" s="66"/>
      <c r="G234" s="148"/>
      <c r="H234" s="172">
        <f t="shared" si="25"/>
        <v>0</v>
      </c>
      <c r="I234" s="66">
        <v>0</v>
      </c>
      <c r="J234" s="66"/>
      <c r="K234" s="66"/>
      <c r="L234" s="134"/>
      <c r="M234" s="230"/>
    </row>
    <row r="235" spans="1:13" ht="24" hidden="1" x14ac:dyDescent="0.25">
      <c r="A235" s="39">
        <v>6323</v>
      </c>
      <c r="B235" s="63" t="s">
        <v>244</v>
      </c>
      <c r="C235" s="172">
        <f t="shared" si="24"/>
        <v>0</v>
      </c>
      <c r="D235" s="66"/>
      <c r="E235" s="66"/>
      <c r="F235" s="66"/>
      <c r="G235" s="148"/>
      <c r="H235" s="172">
        <f t="shared" si="25"/>
        <v>0</v>
      </c>
      <c r="I235" s="66">
        <v>0</v>
      </c>
      <c r="J235" s="66"/>
      <c r="K235" s="66"/>
      <c r="L235" s="134"/>
      <c r="M235" s="230"/>
    </row>
    <row r="236" spans="1:13" ht="24" hidden="1" x14ac:dyDescent="0.25">
      <c r="A236" s="39">
        <v>6324</v>
      </c>
      <c r="B236" s="63" t="s">
        <v>245</v>
      </c>
      <c r="C236" s="172">
        <f t="shared" si="24"/>
        <v>0</v>
      </c>
      <c r="D236" s="66"/>
      <c r="E236" s="66"/>
      <c r="F236" s="66"/>
      <c r="G236" s="148"/>
      <c r="H236" s="172">
        <f t="shared" si="25"/>
        <v>0</v>
      </c>
      <c r="I236" s="66">
        <v>0</v>
      </c>
      <c r="J236" s="66"/>
      <c r="K236" s="66"/>
      <c r="L236" s="134"/>
      <c r="M236" s="230"/>
    </row>
    <row r="237" spans="1:13" hidden="1" x14ac:dyDescent="0.25">
      <c r="A237" s="34">
        <v>6329</v>
      </c>
      <c r="B237" s="58" t="s">
        <v>246</v>
      </c>
      <c r="C237" s="176">
        <f t="shared" si="24"/>
        <v>0</v>
      </c>
      <c r="D237" s="61"/>
      <c r="E237" s="61"/>
      <c r="F237" s="61"/>
      <c r="G237" s="183"/>
      <c r="H237" s="176">
        <f t="shared" si="25"/>
        <v>0</v>
      </c>
      <c r="I237" s="61">
        <v>0</v>
      </c>
      <c r="J237" s="61"/>
      <c r="K237" s="61"/>
      <c r="L237" s="133"/>
      <c r="M237" s="230"/>
    </row>
    <row r="238" spans="1:13" ht="24" hidden="1" x14ac:dyDescent="0.25">
      <c r="A238" s="184">
        <v>6330</v>
      </c>
      <c r="B238" s="185" t="s">
        <v>247</v>
      </c>
      <c r="C238" s="180">
        <f>SUM(D238:G238)</f>
        <v>0</v>
      </c>
      <c r="D238" s="160"/>
      <c r="E238" s="160"/>
      <c r="F238" s="160"/>
      <c r="G238" s="148"/>
      <c r="H238" s="180">
        <f>SUM(I238:L238)</f>
        <v>0</v>
      </c>
      <c r="I238" s="160">
        <v>0</v>
      </c>
      <c r="J238" s="160"/>
      <c r="K238" s="160"/>
      <c r="L238" s="162"/>
      <c r="M238" s="230"/>
    </row>
    <row r="239" spans="1:13" hidden="1" x14ac:dyDescent="0.25">
      <c r="A239" s="135">
        <v>6360</v>
      </c>
      <c r="B239" s="63" t="s">
        <v>248</v>
      </c>
      <c r="C239" s="172">
        <f t="shared" si="24"/>
        <v>0</v>
      </c>
      <c r="D239" s="66"/>
      <c r="E239" s="66"/>
      <c r="F239" s="66"/>
      <c r="G239" s="134"/>
      <c r="H239" s="179">
        <f t="shared" si="25"/>
        <v>0</v>
      </c>
      <c r="I239" s="66">
        <v>0</v>
      </c>
      <c r="J239" s="66"/>
      <c r="K239" s="66"/>
      <c r="L239" s="134"/>
      <c r="M239" s="230"/>
    </row>
    <row r="240" spans="1:13" ht="36" hidden="1" x14ac:dyDescent="0.25">
      <c r="A240" s="50">
        <v>6400</v>
      </c>
      <c r="B240" s="127" t="s">
        <v>249</v>
      </c>
      <c r="C240" s="155">
        <f>SUM(D240:G240)</f>
        <v>0</v>
      </c>
      <c r="D240" s="56">
        <f>SUM(D241,D245)</f>
        <v>0</v>
      </c>
      <c r="E240" s="56">
        <f t="shared" ref="E240:G240" si="37">SUM(E241,E245)</f>
        <v>0</v>
      </c>
      <c r="F240" s="56">
        <f t="shared" si="37"/>
        <v>0</v>
      </c>
      <c r="G240" s="56">
        <f t="shared" si="37"/>
        <v>0</v>
      </c>
      <c r="H240" s="51">
        <f>SUM(I240:L240)</f>
        <v>0</v>
      </c>
      <c r="I240" s="56">
        <f>SUM(I241,I245)</f>
        <v>0</v>
      </c>
      <c r="J240" s="56">
        <f t="shared" ref="J240:L240" si="38">SUM(J241,J245)</f>
        <v>0</v>
      </c>
      <c r="K240" s="56">
        <f t="shared" si="38"/>
        <v>0</v>
      </c>
      <c r="L240" s="144">
        <f t="shared" si="38"/>
        <v>0</v>
      </c>
    </row>
    <row r="241" spans="1:13" ht="24" hidden="1" x14ac:dyDescent="0.25">
      <c r="A241" s="141">
        <v>6410</v>
      </c>
      <c r="B241" s="58" t="s">
        <v>250</v>
      </c>
      <c r="C241" s="176">
        <f t="shared" si="24"/>
        <v>0</v>
      </c>
      <c r="D241" s="142">
        <f>SUM(D242:D244)</f>
        <v>0</v>
      </c>
      <c r="E241" s="142">
        <f t="shared" ref="E241:G241" si="39">SUM(E242:E244)</f>
        <v>0</v>
      </c>
      <c r="F241" s="142">
        <f t="shared" si="39"/>
        <v>0</v>
      </c>
      <c r="G241" s="153">
        <f t="shared" si="39"/>
        <v>0</v>
      </c>
      <c r="H241" s="176">
        <f t="shared" si="25"/>
        <v>0</v>
      </c>
      <c r="I241" s="142">
        <f>SUM(I242:I244)</f>
        <v>0</v>
      </c>
      <c r="J241" s="142">
        <f t="shared" ref="J241:L241" si="40">SUM(J242:J244)</f>
        <v>0</v>
      </c>
      <c r="K241" s="142">
        <f t="shared" si="40"/>
        <v>0</v>
      </c>
      <c r="L241" s="153">
        <f t="shared" si="40"/>
        <v>0</v>
      </c>
    </row>
    <row r="242" spans="1:13" hidden="1" x14ac:dyDescent="0.25">
      <c r="A242" s="39">
        <v>6411</v>
      </c>
      <c r="B242" s="146" t="s">
        <v>251</v>
      </c>
      <c r="C242" s="172">
        <f t="shared" si="24"/>
        <v>0</v>
      </c>
      <c r="D242" s="66"/>
      <c r="E242" s="66"/>
      <c r="F242" s="66"/>
      <c r="G242" s="134"/>
      <c r="H242" s="179">
        <f t="shared" si="25"/>
        <v>0</v>
      </c>
      <c r="I242" s="66">
        <v>0</v>
      </c>
      <c r="J242" s="66"/>
      <c r="K242" s="66"/>
      <c r="L242" s="134"/>
      <c r="M242" s="230"/>
    </row>
    <row r="243" spans="1:13" ht="36" hidden="1" x14ac:dyDescent="0.25">
      <c r="A243" s="39">
        <v>6412</v>
      </c>
      <c r="B243" s="63" t="s">
        <v>252</v>
      </c>
      <c r="C243" s="172">
        <f t="shared" si="24"/>
        <v>0</v>
      </c>
      <c r="D243" s="66"/>
      <c r="E243" s="66"/>
      <c r="F243" s="66"/>
      <c r="G243" s="134"/>
      <c r="H243" s="179">
        <f t="shared" si="25"/>
        <v>0</v>
      </c>
      <c r="I243" s="66">
        <v>0</v>
      </c>
      <c r="J243" s="66"/>
      <c r="K243" s="66"/>
      <c r="L243" s="134"/>
      <c r="M243" s="230"/>
    </row>
    <row r="244" spans="1:13" ht="36" hidden="1" x14ac:dyDescent="0.25">
      <c r="A244" s="39">
        <v>6419</v>
      </c>
      <c r="B244" s="63" t="s">
        <v>253</v>
      </c>
      <c r="C244" s="172">
        <f t="shared" si="24"/>
        <v>0</v>
      </c>
      <c r="D244" s="66"/>
      <c r="E244" s="66"/>
      <c r="F244" s="66"/>
      <c r="G244" s="134"/>
      <c r="H244" s="179">
        <f t="shared" si="25"/>
        <v>0</v>
      </c>
      <c r="I244" s="66">
        <v>0</v>
      </c>
      <c r="J244" s="66"/>
      <c r="K244" s="66"/>
      <c r="L244" s="134"/>
      <c r="M244" s="230"/>
    </row>
    <row r="245" spans="1:13" ht="48" hidden="1" x14ac:dyDescent="0.25">
      <c r="A245" s="135">
        <v>6420</v>
      </c>
      <c r="B245" s="63" t="s">
        <v>254</v>
      </c>
      <c r="C245" s="172">
        <f t="shared" si="24"/>
        <v>0</v>
      </c>
      <c r="D245" s="136">
        <f>SUM(D246:D249)</f>
        <v>0</v>
      </c>
      <c r="E245" s="136">
        <f>SUM(E246:E249)</f>
        <v>0</v>
      </c>
      <c r="F245" s="136">
        <f>SUM(F246:F249)</f>
        <v>0</v>
      </c>
      <c r="G245" s="186">
        <f>SUM(G246:G249)</f>
        <v>0</v>
      </c>
      <c r="H245" s="172">
        <f>SUM(I245:L245)</f>
        <v>0</v>
      </c>
      <c r="I245" s="136">
        <f>SUM(I246:I249)</f>
        <v>0</v>
      </c>
      <c r="J245" s="136">
        <f>SUM(J246:J249)</f>
        <v>0</v>
      </c>
      <c r="K245" s="136">
        <f>SUM(K246:K249)</f>
        <v>0</v>
      </c>
      <c r="L245" s="186">
        <f>SUM(L246:L249)</f>
        <v>0</v>
      </c>
    </row>
    <row r="246" spans="1:13" ht="36" hidden="1" x14ac:dyDescent="0.25">
      <c r="A246" s="39">
        <v>6421</v>
      </c>
      <c r="B246" s="63" t="s">
        <v>255</v>
      </c>
      <c r="C246" s="172">
        <f t="shared" ref="C246:C271" si="41">SUM(D246:G246)</f>
        <v>0</v>
      </c>
      <c r="D246" s="66"/>
      <c r="E246" s="66"/>
      <c r="F246" s="66"/>
      <c r="G246" s="134"/>
      <c r="H246" s="179">
        <f t="shared" ref="H246:H271" si="42">SUM(I246:L246)</f>
        <v>0</v>
      </c>
      <c r="I246" s="66">
        <v>0</v>
      </c>
      <c r="J246" s="66"/>
      <c r="K246" s="66"/>
      <c r="L246" s="134"/>
      <c r="M246" s="230"/>
    </row>
    <row r="247" spans="1:13" hidden="1" x14ac:dyDescent="0.25">
      <c r="A247" s="39">
        <v>6422</v>
      </c>
      <c r="B247" s="63" t="s">
        <v>256</v>
      </c>
      <c r="C247" s="172">
        <f t="shared" si="41"/>
        <v>0</v>
      </c>
      <c r="D247" s="66"/>
      <c r="E247" s="66"/>
      <c r="F247" s="66"/>
      <c r="G247" s="134"/>
      <c r="H247" s="179">
        <f t="shared" si="42"/>
        <v>0</v>
      </c>
      <c r="I247" s="66">
        <v>0</v>
      </c>
      <c r="J247" s="66"/>
      <c r="K247" s="66"/>
      <c r="L247" s="134"/>
      <c r="M247" s="230"/>
    </row>
    <row r="248" spans="1:13" ht="13.5" hidden="1" customHeight="1" x14ac:dyDescent="0.25">
      <c r="A248" s="39">
        <v>6423</v>
      </c>
      <c r="B248" s="63" t="s">
        <v>257</v>
      </c>
      <c r="C248" s="172">
        <f>SUM(D248:G248)</f>
        <v>0</v>
      </c>
      <c r="D248" s="66"/>
      <c r="E248" s="66"/>
      <c r="F248" s="66"/>
      <c r="G248" s="134"/>
      <c r="H248" s="179">
        <f>SUM(I248:L248)</f>
        <v>0</v>
      </c>
      <c r="I248" s="66">
        <v>0</v>
      </c>
      <c r="J248" s="66"/>
      <c r="K248" s="66"/>
      <c r="L248" s="134"/>
      <c r="M248" s="230"/>
    </row>
    <row r="249" spans="1:13" ht="36" hidden="1" x14ac:dyDescent="0.25">
      <c r="A249" s="39">
        <v>6424</v>
      </c>
      <c r="B249" s="63" t="s">
        <v>258</v>
      </c>
      <c r="C249" s="172">
        <f>SUM(D249:G249)</f>
        <v>0</v>
      </c>
      <c r="D249" s="66"/>
      <c r="E249" s="66"/>
      <c r="F249" s="66"/>
      <c r="G249" s="134"/>
      <c r="H249" s="179">
        <f>SUM(I249:L249)</f>
        <v>0</v>
      </c>
      <c r="I249" s="66">
        <v>0</v>
      </c>
      <c r="J249" s="66"/>
      <c r="K249" s="66"/>
      <c r="L249" s="134"/>
      <c r="M249" s="231"/>
    </row>
    <row r="250" spans="1:13" ht="60" hidden="1" x14ac:dyDescent="0.25">
      <c r="A250" s="50">
        <v>6500</v>
      </c>
      <c r="B250" s="127" t="s">
        <v>259</v>
      </c>
      <c r="C250" s="76">
        <f t="shared" ref="C250:C251" si="43">SUM(D250:G250)</f>
        <v>0</v>
      </c>
      <c r="D250" s="78">
        <f>SUM(D251)</f>
        <v>0</v>
      </c>
      <c r="E250" s="78">
        <f t="shared" ref="E250:G250" si="44">SUM(E251)</f>
        <v>0</v>
      </c>
      <c r="F250" s="78">
        <f t="shared" si="44"/>
        <v>0</v>
      </c>
      <c r="G250" s="235">
        <f t="shared" si="44"/>
        <v>0</v>
      </c>
      <c r="H250" s="236">
        <f t="shared" ref="H250:H251" si="45">SUM(I250:L250)</f>
        <v>0</v>
      </c>
      <c r="I250" s="78">
        <f t="shared" ref="I250:L250" si="46">SUM(I251)</f>
        <v>0</v>
      </c>
      <c r="J250" s="78">
        <f t="shared" si="46"/>
        <v>0</v>
      </c>
      <c r="K250" s="78">
        <f t="shared" si="46"/>
        <v>0</v>
      </c>
      <c r="L250" s="237">
        <f t="shared" si="46"/>
        <v>0</v>
      </c>
      <c r="M250" s="187"/>
    </row>
    <row r="251" spans="1:13" ht="48" hidden="1" x14ac:dyDescent="0.25">
      <c r="A251" s="39">
        <v>6510</v>
      </c>
      <c r="B251" s="63" t="s">
        <v>260</v>
      </c>
      <c r="C251" s="173">
        <f t="shared" si="43"/>
        <v>0</v>
      </c>
      <c r="D251" s="138"/>
      <c r="E251" s="138"/>
      <c r="F251" s="138"/>
      <c r="G251" s="234"/>
      <c r="H251" s="166">
        <f t="shared" si="45"/>
        <v>0</v>
      </c>
      <c r="I251" s="138">
        <v>0</v>
      </c>
      <c r="J251" s="138"/>
      <c r="K251" s="138"/>
      <c r="L251" s="139"/>
      <c r="M251" s="231"/>
    </row>
    <row r="252" spans="1:13" ht="48" hidden="1" x14ac:dyDescent="0.25">
      <c r="A252" s="188">
        <v>7000</v>
      </c>
      <c r="B252" s="188" t="s">
        <v>261</v>
      </c>
      <c r="C252" s="189">
        <f>SUM(D252:G252)</f>
        <v>0</v>
      </c>
      <c r="D252" s="190">
        <f>SUM(D253,D263)</f>
        <v>0</v>
      </c>
      <c r="E252" s="190">
        <f>SUM(E253,E263)</f>
        <v>0</v>
      </c>
      <c r="F252" s="190">
        <f>SUM(F253,F263)</f>
        <v>0</v>
      </c>
      <c r="G252" s="190">
        <f>SUM(G253,G263)</f>
        <v>0</v>
      </c>
      <c r="H252" s="191">
        <f t="shared" si="42"/>
        <v>0</v>
      </c>
      <c r="I252" s="190">
        <f>SUM(I253,I263)</f>
        <v>0</v>
      </c>
      <c r="J252" s="190">
        <f>SUM(J253,J263)</f>
        <v>0</v>
      </c>
      <c r="K252" s="190">
        <f>SUM(K253,K263)</f>
        <v>0</v>
      </c>
      <c r="L252" s="192">
        <f>SUM(L253,L263)</f>
        <v>0</v>
      </c>
    </row>
    <row r="253" spans="1:13" ht="24" hidden="1" x14ac:dyDescent="0.25">
      <c r="A253" s="50">
        <v>7200</v>
      </c>
      <c r="B253" s="127" t="s">
        <v>262</v>
      </c>
      <c r="C253" s="155">
        <f t="shared" si="41"/>
        <v>0</v>
      </c>
      <c r="D253" s="56">
        <f>SUM(D254,D255,D256,D257,D261,D262)</f>
        <v>0</v>
      </c>
      <c r="E253" s="56">
        <f t="shared" ref="E253:G253" si="47">SUM(E254,E255,E256,E257,E261,E262)</f>
        <v>0</v>
      </c>
      <c r="F253" s="56">
        <f t="shared" si="47"/>
        <v>0</v>
      </c>
      <c r="G253" s="56">
        <f t="shared" si="47"/>
        <v>0</v>
      </c>
      <c r="H253" s="51">
        <f t="shared" si="42"/>
        <v>0</v>
      </c>
      <c r="I253" s="56">
        <f t="shared" ref="I253:L253" si="48">SUM(I254,I255,I256,I257,I261,I262)</f>
        <v>0</v>
      </c>
      <c r="J253" s="56">
        <f t="shared" si="48"/>
        <v>0</v>
      </c>
      <c r="K253" s="56">
        <f t="shared" si="48"/>
        <v>0</v>
      </c>
      <c r="L253" s="129">
        <f t="shared" si="48"/>
        <v>0</v>
      </c>
    </row>
    <row r="254" spans="1:13" ht="24" hidden="1" x14ac:dyDescent="0.25">
      <c r="A254" s="141">
        <v>7210</v>
      </c>
      <c r="B254" s="58" t="s">
        <v>263</v>
      </c>
      <c r="C254" s="176">
        <f t="shared" si="41"/>
        <v>0</v>
      </c>
      <c r="D254" s="61"/>
      <c r="E254" s="61"/>
      <c r="F254" s="61"/>
      <c r="G254" s="133"/>
      <c r="H254" s="59">
        <f t="shared" si="42"/>
        <v>0</v>
      </c>
      <c r="I254" s="61">
        <v>0</v>
      </c>
      <c r="J254" s="61"/>
      <c r="K254" s="61"/>
      <c r="L254" s="133"/>
      <c r="M254" s="230"/>
    </row>
    <row r="255" spans="1:13" s="187" customFormat="1" ht="36" hidden="1" x14ac:dyDescent="0.25">
      <c r="A255" s="135">
        <v>7220</v>
      </c>
      <c r="B255" s="63" t="s">
        <v>264</v>
      </c>
      <c r="C255" s="172">
        <f>SUM(D255:G255)</f>
        <v>0</v>
      </c>
      <c r="D255" s="66"/>
      <c r="E255" s="66"/>
      <c r="F255" s="66"/>
      <c r="G255" s="66"/>
      <c r="H255" s="64">
        <f>SUM(I255:L255)</f>
        <v>0</v>
      </c>
      <c r="I255" s="66">
        <v>0</v>
      </c>
      <c r="J255" s="66"/>
      <c r="K255" s="66"/>
      <c r="L255" s="134"/>
      <c r="M255" s="231"/>
    </row>
    <row r="256" spans="1:13" ht="24" hidden="1" x14ac:dyDescent="0.25">
      <c r="A256" s="135">
        <v>7230</v>
      </c>
      <c r="B256" s="63" t="s">
        <v>35</v>
      </c>
      <c r="C256" s="172">
        <f t="shared" si="41"/>
        <v>0</v>
      </c>
      <c r="D256" s="66"/>
      <c r="E256" s="66"/>
      <c r="F256" s="66"/>
      <c r="G256" s="134"/>
      <c r="H256" s="64">
        <f t="shared" si="42"/>
        <v>0</v>
      </c>
      <c r="I256" s="66">
        <v>0</v>
      </c>
      <c r="J256" s="66"/>
      <c r="K256" s="66"/>
      <c r="L256" s="134"/>
      <c r="M256" s="230"/>
    </row>
    <row r="257" spans="1:13" ht="24" hidden="1" x14ac:dyDescent="0.25">
      <c r="A257" s="135">
        <v>7240</v>
      </c>
      <c r="B257" s="63" t="s">
        <v>265</v>
      </c>
      <c r="C257" s="172">
        <f t="shared" si="41"/>
        <v>0</v>
      </c>
      <c r="D257" s="136">
        <f>SUM(D258:D260)</f>
        <v>0</v>
      </c>
      <c r="E257" s="136">
        <f t="shared" ref="E257:G257" si="49">SUM(E258:E260)</f>
        <v>0</v>
      </c>
      <c r="F257" s="136">
        <f t="shared" si="49"/>
        <v>0</v>
      </c>
      <c r="G257" s="137">
        <f t="shared" si="49"/>
        <v>0</v>
      </c>
      <c r="H257" s="64">
        <f t="shared" si="42"/>
        <v>0</v>
      </c>
      <c r="I257" s="136">
        <f t="shared" ref="I257:L257" si="50">SUM(I258:I260)</f>
        <v>0</v>
      </c>
      <c r="J257" s="136">
        <f t="shared" si="50"/>
        <v>0</v>
      </c>
      <c r="K257" s="136">
        <f>SUM(K258:K260)</f>
        <v>0</v>
      </c>
      <c r="L257" s="137">
        <f t="shared" si="50"/>
        <v>0</v>
      </c>
    </row>
    <row r="258" spans="1:13" ht="48" hidden="1" x14ac:dyDescent="0.25">
      <c r="A258" s="39">
        <v>7245</v>
      </c>
      <c r="B258" s="63" t="s">
        <v>266</v>
      </c>
      <c r="C258" s="172">
        <f t="shared" si="41"/>
        <v>0</v>
      </c>
      <c r="D258" s="66"/>
      <c r="E258" s="66"/>
      <c r="F258" s="66"/>
      <c r="G258" s="134"/>
      <c r="H258" s="64">
        <f t="shared" si="42"/>
        <v>0</v>
      </c>
      <c r="I258" s="66">
        <v>0</v>
      </c>
      <c r="J258" s="66"/>
      <c r="K258" s="66"/>
      <c r="L258" s="134"/>
      <c r="M258" s="230"/>
    </row>
    <row r="259" spans="1:13" ht="84.75" hidden="1" customHeight="1" x14ac:dyDescent="0.25">
      <c r="A259" s="39">
        <v>7246</v>
      </c>
      <c r="B259" s="63" t="s">
        <v>267</v>
      </c>
      <c r="C259" s="172">
        <f t="shared" si="41"/>
        <v>0</v>
      </c>
      <c r="D259" s="66"/>
      <c r="E259" s="66"/>
      <c r="F259" s="66"/>
      <c r="G259" s="134"/>
      <c r="H259" s="64">
        <f t="shared" si="42"/>
        <v>0</v>
      </c>
      <c r="I259" s="66">
        <v>0</v>
      </c>
      <c r="J259" s="66"/>
      <c r="K259" s="66"/>
      <c r="L259" s="134"/>
      <c r="M259" s="230"/>
    </row>
    <row r="260" spans="1:13" ht="36" hidden="1" x14ac:dyDescent="0.25">
      <c r="A260" s="39">
        <v>7247</v>
      </c>
      <c r="B260" s="63" t="s">
        <v>268</v>
      </c>
      <c r="C260" s="172">
        <f t="shared" si="41"/>
        <v>0</v>
      </c>
      <c r="D260" s="66"/>
      <c r="E260" s="66"/>
      <c r="F260" s="66"/>
      <c r="G260" s="134"/>
      <c r="H260" s="64">
        <f t="shared" si="42"/>
        <v>0</v>
      </c>
      <c r="I260" s="66">
        <v>0</v>
      </c>
      <c r="J260" s="66"/>
      <c r="K260" s="66"/>
      <c r="L260" s="134"/>
      <c r="M260" s="230"/>
    </row>
    <row r="261" spans="1:13" ht="24" hidden="1" x14ac:dyDescent="0.25">
      <c r="A261" s="135">
        <v>7260</v>
      </c>
      <c r="B261" s="63" t="s">
        <v>269</v>
      </c>
      <c r="C261" s="172">
        <f t="shared" si="41"/>
        <v>0</v>
      </c>
      <c r="D261" s="66"/>
      <c r="E261" s="66"/>
      <c r="F261" s="66"/>
      <c r="G261" s="134"/>
      <c r="H261" s="64">
        <f t="shared" si="42"/>
        <v>0</v>
      </c>
      <c r="I261" s="66">
        <v>0</v>
      </c>
      <c r="J261" s="66"/>
      <c r="K261" s="66"/>
      <c r="L261" s="134"/>
      <c r="M261" s="230"/>
    </row>
    <row r="262" spans="1:13" ht="60" hidden="1" x14ac:dyDescent="0.25">
      <c r="A262" s="135">
        <v>7270</v>
      </c>
      <c r="B262" s="63" t="s">
        <v>270</v>
      </c>
      <c r="C262" s="172">
        <f t="shared" si="41"/>
        <v>0</v>
      </c>
      <c r="D262" s="66"/>
      <c r="E262" s="66"/>
      <c r="F262" s="66"/>
      <c r="G262" s="134"/>
      <c r="H262" s="64">
        <f t="shared" si="42"/>
        <v>0</v>
      </c>
      <c r="I262" s="66">
        <v>0</v>
      </c>
      <c r="J262" s="66"/>
      <c r="K262" s="66"/>
      <c r="L262" s="134"/>
      <c r="M262" s="230"/>
    </row>
    <row r="263" spans="1:13" hidden="1" x14ac:dyDescent="0.25">
      <c r="A263" s="95">
        <v>7700</v>
      </c>
      <c r="B263" s="75" t="s">
        <v>271</v>
      </c>
      <c r="C263" s="76">
        <f t="shared" si="41"/>
        <v>0</v>
      </c>
      <c r="D263" s="149">
        <f>D264</f>
        <v>0</v>
      </c>
      <c r="E263" s="149">
        <f t="shared" ref="E263:G263" si="51">E264</f>
        <v>0</v>
      </c>
      <c r="F263" s="149">
        <f t="shared" si="51"/>
        <v>0</v>
      </c>
      <c r="G263" s="150">
        <f t="shared" si="51"/>
        <v>0</v>
      </c>
      <c r="H263" s="76">
        <f t="shared" si="42"/>
        <v>0</v>
      </c>
      <c r="I263" s="149">
        <f t="shared" ref="I263:L263" si="52">I264</f>
        <v>0</v>
      </c>
      <c r="J263" s="149">
        <f t="shared" si="52"/>
        <v>0</v>
      </c>
      <c r="K263" s="149">
        <f t="shared" si="52"/>
        <v>0</v>
      </c>
      <c r="L263" s="150">
        <f t="shared" si="52"/>
        <v>0</v>
      </c>
    </row>
    <row r="264" spans="1:13" hidden="1" x14ac:dyDescent="0.25">
      <c r="A264" s="130">
        <v>7720</v>
      </c>
      <c r="B264" s="58" t="s">
        <v>272</v>
      </c>
      <c r="C264" s="70">
        <f t="shared" si="41"/>
        <v>0</v>
      </c>
      <c r="D264" s="72"/>
      <c r="E264" s="72"/>
      <c r="F264" s="72"/>
      <c r="G264" s="193"/>
      <c r="H264" s="70">
        <f t="shared" si="42"/>
        <v>0</v>
      </c>
      <c r="I264" s="72">
        <v>0</v>
      </c>
      <c r="J264" s="72"/>
      <c r="K264" s="72"/>
      <c r="L264" s="193"/>
      <c r="M264" s="230"/>
    </row>
    <row r="265" spans="1:13" hidden="1" x14ac:dyDescent="0.25">
      <c r="A265" s="194">
        <v>9000</v>
      </c>
      <c r="B265" s="195" t="s">
        <v>273</v>
      </c>
      <c r="C265" s="196">
        <f t="shared" si="41"/>
        <v>0</v>
      </c>
      <c r="D265" s="197">
        <f>D266</f>
        <v>0</v>
      </c>
      <c r="E265" s="197">
        <f t="shared" ref="E265:G266" si="53">E266</f>
        <v>0</v>
      </c>
      <c r="F265" s="197">
        <f t="shared" si="53"/>
        <v>0</v>
      </c>
      <c r="G265" s="198">
        <f t="shared" si="53"/>
        <v>0</v>
      </c>
      <c r="H265" s="199">
        <f t="shared" si="42"/>
        <v>0</v>
      </c>
      <c r="I265" s="197">
        <f t="shared" ref="I265:L266" si="54">I266</f>
        <v>0</v>
      </c>
      <c r="J265" s="197">
        <f>J266</f>
        <v>0</v>
      </c>
      <c r="K265" s="197">
        <f t="shared" si="54"/>
        <v>0</v>
      </c>
      <c r="L265" s="198">
        <f t="shared" si="54"/>
        <v>0</v>
      </c>
    </row>
    <row r="266" spans="1:13" ht="24" hidden="1" x14ac:dyDescent="0.25">
      <c r="A266" s="200">
        <v>9200</v>
      </c>
      <c r="B266" s="63" t="s">
        <v>274</v>
      </c>
      <c r="C266" s="173">
        <f t="shared" si="41"/>
        <v>0</v>
      </c>
      <c r="D266" s="131">
        <f>D267</f>
        <v>0</v>
      </c>
      <c r="E266" s="131">
        <f t="shared" si="53"/>
        <v>0</v>
      </c>
      <c r="F266" s="131">
        <f t="shared" si="53"/>
        <v>0</v>
      </c>
      <c r="G266" s="132">
        <f t="shared" si="53"/>
        <v>0</v>
      </c>
      <c r="H266" s="103">
        <f t="shared" si="42"/>
        <v>0</v>
      </c>
      <c r="I266" s="131">
        <f t="shared" si="54"/>
        <v>0</v>
      </c>
      <c r="J266" s="131">
        <f t="shared" si="54"/>
        <v>0</v>
      </c>
      <c r="K266" s="131">
        <f t="shared" si="54"/>
        <v>0</v>
      </c>
      <c r="L266" s="132">
        <f t="shared" si="54"/>
        <v>0</v>
      </c>
    </row>
    <row r="267" spans="1:13" ht="24" hidden="1" x14ac:dyDescent="0.25">
      <c r="A267" s="201">
        <v>9260</v>
      </c>
      <c r="B267" s="63" t="s">
        <v>275</v>
      </c>
      <c r="C267" s="173">
        <f t="shared" si="41"/>
        <v>0</v>
      </c>
      <c r="D267" s="131">
        <f>SUM(D268)</f>
        <v>0</v>
      </c>
      <c r="E267" s="131">
        <f t="shared" ref="E267:G267" si="55">SUM(E268)</f>
        <v>0</v>
      </c>
      <c r="F267" s="131">
        <f t="shared" si="55"/>
        <v>0</v>
      </c>
      <c r="G267" s="132">
        <f t="shared" si="55"/>
        <v>0</v>
      </c>
      <c r="H267" s="103">
        <f t="shared" si="42"/>
        <v>0</v>
      </c>
      <c r="I267" s="131">
        <f t="shared" ref="I267:L267" si="56">SUM(I268)</f>
        <v>0</v>
      </c>
      <c r="J267" s="131">
        <f t="shared" si="56"/>
        <v>0</v>
      </c>
      <c r="K267" s="131">
        <f t="shared" si="56"/>
        <v>0</v>
      </c>
      <c r="L267" s="132">
        <f t="shared" si="56"/>
        <v>0</v>
      </c>
    </row>
    <row r="268" spans="1:13" ht="87" hidden="1" customHeight="1" x14ac:dyDescent="0.25">
      <c r="A268" s="202">
        <v>9263</v>
      </c>
      <c r="B268" s="63" t="s">
        <v>276</v>
      </c>
      <c r="C268" s="173">
        <f t="shared" si="41"/>
        <v>0</v>
      </c>
      <c r="D268" s="138"/>
      <c r="E268" s="138"/>
      <c r="F268" s="138"/>
      <c r="G268" s="139"/>
      <c r="H268" s="103">
        <f t="shared" si="42"/>
        <v>0</v>
      </c>
      <c r="I268" s="138">
        <v>0</v>
      </c>
      <c r="J268" s="138"/>
      <c r="K268" s="138"/>
      <c r="L268" s="139"/>
      <c r="M268" s="230"/>
    </row>
    <row r="269" spans="1:13" hidden="1" x14ac:dyDescent="0.25">
      <c r="A269" s="146"/>
      <c r="B269" s="63" t="s">
        <v>277</v>
      </c>
      <c r="C269" s="172">
        <f t="shared" si="41"/>
        <v>0</v>
      </c>
      <c r="D269" s="136">
        <f>SUM(D270:D271)</f>
        <v>0</v>
      </c>
      <c r="E269" s="136">
        <f>SUM(E270:E271)</f>
        <v>0</v>
      </c>
      <c r="F269" s="136">
        <f>SUM(F270:F271)</f>
        <v>0</v>
      </c>
      <c r="G269" s="137">
        <f>SUM(G270:G271)</f>
        <v>0</v>
      </c>
      <c r="H269" s="64">
        <f t="shared" si="42"/>
        <v>0</v>
      </c>
      <c r="I269" s="136">
        <f>SUM(I270:I271)</f>
        <v>0</v>
      </c>
      <c r="J269" s="136">
        <f>SUM(J270:J271)</f>
        <v>0</v>
      </c>
      <c r="K269" s="136">
        <f>SUM(K270:K271)</f>
        <v>0</v>
      </c>
      <c r="L269" s="137">
        <f>SUM(L270:L271)</f>
        <v>0</v>
      </c>
    </row>
    <row r="270" spans="1:13" hidden="1" x14ac:dyDescent="0.25">
      <c r="A270" s="146" t="s">
        <v>278</v>
      </c>
      <c r="B270" s="39" t="s">
        <v>279</v>
      </c>
      <c r="C270" s="172">
        <f t="shared" si="41"/>
        <v>0</v>
      </c>
      <c r="D270" s="66"/>
      <c r="E270" s="66"/>
      <c r="F270" s="66"/>
      <c r="G270" s="134"/>
      <c r="H270" s="64">
        <f t="shared" si="42"/>
        <v>0</v>
      </c>
      <c r="I270" s="66">
        <v>0</v>
      </c>
      <c r="J270" s="66"/>
      <c r="K270" s="66"/>
      <c r="L270" s="134"/>
      <c r="M270" s="230"/>
    </row>
    <row r="271" spans="1:13" ht="24" hidden="1" x14ac:dyDescent="0.25">
      <c r="A271" s="146" t="s">
        <v>280</v>
      </c>
      <c r="B271" s="203" t="s">
        <v>281</v>
      </c>
      <c r="C271" s="176">
        <f t="shared" si="41"/>
        <v>0</v>
      </c>
      <c r="D271" s="61"/>
      <c r="E271" s="61"/>
      <c r="F271" s="61"/>
      <c r="G271" s="133"/>
      <c r="H271" s="59">
        <f t="shared" si="42"/>
        <v>0</v>
      </c>
      <c r="I271" s="61">
        <v>0</v>
      </c>
      <c r="J271" s="61"/>
      <c r="K271" s="61"/>
      <c r="L271" s="133"/>
      <c r="M271" s="230"/>
    </row>
    <row r="272" spans="1:13" ht="12.75" thickBot="1" x14ac:dyDescent="0.3">
      <c r="A272" s="204"/>
      <c r="B272" s="204" t="s">
        <v>282</v>
      </c>
      <c r="C272" s="205">
        <f>SUM(C269,C252,C211,C182,C174,C160,C75,C53)</f>
        <v>7910</v>
      </c>
      <c r="D272" s="205">
        <f>SUM(D269,D252,D211,D182,D174,D160,D75,D53,)</f>
        <v>7910</v>
      </c>
      <c r="E272" s="205">
        <f t="shared" ref="E272:L272" si="57">SUM(E269,E252,E211,E182,E174,E160,E75,E53)</f>
        <v>0</v>
      </c>
      <c r="F272" s="205">
        <f t="shared" si="57"/>
        <v>0</v>
      </c>
      <c r="G272" s="206">
        <f t="shared" si="57"/>
        <v>0</v>
      </c>
      <c r="H272" s="207">
        <f t="shared" si="57"/>
        <v>9700</v>
      </c>
      <c r="I272" s="205">
        <f t="shared" si="57"/>
        <v>9700</v>
      </c>
      <c r="J272" s="205">
        <f t="shared" si="57"/>
        <v>0</v>
      </c>
      <c r="K272" s="205">
        <f t="shared" si="57"/>
        <v>0</v>
      </c>
      <c r="L272" s="206">
        <f t="shared" si="57"/>
        <v>0</v>
      </c>
    </row>
    <row r="273" spans="1:13" s="22" customFormat="1" ht="13.5" hidden="1" thickTop="1" thickBot="1" x14ac:dyDescent="0.3">
      <c r="A273" s="250" t="s">
        <v>283</v>
      </c>
      <c r="B273" s="251"/>
      <c r="C273" s="208">
        <f>SUM(D273:G273)</f>
        <v>0</v>
      </c>
      <c r="D273" s="209">
        <f>SUM(D24,D25,D41)-D51</f>
        <v>0</v>
      </c>
      <c r="E273" s="209">
        <f>SUM(E24,E25,E41)-E51</f>
        <v>0</v>
      </c>
      <c r="F273" s="209">
        <f>(F26+F43)-F51</f>
        <v>0</v>
      </c>
      <c r="G273" s="210">
        <f>G45-G51</f>
        <v>0</v>
      </c>
      <c r="H273" s="208">
        <f>SUM(I273:L273)</f>
        <v>0</v>
      </c>
      <c r="I273" s="209">
        <f>SUM(I24,I25,I41)-I51</f>
        <v>0</v>
      </c>
      <c r="J273" s="209">
        <f>SUM(J24,J25,J41)-J51</f>
        <v>0</v>
      </c>
      <c r="K273" s="209">
        <f>(K26+K43)-K51</f>
        <v>0</v>
      </c>
      <c r="L273" s="210">
        <f>L45-L51</f>
        <v>0</v>
      </c>
    </row>
    <row r="274" spans="1:13" s="22" customFormat="1" ht="12.75" hidden="1" thickTop="1" x14ac:dyDescent="0.25">
      <c r="A274" s="267" t="s">
        <v>284</v>
      </c>
      <c r="B274" s="268"/>
      <c r="C274" s="211">
        <f t="shared" ref="C274:L274" si="58">SUM(C275,C276)-C283+C284</f>
        <v>0</v>
      </c>
      <c r="D274" s="212">
        <f t="shared" si="58"/>
        <v>0</v>
      </c>
      <c r="E274" s="212">
        <f t="shared" si="58"/>
        <v>0</v>
      </c>
      <c r="F274" s="212">
        <f t="shared" si="58"/>
        <v>0</v>
      </c>
      <c r="G274" s="213">
        <f t="shared" si="58"/>
        <v>0</v>
      </c>
      <c r="H274" s="214">
        <f t="shared" si="58"/>
        <v>0</v>
      </c>
      <c r="I274" s="212">
        <f t="shared" si="58"/>
        <v>0</v>
      </c>
      <c r="J274" s="212">
        <f t="shared" si="58"/>
        <v>0</v>
      </c>
      <c r="K274" s="212">
        <f t="shared" si="58"/>
        <v>0</v>
      </c>
      <c r="L274" s="215">
        <f t="shared" si="58"/>
        <v>0</v>
      </c>
    </row>
    <row r="275" spans="1:13" s="22" customFormat="1" ht="13.5" hidden="1" thickTop="1" thickBot="1" x14ac:dyDescent="0.3">
      <c r="A275" s="110" t="s">
        <v>285</v>
      </c>
      <c r="B275" s="110" t="s">
        <v>286</v>
      </c>
      <c r="C275" s="216">
        <f t="shared" ref="C275:L275" si="59">C21-C269</f>
        <v>0</v>
      </c>
      <c r="D275" s="112">
        <f t="shared" si="59"/>
        <v>0</v>
      </c>
      <c r="E275" s="112">
        <f t="shared" si="59"/>
        <v>0</v>
      </c>
      <c r="F275" s="112">
        <f t="shared" si="59"/>
        <v>0</v>
      </c>
      <c r="G275" s="113">
        <f t="shared" si="59"/>
        <v>0</v>
      </c>
      <c r="H275" s="217">
        <f t="shared" si="59"/>
        <v>0</v>
      </c>
      <c r="I275" s="112">
        <f t="shared" si="59"/>
        <v>0</v>
      </c>
      <c r="J275" s="112">
        <f t="shared" si="59"/>
        <v>0</v>
      </c>
      <c r="K275" s="112">
        <f t="shared" si="59"/>
        <v>0</v>
      </c>
      <c r="L275" s="113">
        <f t="shared" si="59"/>
        <v>0</v>
      </c>
    </row>
    <row r="276" spans="1:13" s="22" customFormat="1" ht="12.75" hidden="1" thickTop="1" x14ac:dyDescent="0.25">
      <c r="A276" s="218" t="s">
        <v>287</v>
      </c>
      <c r="B276" s="218" t="s">
        <v>288</v>
      </c>
      <c r="C276" s="211">
        <f t="shared" ref="C276:L276" si="60">SUM(C277,C279,C281)-SUM(C278,C280,C282)</f>
        <v>0</v>
      </c>
      <c r="D276" s="212">
        <f t="shared" si="60"/>
        <v>0</v>
      </c>
      <c r="E276" s="212">
        <f t="shared" si="60"/>
        <v>0</v>
      </c>
      <c r="F276" s="212">
        <f t="shared" si="60"/>
        <v>0</v>
      </c>
      <c r="G276" s="215">
        <f t="shared" si="60"/>
        <v>0</v>
      </c>
      <c r="H276" s="214">
        <f t="shared" si="60"/>
        <v>0</v>
      </c>
      <c r="I276" s="212">
        <f t="shared" si="60"/>
        <v>0</v>
      </c>
      <c r="J276" s="212">
        <f t="shared" si="60"/>
        <v>0</v>
      </c>
      <c r="K276" s="212">
        <f t="shared" si="60"/>
        <v>0</v>
      </c>
      <c r="L276" s="215">
        <f t="shared" si="60"/>
        <v>0</v>
      </c>
    </row>
    <row r="277" spans="1:13" ht="12.75" hidden="1" thickTop="1" x14ac:dyDescent="0.25">
      <c r="A277" s="219" t="s">
        <v>289</v>
      </c>
      <c r="B277" s="102" t="s">
        <v>290</v>
      </c>
      <c r="C277" s="70">
        <f t="shared" ref="C277:C282" si="61">SUM(D277:G277)</f>
        <v>0</v>
      </c>
      <c r="D277" s="72"/>
      <c r="E277" s="72"/>
      <c r="F277" s="72"/>
      <c r="G277" s="193"/>
      <c r="H277" s="70">
        <f t="shared" ref="H277:H282" si="62">SUM(I277:L277)</f>
        <v>0</v>
      </c>
      <c r="I277" s="72">
        <v>0</v>
      </c>
      <c r="J277" s="72"/>
      <c r="K277" s="72"/>
      <c r="L277" s="193"/>
      <c r="M277" s="230"/>
    </row>
    <row r="278" spans="1:13" ht="24.75" hidden="1" thickTop="1" x14ac:dyDescent="0.25">
      <c r="A278" s="146" t="s">
        <v>291</v>
      </c>
      <c r="B278" s="38" t="s">
        <v>292</v>
      </c>
      <c r="C278" s="64">
        <f t="shared" si="61"/>
        <v>0</v>
      </c>
      <c r="D278" s="66"/>
      <c r="E278" s="66"/>
      <c r="F278" s="66"/>
      <c r="G278" s="134"/>
      <c r="H278" s="64">
        <f t="shared" si="62"/>
        <v>0</v>
      </c>
      <c r="I278" s="66">
        <v>0</v>
      </c>
      <c r="J278" s="66"/>
      <c r="K278" s="66"/>
      <c r="L278" s="134"/>
      <c r="M278" s="230"/>
    </row>
    <row r="279" spans="1:13" ht="12.75" hidden="1" thickTop="1" x14ac:dyDescent="0.25">
      <c r="A279" s="146" t="s">
        <v>293</v>
      </c>
      <c r="B279" s="38" t="s">
        <v>294</v>
      </c>
      <c r="C279" s="64">
        <f t="shared" si="61"/>
        <v>0</v>
      </c>
      <c r="D279" s="66"/>
      <c r="E279" s="66"/>
      <c r="F279" s="66"/>
      <c r="G279" s="134"/>
      <c r="H279" s="64">
        <f t="shared" si="62"/>
        <v>0</v>
      </c>
      <c r="I279" s="66">
        <v>0</v>
      </c>
      <c r="J279" s="66"/>
      <c r="K279" s="66"/>
      <c r="L279" s="134"/>
      <c r="M279" s="230"/>
    </row>
    <row r="280" spans="1:13" ht="24.75" hidden="1" thickTop="1" x14ac:dyDescent="0.25">
      <c r="A280" s="146" t="s">
        <v>295</v>
      </c>
      <c r="B280" s="38" t="s">
        <v>296</v>
      </c>
      <c r="C280" s="64">
        <f t="shared" si="61"/>
        <v>0</v>
      </c>
      <c r="D280" s="66"/>
      <c r="E280" s="66"/>
      <c r="F280" s="66"/>
      <c r="G280" s="134"/>
      <c r="H280" s="64">
        <f t="shared" si="62"/>
        <v>0</v>
      </c>
      <c r="I280" s="66">
        <v>0</v>
      </c>
      <c r="J280" s="66"/>
      <c r="K280" s="66"/>
      <c r="L280" s="134"/>
      <c r="M280" s="230"/>
    </row>
    <row r="281" spans="1:13" ht="12.75" hidden="1" thickTop="1" x14ac:dyDescent="0.25">
      <c r="A281" s="146" t="s">
        <v>297</v>
      </c>
      <c r="B281" s="38" t="s">
        <v>298</v>
      </c>
      <c r="C281" s="64">
        <f t="shared" si="61"/>
        <v>0</v>
      </c>
      <c r="D281" s="66"/>
      <c r="E281" s="66"/>
      <c r="F281" s="66"/>
      <c r="G281" s="134"/>
      <c r="H281" s="64">
        <f t="shared" si="62"/>
        <v>0</v>
      </c>
      <c r="I281" s="66">
        <v>0</v>
      </c>
      <c r="J281" s="66"/>
      <c r="K281" s="66"/>
      <c r="L281" s="134"/>
      <c r="M281" s="230"/>
    </row>
    <row r="282" spans="1:13" ht="24.75" hidden="1" thickTop="1" x14ac:dyDescent="0.25">
      <c r="A282" s="220" t="s">
        <v>299</v>
      </c>
      <c r="B282" s="221" t="s">
        <v>300</v>
      </c>
      <c r="C282" s="156">
        <f t="shared" si="61"/>
        <v>0</v>
      </c>
      <c r="D282" s="160"/>
      <c r="E282" s="160"/>
      <c r="F282" s="160"/>
      <c r="G282" s="162"/>
      <c r="H282" s="156">
        <f t="shared" si="62"/>
        <v>0</v>
      </c>
      <c r="I282" s="160">
        <v>0</v>
      </c>
      <c r="J282" s="160"/>
      <c r="K282" s="160"/>
      <c r="L282" s="162"/>
      <c r="M282" s="230"/>
    </row>
    <row r="283" spans="1:13" s="22" customFormat="1" ht="13.5" hidden="1" thickTop="1" thickBot="1" x14ac:dyDescent="0.3">
      <c r="A283" s="222" t="s">
        <v>301</v>
      </c>
      <c r="B283" s="222" t="s">
        <v>302</v>
      </c>
      <c r="C283" s="223">
        <f>SUM(D283:G283)</f>
        <v>0</v>
      </c>
      <c r="D283" s="224"/>
      <c r="E283" s="224"/>
      <c r="F283" s="224"/>
      <c r="G283" s="225"/>
      <c r="H283" s="223">
        <f>SUM(I283:L283)</f>
        <v>0</v>
      </c>
      <c r="I283" s="224">
        <v>0</v>
      </c>
      <c r="J283" s="224"/>
      <c r="K283" s="224"/>
      <c r="L283" s="225"/>
      <c r="M283" s="232"/>
    </row>
    <row r="284" spans="1:13" s="22" customFormat="1" ht="48.75" hidden="1" thickTop="1" x14ac:dyDescent="0.25">
      <c r="A284" s="218" t="s">
        <v>303</v>
      </c>
      <c r="B284" s="226" t="s">
        <v>304</v>
      </c>
      <c r="C284" s="227">
        <f>SUM(D284:G284)</f>
        <v>0</v>
      </c>
      <c r="D284" s="151"/>
      <c r="E284" s="151"/>
      <c r="F284" s="151"/>
      <c r="G284" s="152"/>
      <c r="H284" s="227">
        <f>SUM(I284:L284)</f>
        <v>0</v>
      </c>
      <c r="I284" s="151">
        <v>0</v>
      </c>
      <c r="J284" s="151"/>
      <c r="K284" s="151"/>
      <c r="L284" s="152"/>
      <c r="M284" s="232"/>
    </row>
    <row r="285" spans="1:13" ht="12.75" thickTop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3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3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3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x14ac:dyDescent="0.2">
      <c r="A291" s="1"/>
      <c r="B291" s="1"/>
      <c r="C291" s="233"/>
      <c r="D291" s="1"/>
      <c r="E291" s="1"/>
      <c r="F291" s="1"/>
      <c r="G291" s="1"/>
      <c r="H291" s="1"/>
      <c r="I291" s="1"/>
      <c r="J291" s="1"/>
      <c r="K291" s="1"/>
      <c r="L291" s="1"/>
    </row>
    <row r="292" spans="1:12" x14ac:dyDescent="0.2">
      <c r="A292" s="1"/>
      <c r="B292" s="1"/>
      <c r="C292" s="233"/>
      <c r="D292" s="1"/>
      <c r="E292" s="1"/>
      <c r="F292" s="1"/>
      <c r="G292" s="1"/>
      <c r="H292" s="1"/>
      <c r="I292" s="1"/>
      <c r="J292" s="1"/>
      <c r="K292" s="1"/>
      <c r="L292" s="1"/>
    </row>
    <row r="293" spans="1:12" x14ac:dyDescent="0.2">
      <c r="A293" s="1"/>
      <c r="B293" s="1"/>
      <c r="C293" s="233"/>
      <c r="D293" s="1"/>
      <c r="E293" s="1"/>
      <c r="F293" s="1"/>
      <c r="G293" s="1"/>
      <c r="H293" s="1"/>
      <c r="I293" s="1"/>
      <c r="J293" s="1"/>
      <c r="K293" s="1"/>
      <c r="L293" s="1"/>
    </row>
    <row r="294" spans="1:12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</sheetData>
  <sheetProtection algorithmName="SHA-512" hashValue="E3XJ3qPT9mWwwMxA+5LvKloPnbuls6EG+2LfnKxcSqkEiuil18HP3W81kYGytTcXFM43w2MuRdR6/BlkdxNaYA==" saltValue="XXg7ROCihdBPdR1oZ8CwxA==" spinCount="100000" sheet="1" objects="1" scenarios="1"/>
  <autoFilter ref="A18:M284">
    <filterColumn colId="7">
      <filters>
        <filter val="9 700"/>
      </filters>
    </filterColumn>
  </autoFilter>
  <mergeCells count="29">
    <mergeCell ref="A274:B274"/>
    <mergeCell ref="H16:H17"/>
    <mergeCell ref="I16:I17"/>
    <mergeCell ref="J16:J17"/>
    <mergeCell ref="K16:K17"/>
    <mergeCell ref="L16:L17"/>
    <mergeCell ref="A273:B273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</mergeCells>
  <pageMargins left="0.7874015748031496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&amp;R&amp;"Times New Roman,Regular"&amp;10&amp;P (&amp;N)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M300"/>
  <sheetViews>
    <sheetView showGridLines="0" view="pageLayout" zoomScaleNormal="100" workbookViewId="0">
      <selection activeCell="O8" sqref="O8"/>
    </sheetView>
  </sheetViews>
  <sheetFormatPr defaultRowHeight="12" x14ac:dyDescent="0.25"/>
  <cols>
    <col min="1" max="1" width="10.85546875" style="229" customWidth="1"/>
    <col min="2" max="2" width="28" style="229" customWidth="1"/>
    <col min="3" max="3" width="9.7109375" style="229" hidden="1" customWidth="1"/>
    <col min="4" max="4" width="9.5703125" style="229" hidden="1" customWidth="1"/>
    <col min="5" max="6" width="8.7109375" style="229" hidden="1" customWidth="1"/>
    <col min="7" max="7" width="8.28515625" style="229" hidden="1" customWidth="1"/>
    <col min="8" max="11" width="8.7109375" style="229" customWidth="1"/>
    <col min="12" max="12" width="7.5703125" style="229" customWidth="1"/>
    <col min="13" max="13" width="0" style="1" hidden="1" customWidth="1"/>
    <col min="14" max="16384" width="9.140625" style="1"/>
  </cols>
  <sheetData>
    <row r="1" spans="1:12" x14ac:dyDescent="0.25">
      <c r="A1" s="240" t="s">
        <v>0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</row>
    <row r="2" spans="1:12" ht="35.25" customHeight="1" x14ac:dyDescent="0.25">
      <c r="A2" s="241" t="s">
        <v>1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3"/>
    </row>
    <row r="3" spans="1:12" ht="12.75" customHeight="1" x14ac:dyDescent="0.25">
      <c r="A3" s="2" t="s">
        <v>2</v>
      </c>
      <c r="B3" s="3"/>
      <c r="C3" s="244" t="s">
        <v>3</v>
      </c>
      <c r="D3" s="244"/>
      <c r="E3" s="244"/>
      <c r="F3" s="244"/>
      <c r="G3" s="244"/>
      <c r="H3" s="244"/>
      <c r="I3" s="244"/>
      <c r="J3" s="244"/>
      <c r="K3" s="244"/>
      <c r="L3" s="245"/>
    </row>
    <row r="4" spans="1:12" ht="12.75" customHeight="1" x14ac:dyDescent="0.25">
      <c r="A4" s="2" t="s">
        <v>4</v>
      </c>
      <c r="B4" s="3"/>
      <c r="C4" s="244" t="s">
        <v>5</v>
      </c>
      <c r="D4" s="244"/>
      <c r="E4" s="244"/>
      <c r="F4" s="244"/>
      <c r="G4" s="244"/>
      <c r="H4" s="244"/>
      <c r="I4" s="244"/>
      <c r="J4" s="244"/>
      <c r="K4" s="244"/>
      <c r="L4" s="245"/>
    </row>
    <row r="5" spans="1:12" ht="12.75" customHeight="1" x14ac:dyDescent="0.25">
      <c r="A5" s="4" t="s">
        <v>6</v>
      </c>
      <c r="B5" s="5"/>
      <c r="C5" s="238" t="s">
        <v>7</v>
      </c>
      <c r="D5" s="238"/>
      <c r="E5" s="238"/>
      <c r="F5" s="238"/>
      <c r="G5" s="238"/>
      <c r="H5" s="238"/>
      <c r="I5" s="238"/>
      <c r="J5" s="238"/>
      <c r="K5" s="238"/>
      <c r="L5" s="239"/>
    </row>
    <row r="6" spans="1:12" ht="12.75" customHeight="1" x14ac:dyDescent="0.25">
      <c r="A6" s="4" t="s">
        <v>8</v>
      </c>
      <c r="B6" s="5"/>
      <c r="C6" s="238" t="s">
        <v>9</v>
      </c>
      <c r="D6" s="238"/>
      <c r="E6" s="238"/>
      <c r="F6" s="238"/>
      <c r="G6" s="238"/>
      <c r="H6" s="238"/>
      <c r="I6" s="238"/>
      <c r="J6" s="238"/>
      <c r="K6" s="238"/>
      <c r="L6" s="239"/>
    </row>
    <row r="7" spans="1:12" x14ac:dyDescent="0.25">
      <c r="A7" s="4" t="s">
        <v>10</v>
      </c>
      <c r="B7" s="5"/>
      <c r="C7" s="244" t="s">
        <v>11</v>
      </c>
      <c r="D7" s="244"/>
      <c r="E7" s="244"/>
      <c r="F7" s="244"/>
      <c r="G7" s="244"/>
      <c r="H7" s="244"/>
      <c r="I7" s="244"/>
      <c r="J7" s="244"/>
      <c r="K7" s="244"/>
      <c r="L7" s="245"/>
    </row>
    <row r="8" spans="1:12" ht="12.75" customHeight="1" x14ac:dyDescent="0.25">
      <c r="A8" s="6" t="s">
        <v>12</v>
      </c>
      <c r="B8" s="5"/>
      <c r="C8" s="246"/>
      <c r="D8" s="246"/>
      <c r="E8" s="246"/>
      <c r="F8" s="246"/>
      <c r="G8" s="246"/>
      <c r="H8" s="246"/>
      <c r="I8" s="246"/>
      <c r="J8" s="246"/>
      <c r="K8" s="246"/>
      <c r="L8" s="247"/>
    </row>
    <row r="9" spans="1:12" ht="12.75" customHeight="1" x14ac:dyDescent="0.25">
      <c r="A9" s="4"/>
      <c r="B9" s="5" t="s">
        <v>13</v>
      </c>
      <c r="C9" s="238" t="s">
        <v>14</v>
      </c>
      <c r="D9" s="238"/>
      <c r="E9" s="238"/>
      <c r="F9" s="238"/>
      <c r="G9" s="238"/>
      <c r="H9" s="238"/>
      <c r="I9" s="238"/>
      <c r="J9" s="238"/>
      <c r="K9" s="238"/>
      <c r="L9" s="239"/>
    </row>
    <row r="10" spans="1:12" ht="12.75" customHeight="1" x14ac:dyDescent="0.25">
      <c r="A10" s="4"/>
      <c r="B10" s="5" t="s">
        <v>15</v>
      </c>
      <c r="C10" s="238"/>
      <c r="D10" s="238"/>
      <c r="E10" s="238"/>
      <c r="F10" s="238"/>
      <c r="G10" s="238"/>
      <c r="H10" s="238"/>
      <c r="I10" s="238"/>
      <c r="J10" s="238"/>
      <c r="K10" s="238"/>
      <c r="L10" s="239"/>
    </row>
    <row r="11" spans="1:12" ht="12.75" customHeight="1" x14ac:dyDescent="0.25">
      <c r="A11" s="4"/>
      <c r="B11" s="5" t="s">
        <v>16</v>
      </c>
      <c r="C11" s="246"/>
      <c r="D11" s="246"/>
      <c r="E11" s="246"/>
      <c r="F11" s="246"/>
      <c r="G11" s="246"/>
      <c r="H11" s="246"/>
      <c r="I11" s="246"/>
      <c r="J11" s="246"/>
      <c r="K11" s="246"/>
      <c r="L11" s="247"/>
    </row>
    <row r="12" spans="1:12" ht="12.75" customHeight="1" x14ac:dyDescent="0.25">
      <c r="A12" s="4"/>
      <c r="B12" s="5" t="s">
        <v>17</v>
      </c>
      <c r="C12" s="238" t="s">
        <v>18</v>
      </c>
      <c r="D12" s="238"/>
      <c r="E12" s="238"/>
      <c r="F12" s="238"/>
      <c r="G12" s="238"/>
      <c r="H12" s="238"/>
      <c r="I12" s="238"/>
      <c r="J12" s="238"/>
      <c r="K12" s="238"/>
      <c r="L12" s="239"/>
    </row>
    <row r="13" spans="1:12" ht="12.75" customHeight="1" x14ac:dyDescent="0.25">
      <c r="A13" s="4"/>
      <c r="B13" s="5" t="s">
        <v>19</v>
      </c>
      <c r="C13" s="238"/>
      <c r="D13" s="238"/>
      <c r="E13" s="238"/>
      <c r="F13" s="238"/>
      <c r="G13" s="238"/>
      <c r="H13" s="238"/>
      <c r="I13" s="238"/>
      <c r="J13" s="238"/>
      <c r="K13" s="238"/>
      <c r="L13" s="239"/>
    </row>
    <row r="14" spans="1:12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s="11" customFormat="1" ht="12.75" customHeight="1" x14ac:dyDescent="0.25">
      <c r="A15" s="252" t="s">
        <v>20</v>
      </c>
      <c r="B15" s="255" t="s">
        <v>21</v>
      </c>
      <c r="C15" s="257" t="s">
        <v>22</v>
      </c>
      <c r="D15" s="258"/>
      <c r="E15" s="258"/>
      <c r="F15" s="258"/>
      <c r="G15" s="259"/>
      <c r="H15" s="257" t="s">
        <v>23</v>
      </c>
      <c r="I15" s="258"/>
      <c r="J15" s="258"/>
      <c r="K15" s="258"/>
      <c r="L15" s="259"/>
    </row>
    <row r="16" spans="1:12" s="11" customFormat="1" ht="12.75" customHeight="1" x14ac:dyDescent="0.25">
      <c r="A16" s="253"/>
      <c r="B16" s="256"/>
      <c r="C16" s="260" t="s">
        <v>24</v>
      </c>
      <c r="D16" s="261" t="s">
        <v>25</v>
      </c>
      <c r="E16" s="263" t="s">
        <v>26</v>
      </c>
      <c r="F16" s="265" t="s">
        <v>27</v>
      </c>
      <c r="G16" s="248" t="s">
        <v>28</v>
      </c>
      <c r="H16" s="260" t="s">
        <v>24</v>
      </c>
      <c r="I16" s="261" t="s">
        <v>25</v>
      </c>
      <c r="J16" s="263" t="s">
        <v>26</v>
      </c>
      <c r="K16" s="265" t="s">
        <v>27</v>
      </c>
      <c r="L16" s="248" t="s">
        <v>28</v>
      </c>
    </row>
    <row r="17" spans="1:12" s="12" customFormat="1" ht="61.5" customHeight="1" thickBot="1" x14ac:dyDescent="0.3">
      <c r="A17" s="254"/>
      <c r="B17" s="256"/>
      <c r="C17" s="260"/>
      <c r="D17" s="262"/>
      <c r="E17" s="264"/>
      <c r="F17" s="266"/>
      <c r="G17" s="248"/>
      <c r="H17" s="269"/>
      <c r="I17" s="270"/>
      <c r="J17" s="264"/>
      <c r="K17" s="266"/>
      <c r="L17" s="249"/>
    </row>
    <row r="18" spans="1:12" s="12" customFormat="1" ht="9.75" customHeight="1" thickTop="1" x14ac:dyDescent="0.25">
      <c r="A18" s="13" t="s">
        <v>29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6">
        <v>12</v>
      </c>
    </row>
    <row r="19" spans="1:12" s="22" customFormat="1" hidden="1" x14ac:dyDescent="0.25">
      <c r="A19" s="17"/>
      <c r="B19" s="18" t="s">
        <v>30</v>
      </c>
      <c r="C19" s="19"/>
      <c r="D19" s="20"/>
      <c r="E19" s="20"/>
      <c r="F19" s="20"/>
      <c r="G19" s="21"/>
      <c r="H19" s="19"/>
      <c r="I19" s="20"/>
      <c r="J19" s="20"/>
      <c r="K19" s="20"/>
      <c r="L19" s="21"/>
    </row>
    <row r="20" spans="1:12" s="22" customFormat="1" ht="12.75" thickBot="1" x14ac:dyDescent="0.3">
      <c r="A20" s="23"/>
      <c r="B20" s="24" t="s">
        <v>31</v>
      </c>
      <c r="C20" s="25">
        <f t="shared" ref="C20:C47" si="0">SUM(D20:G20)</f>
        <v>2705845</v>
      </c>
      <c r="D20" s="26">
        <f>SUM(D21,D24,D25,D41,D43)</f>
        <v>2691206</v>
      </c>
      <c r="E20" s="26">
        <f>SUM(E21,E24,E43)</f>
        <v>0</v>
      </c>
      <c r="F20" s="26">
        <f>SUM(F21,F26,F43)</f>
        <v>14639</v>
      </c>
      <c r="G20" s="27">
        <f>SUM(G21,G45)</f>
        <v>0</v>
      </c>
      <c r="H20" s="25">
        <f>SUM(I20:L20)</f>
        <v>2507934</v>
      </c>
      <c r="I20" s="26">
        <f>SUM(I21,I24,I25,I41,I43)</f>
        <v>2493232</v>
      </c>
      <c r="J20" s="26">
        <f>SUM(J21,J24,J43)</f>
        <v>0</v>
      </c>
      <c r="K20" s="26">
        <f>SUM(K21,K26,K43)</f>
        <v>14702</v>
      </c>
      <c r="L20" s="27">
        <f>SUM(L21,L45)</f>
        <v>0</v>
      </c>
    </row>
    <row r="21" spans="1:12" ht="12.75" hidden="1" thickTop="1" x14ac:dyDescent="0.25">
      <c r="A21" s="28"/>
      <c r="B21" s="29" t="s">
        <v>32</v>
      </c>
      <c r="C21" s="30">
        <f t="shared" si="0"/>
        <v>0</v>
      </c>
      <c r="D21" s="31">
        <f>SUM(D22:D23)</f>
        <v>0</v>
      </c>
      <c r="E21" s="31">
        <f>SUM(E22:E23)</f>
        <v>0</v>
      </c>
      <c r="F21" s="31">
        <f>SUM(F22:F23)</f>
        <v>0</v>
      </c>
      <c r="G21" s="32">
        <f>SUM(G22:G23)</f>
        <v>0</v>
      </c>
      <c r="H21" s="30">
        <f t="shared" ref="H21:H47" si="1">SUM(I21:L21)</f>
        <v>0</v>
      </c>
      <c r="I21" s="31">
        <f>SUM(I22:I23)</f>
        <v>0</v>
      </c>
      <c r="J21" s="31">
        <f>SUM(J22:J23)</f>
        <v>0</v>
      </c>
      <c r="K21" s="31">
        <f>SUM(K22:K23)</f>
        <v>0</v>
      </c>
      <c r="L21" s="32">
        <f>SUM(L22:L23)</f>
        <v>0</v>
      </c>
    </row>
    <row r="22" spans="1:12" ht="12.75" hidden="1" thickTop="1" x14ac:dyDescent="0.25">
      <c r="A22" s="33"/>
      <c r="B22" s="34" t="s">
        <v>33</v>
      </c>
      <c r="C22" s="35">
        <f t="shared" si="0"/>
        <v>0</v>
      </c>
      <c r="D22" s="36"/>
      <c r="E22" s="36"/>
      <c r="F22" s="36"/>
      <c r="G22" s="37"/>
      <c r="H22" s="35">
        <f t="shared" si="1"/>
        <v>0</v>
      </c>
      <c r="I22" s="36"/>
      <c r="J22" s="36"/>
      <c r="K22" s="36"/>
      <c r="L22" s="37"/>
    </row>
    <row r="23" spans="1:12" ht="12.75" hidden="1" thickTop="1" x14ac:dyDescent="0.25">
      <c r="A23" s="38"/>
      <c r="B23" s="39" t="s">
        <v>34</v>
      </c>
      <c r="C23" s="40">
        <f t="shared" si="0"/>
        <v>0</v>
      </c>
      <c r="D23" s="41"/>
      <c r="E23" s="41"/>
      <c r="F23" s="41"/>
      <c r="G23" s="42"/>
      <c r="H23" s="40">
        <f t="shared" si="1"/>
        <v>0</v>
      </c>
      <c r="I23" s="41"/>
      <c r="J23" s="41"/>
      <c r="K23" s="41"/>
      <c r="L23" s="43"/>
    </row>
    <row r="24" spans="1:12" s="22" customFormat="1" ht="25.5" thickTop="1" thickBot="1" x14ac:dyDescent="0.3">
      <c r="A24" s="44">
        <v>19300</v>
      </c>
      <c r="B24" s="44" t="s">
        <v>35</v>
      </c>
      <c r="C24" s="45">
        <f t="shared" si="0"/>
        <v>2691206</v>
      </c>
      <c r="D24" s="46">
        <v>2691206</v>
      </c>
      <c r="E24" s="46"/>
      <c r="F24" s="47" t="s">
        <v>36</v>
      </c>
      <c r="G24" s="48" t="s">
        <v>36</v>
      </c>
      <c r="H24" s="45">
        <f t="shared" si="1"/>
        <v>2493232</v>
      </c>
      <c r="I24" s="46">
        <f>I51</f>
        <v>2493232</v>
      </c>
      <c r="J24" s="46"/>
      <c r="K24" s="47" t="s">
        <v>36</v>
      </c>
      <c r="L24" s="48" t="s">
        <v>36</v>
      </c>
    </row>
    <row r="25" spans="1:12" s="22" customFormat="1" ht="24.75" hidden="1" thickTop="1" x14ac:dyDescent="0.25">
      <c r="A25" s="49"/>
      <c r="B25" s="50" t="s">
        <v>37</v>
      </c>
      <c r="C25" s="51">
        <f>SUM(D25:G25)</f>
        <v>0</v>
      </c>
      <c r="D25" s="52"/>
      <c r="E25" s="53" t="s">
        <v>36</v>
      </c>
      <c r="F25" s="53" t="s">
        <v>36</v>
      </c>
      <c r="G25" s="54" t="s">
        <v>36</v>
      </c>
      <c r="H25" s="51">
        <f>SUM(I25:L25)</f>
        <v>0</v>
      </c>
      <c r="I25" s="55"/>
      <c r="J25" s="53" t="s">
        <v>36</v>
      </c>
      <c r="K25" s="53" t="s">
        <v>36</v>
      </c>
      <c r="L25" s="54" t="s">
        <v>36</v>
      </c>
    </row>
    <row r="26" spans="1:12" s="22" customFormat="1" ht="36.75" thickTop="1" x14ac:dyDescent="0.25">
      <c r="A26" s="50">
        <v>21300</v>
      </c>
      <c r="B26" s="50" t="s">
        <v>38</v>
      </c>
      <c r="C26" s="51">
        <f>SUM(D26:G26)</f>
        <v>14271</v>
      </c>
      <c r="D26" s="53" t="s">
        <v>36</v>
      </c>
      <c r="E26" s="53" t="s">
        <v>36</v>
      </c>
      <c r="F26" s="56">
        <f>SUM(F27,F31,F33,F36)</f>
        <v>14271</v>
      </c>
      <c r="G26" s="54" t="s">
        <v>36</v>
      </c>
      <c r="H26" s="51">
        <f>SUM(I26:L26)</f>
        <v>14334</v>
      </c>
      <c r="I26" s="53" t="s">
        <v>36</v>
      </c>
      <c r="J26" s="53" t="s">
        <v>36</v>
      </c>
      <c r="K26" s="56">
        <f>SUM(K27,K31,K33,K36)</f>
        <v>14334</v>
      </c>
      <c r="L26" s="54" t="s">
        <v>36</v>
      </c>
    </row>
    <row r="27" spans="1:12" s="22" customFormat="1" ht="24" hidden="1" x14ac:dyDescent="0.25">
      <c r="A27" s="57">
        <v>21350</v>
      </c>
      <c r="B27" s="50" t="s">
        <v>39</v>
      </c>
      <c r="C27" s="51">
        <f>SUM(D27:G27)</f>
        <v>0</v>
      </c>
      <c r="D27" s="53" t="s">
        <v>36</v>
      </c>
      <c r="E27" s="53" t="s">
        <v>36</v>
      </c>
      <c r="F27" s="56">
        <f>SUM(F28:F30)</f>
        <v>0</v>
      </c>
      <c r="G27" s="54" t="s">
        <v>36</v>
      </c>
      <c r="H27" s="51">
        <f>SUM(I27:L27)</f>
        <v>0</v>
      </c>
      <c r="I27" s="53" t="s">
        <v>36</v>
      </c>
      <c r="J27" s="53" t="s">
        <v>36</v>
      </c>
      <c r="K27" s="56">
        <f>SUM(K28:K30)</f>
        <v>0</v>
      </c>
      <c r="L27" s="54" t="s">
        <v>36</v>
      </c>
    </row>
    <row r="28" spans="1:12" hidden="1" x14ac:dyDescent="0.25">
      <c r="A28" s="33">
        <v>21351</v>
      </c>
      <c r="B28" s="58" t="s">
        <v>40</v>
      </c>
      <c r="C28" s="59">
        <f t="shared" si="0"/>
        <v>0</v>
      </c>
      <c r="D28" s="60" t="s">
        <v>36</v>
      </c>
      <c r="E28" s="60" t="s">
        <v>36</v>
      </c>
      <c r="F28" s="61"/>
      <c r="G28" s="62" t="s">
        <v>36</v>
      </c>
      <c r="H28" s="59">
        <f t="shared" si="1"/>
        <v>0</v>
      </c>
      <c r="I28" s="60" t="s">
        <v>36</v>
      </c>
      <c r="J28" s="60" t="s">
        <v>36</v>
      </c>
      <c r="K28" s="61"/>
      <c r="L28" s="62" t="s">
        <v>36</v>
      </c>
    </row>
    <row r="29" spans="1:12" hidden="1" x14ac:dyDescent="0.25">
      <c r="A29" s="38">
        <v>21352</v>
      </c>
      <c r="B29" s="63" t="s">
        <v>41</v>
      </c>
      <c r="C29" s="64">
        <f t="shared" si="0"/>
        <v>0</v>
      </c>
      <c r="D29" s="65" t="s">
        <v>36</v>
      </c>
      <c r="E29" s="65" t="s">
        <v>36</v>
      </c>
      <c r="F29" s="66"/>
      <c r="G29" s="67" t="s">
        <v>36</v>
      </c>
      <c r="H29" s="64">
        <f t="shared" si="1"/>
        <v>0</v>
      </c>
      <c r="I29" s="65" t="s">
        <v>36</v>
      </c>
      <c r="J29" s="65" t="s">
        <v>36</v>
      </c>
      <c r="K29" s="66"/>
      <c r="L29" s="67" t="s">
        <v>36</v>
      </c>
    </row>
    <row r="30" spans="1:12" ht="24" hidden="1" x14ac:dyDescent="0.25">
      <c r="A30" s="38">
        <v>21359</v>
      </c>
      <c r="B30" s="63" t="s">
        <v>42</v>
      </c>
      <c r="C30" s="64">
        <f t="shared" si="0"/>
        <v>0</v>
      </c>
      <c r="D30" s="65" t="s">
        <v>36</v>
      </c>
      <c r="E30" s="65" t="s">
        <v>36</v>
      </c>
      <c r="F30" s="66"/>
      <c r="G30" s="67" t="s">
        <v>36</v>
      </c>
      <c r="H30" s="64">
        <f t="shared" si="1"/>
        <v>0</v>
      </c>
      <c r="I30" s="65" t="s">
        <v>36</v>
      </c>
      <c r="J30" s="65" t="s">
        <v>36</v>
      </c>
      <c r="K30" s="66"/>
      <c r="L30" s="67" t="s">
        <v>36</v>
      </c>
    </row>
    <row r="31" spans="1:12" s="22" customFormat="1" ht="36" hidden="1" x14ac:dyDescent="0.25">
      <c r="A31" s="57">
        <v>21370</v>
      </c>
      <c r="B31" s="50" t="s">
        <v>43</v>
      </c>
      <c r="C31" s="51">
        <f t="shared" si="0"/>
        <v>0</v>
      </c>
      <c r="D31" s="53" t="s">
        <v>36</v>
      </c>
      <c r="E31" s="53" t="s">
        <v>36</v>
      </c>
      <c r="F31" s="56">
        <f>SUM(F32)</f>
        <v>0</v>
      </c>
      <c r="G31" s="54" t="s">
        <v>36</v>
      </c>
      <c r="H31" s="51">
        <f t="shared" si="1"/>
        <v>0</v>
      </c>
      <c r="I31" s="53" t="s">
        <v>36</v>
      </c>
      <c r="J31" s="53" t="s">
        <v>36</v>
      </c>
      <c r="K31" s="56">
        <f>SUM(K32)</f>
        <v>0</v>
      </c>
      <c r="L31" s="54" t="s">
        <v>36</v>
      </c>
    </row>
    <row r="32" spans="1:12" ht="36" hidden="1" x14ac:dyDescent="0.25">
      <c r="A32" s="68">
        <v>21379</v>
      </c>
      <c r="B32" s="69" t="s">
        <v>44</v>
      </c>
      <c r="C32" s="70">
        <f t="shared" si="0"/>
        <v>0</v>
      </c>
      <c r="D32" s="71" t="s">
        <v>36</v>
      </c>
      <c r="E32" s="71" t="s">
        <v>36</v>
      </c>
      <c r="F32" s="72"/>
      <c r="G32" s="73" t="s">
        <v>36</v>
      </c>
      <c r="H32" s="70">
        <f t="shared" si="1"/>
        <v>0</v>
      </c>
      <c r="I32" s="71" t="s">
        <v>36</v>
      </c>
      <c r="J32" s="71" t="s">
        <v>36</v>
      </c>
      <c r="K32" s="72"/>
      <c r="L32" s="73" t="s">
        <v>36</v>
      </c>
    </row>
    <row r="33" spans="1:12" s="22" customFormat="1" hidden="1" x14ac:dyDescent="0.25">
      <c r="A33" s="57">
        <v>21380</v>
      </c>
      <c r="B33" s="50" t="s">
        <v>45</v>
      </c>
      <c r="C33" s="51">
        <f t="shared" si="0"/>
        <v>0</v>
      </c>
      <c r="D33" s="53" t="s">
        <v>36</v>
      </c>
      <c r="E33" s="53" t="s">
        <v>36</v>
      </c>
      <c r="F33" s="56">
        <f>SUM(F34:F35)</f>
        <v>0</v>
      </c>
      <c r="G33" s="54" t="s">
        <v>36</v>
      </c>
      <c r="H33" s="51">
        <f t="shared" si="1"/>
        <v>0</v>
      </c>
      <c r="I33" s="53" t="s">
        <v>36</v>
      </c>
      <c r="J33" s="53" t="s">
        <v>36</v>
      </c>
      <c r="K33" s="56">
        <f>SUM(K34:K35)</f>
        <v>0</v>
      </c>
      <c r="L33" s="54" t="s">
        <v>36</v>
      </c>
    </row>
    <row r="34" spans="1:12" hidden="1" x14ac:dyDescent="0.25">
      <c r="A34" s="34">
        <v>21381</v>
      </c>
      <c r="B34" s="58" t="s">
        <v>46</v>
      </c>
      <c r="C34" s="59">
        <f t="shared" si="0"/>
        <v>0</v>
      </c>
      <c r="D34" s="60" t="s">
        <v>36</v>
      </c>
      <c r="E34" s="60" t="s">
        <v>36</v>
      </c>
      <c r="F34" s="61"/>
      <c r="G34" s="62" t="s">
        <v>36</v>
      </c>
      <c r="H34" s="59">
        <f t="shared" si="1"/>
        <v>0</v>
      </c>
      <c r="I34" s="60" t="s">
        <v>36</v>
      </c>
      <c r="J34" s="60" t="s">
        <v>36</v>
      </c>
      <c r="K34" s="61"/>
      <c r="L34" s="62" t="s">
        <v>36</v>
      </c>
    </row>
    <row r="35" spans="1:12" ht="24" hidden="1" x14ac:dyDescent="0.25">
      <c r="A35" s="39">
        <v>21383</v>
      </c>
      <c r="B35" s="63" t="s">
        <v>47</v>
      </c>
      <c r="C35" s="64">
        <f>SUM(D35:G35)</f>
        <v>0</v>
      </c>
      <c r="D35" s="65" t="s">
        <v>36</v>
      </c>
      <c r="E35" s="65" t="s">
        <v>36</v>
      </c>
      <c r="F35" s="66"/>
      <c r="G35" s="67" t="s">
        <v>36</v>
      </c>
      <c r="H35" s="64">
        <f t="shared" si="1"/>
        <v>0</v>
      </c>
      <c r="I35" s="65" t="s">
        <v>36</v>
      </c>
      <c r="J35" s="65" t="s">
        <v>36</v>
      </c>
      <c r="K35" s="66"/>
      <c r="L35" s="67" t="s">
        <v>36</v>
      </c>
    </row>
    <row r="36" spans="1:12" s="22" customFormat="1" ht="25.5" customHeight="1" x14ac:dyDescent="0.25">
      <c r="A36" s="57">
        <v>21390</v>
      </c>
      <c r="B36" s="50" t="s">
        <v>48</v>
      </c>
      <c r="C36" s="51">
        <f t="shared" si="0"/>
        <v>14271</v>
      </c>
      <c r="D36" s="53" t="s">
        <v>36</v>
      </c>
      <c r="E36" s="53" t="s">
        <v>36</v>
      </c>
      <c r="F36" s="56">
        <f>SUM(F37:F40)</f>
        <v>14271</v>
      </c>
      <c r="G36" s="54" t="s">
        <v>36</v>
      </c>
      <c r="H36" s="51">
        <f t="shared" si="1"/>
        <v>14334</v>
      </c>
      <c r="I36" s="53" t="s">
        <v>36</v>
      </c>
      <c r="J36" s="53" t="s">
        <v>36</v>
      </c>
      <c r="K36" s="56">
        <f>SUM(K37:K40)</f>
        <v>14334</v>
      </c>
      <c r="L36" s="54" t="s">
        <v>36</v>
      </c>
    </row>
    <row r="37" spans="1:12" ht="24" hidden="1" x14ac:dyDescent="0.25">
      <c r="A37" s="34">
        <v>21391</v>
      </c>
      <c r="B37" s="58" t="s">
        <v>49</v>
      </c>
      <c r="C37" s="59">
        <f t="shared" si="0"/>
        <v>0</v>
      </c>
      <c r="D37" s="60" t="s">
        <v>36</v>
      </c>
      <c r="E37" s="60" t="s">
        <v>36</v>
      </c>
      <c r="F37" s="61"/>
      <c r="G37" s="62" t="s">
        <v>36</v>
      </c>
      <c r="H37" s="59">
        <f t="shared" si="1"/>
        <v>0</v>
      </c>
      <c r="I37" s="60" t="s">
        <v>36</v>
      </c>
      <c r="J37" s="60" t="s">
        <v>36</v>
      </c>
      <c r="K37" s="61"/>
      <c r="L37" s="62" t="s">
        <v>36</v>
      </c>
    </row>
    <row r="38" spans="1:12" hidden="1" x14ac:dyDescent="0.25">
      <c r="A38" s="39">
        <v>21393</v>
      </c>
      <c r="B38" s="63" t="s">
        <v>50</v>
      </c>
      <c r="C38" s="64">
        <f t="shared" si="0"/>
        <v>0</v>
      </c>
      <c r="D38" s="65" t="s">
        <v>36</v>
      </c>
      <c r="E38" s="65" t="s">
        <v>36</v>
      </c>
      <c r="F38" s="66"/>
      <c r="G38" s="67" t="s">
        <v>36</v>
      </c>
      <c r="H38" s="64">
        <f t="shared" si="1"/>
        <v>0</v>
      </c>
      <c r="I38" s="65" t="s">
        <v>36</v>
      </c>
      <c r="J38" s="65" t="s">
        <v>36</v>
      </c>
      <c r="K38" s="66"/>
      <c r="L38" s="67" t="s">
        <v>36</v>
      </c>
    </row>
    <row r="39" spans="1:12" hidden="1" x14ac:dyDescent="0.25">
      <c r="A39" s="39">
        <v>21395</v>
      </c>
      <c r="B39" s="63" t="s">
        <v>51</v>
      </c>
      <c r="C39" s="64">
        <f t="shared" si="0"/>
        <v>0</v>
      </c>
      <c r="D39" s="65" t="s">
        <v>36</v>
      </c>
      <c r="E39" s="65" t="s">
        <v>36</v>
      </c>
      <c r="F39" s="66"/>
      <c r="G39" s="67" t="s">
        <v>36</v>
      </c>
      <c r="H39" s="64">
        <f t="shared" si="1"/>
        <v>0</v>
      </c>
      <c r="I39" s="65" t="s">
        <v>36</v>
      </c>
      <c r="J39" s="65" t="s">
        <v>36</v>
      </c>
      <c r="K39" s="66"/>
      <c r="L39" s="67" t="s">
        <v>36</v>
      </c>
    </row>
    <row r="40" spans="1:12" ht="24" x14ac:dyDescent="0.25">
      <c r="A40" s="74">
        <v>21399</v>
      </c>
      <c r="B40" s="75" t="s">
        <v>52</v>
      </c>
      <c r="C40" s="76">
        <f t="shared" si="0"/>
        <v>14271</v>
      </c>
      <c r="D40" s="77" t="s">
        <v>36</v>
      </c>
      <c r="E40" s="77" t="s">
        <v>36</v>
      </c>
      <c r="F40" s="78">
        <v>14271</v>
      </c>
      <c r="G40" s="79" t="s">
        <v>36</v>
      </c>
      <c r="H40" s="76">
        <f t="shared" si="1"/>
        <v>14334</v>
      </c>
      <c r="I40" s="77" t="s">
        <v>36</v>
      </c>
      <c r="J40" s="77" t="s">
        <v>36</v>
      </c>
      <c r="K40" s="78">
        <f>14271+59+4</f>
        <v>14334</v>
      </c>
      <c r="L40" s="79" t="s">
        <v>36</v>
      </c>
    </row>
    <row r="41" spans="1:12" s="22" customFormat="1" ht="26.25" hidden="1" customHeight="1" x14ac:dyDescent="0.25">
      <c r="A41" s="80">
        <v>21420</v>
      </c>
      <c r="B41" s="81" t="s">
        <v>53</v>
      </c>
      <c r="C41" s="82">
        <f>SUM(D41:G41)</f>
        <v>0</v>
      </c>
      <c r="D41" s="83">
        <f>SUM(D42)</f>
        <v>0</v>
      </c>
      <c r="E41" s="84" t="s">
        <v>36</v>
      </c>
      <c r="F41" s="84" t="s">
        <v>36</v>
      </c>
      <c r="G41" s="85" t="s">
        <v>36</v>
      </c>
      <c r="H41" s="82">
        <f>SUM(I41:L41)</f>
        <v>0</v>
      </c>
      <c r="I41" s="83">
        <f>SUM(I42)</f>
        <v>0</v>
      </c>
      <c r="J41" s="84" t="s">
        <v>36</v>
      </c>
      <c r="K41" s="84" t="s">
        <v>36</v>
      </c>
      <c r="L41" s="85" t="s">
        <v>36</v>
      </c>
    </row>
    <row r="42" spans="1:12" s="22" customFormat="1" ht="26.25" hidden="1" customHeight="1" x14ac:dyDescent="0.25">
      <c r="A42" s="74">
        <v>21429</v>
      </c>
      <c r="B42" s="75" t="s">
        <v>54</v>
      </c>
      <c r="C42" s="76">
        <f>SUM(D42:G42)</f>
        <v>0</v>
      </c>
      <c r="D42" s="86"/>
      <c r="E42" s="77" t="s">
        <v>36</v>
      </c>
      <c r="F42" s="77" t="s">
        <v>36</v>
      </c>
      <c r="G42" s="79" t="s">
        <v>36</v>
      </c>
      <c r="H42" s="76">
        <f t="shared" ref="H42:H44" si="2">SUM(I42:L42)</f>
        <v>0</v>
      </c>
      <c r="I42" s="86"/>
      <c r="J42" s="77" t="s">
        <v>36</v>
      </c>
      <c r="K42" s="77" t="s">
        <v>36</v>
      </c>
      <c r="L42" s="79" t="s">
        <v>36</v>
      </c>
    </row>
    <row r="43" spans="1:12" s="22" customFormat="1" ht="24" x14ac:dyDescent="0.25">
      <c r="A43" s="57">
        <v>21490</v>
      </c>
      <c r="B43" s="50" t="s">
        <v>55</v>
      </c>
      <c r="C43" s="51">
        <f t="shared" si="0"/>
        <v>368</v>
      </c>
      <c r="D43" s="87">
        <f>D44</f>
        <v>0</v>
      </c>
      <c r="E43" s="87">
        <f t="shared" ref="E43:F43" si="3">E44</f>
        <v>0</v>
      </c>
      <c r="F43" s="87">
        <f t="shared" si="3"/>
        <v>368</v>
      </c>
      <c r="G43" s="54" t="s">
        <v>36</v>
      </c>
      <c r="H43" s="88">
        <f t="shared" si="2"/>
        <v>368</v>
      </c>
      <c r="I43" s="87">
        <f>I44</f>
        <v>0</v>
      </c>
      <c r="J43" s="87">
        <f t="shared" ref="J43:K43" si="4">J44</f>
        <v>0</v>
      </c>
      <c r="K43" s="87">
        <f t="shared" si="4"/>
        <v>368</v>
      </c>
      <c r="L43" s="54" t="s">
        <v>36</v>
      </c>
    </row>
    <row r="44" spans="1:12" s="22" customFormat="1" ht="24" x14ac:dyDescent="0.25">
      <c r="A44" s="39">
        <v>21499</v>
      </c>
      <c r="B44" s="63" t="s">
        <v>56</v>
      </c>
      <c r="C44" s="70">
        <f>SUM(D44:G44)</f>
        <v>368</v>
      </c>
      <c r="D44" s="89"/>
      <c r="E44" s="90"/>
      <c r="F44" s="90">
        <v>368</v>
      </c>
      <c r="G44" s="91" t="s">
        <v>36</v>
      </c>
      <c r="H44" s="92">
        <f t="shared" si="2"/>
        <v>368</v>
      </c>
      <c r="I44" s="36"/>
      <c r="J44" s="93"/>
      <c r="K44" s="36">
        <v>368</v>
      </c>
      <c r="L44" s="91" t="s">
        <v>36</v>
      </c>
    </row>
    <row r="45" spans="1:12" ht="12.75" hidden="1" customHeight="1" x14ac:dyDescent="0.25">
      <c r="A45" s="94">
        <v>23000</v>
      </c>
      <c r="B45" s="95" t="s">
        <v>57</v>
      </c>
      <c r="C45" s="96">
        <f>SUM(D45:G45)</f>
        <v>0</v>
      </c>
      <c r="D45" s="53" t="s">
        <v>36</v>
      </c>
      <c r="E45" s="53" t="s">
        <v>36</v>
      </c>
      <c r="F45" s="53" t="s">
        <v>36</v>
      </c>
      <c r="G45" s="87">
        <f>SUM(G46:G47)</f>
        <v>0</v>
      </c>
      <c r="H45" s="96">
        <f t="shared" si="1"/>
        <v>0</v>
      </c>
      <c r="I45" s="77" t="s">
        <v>36</v>
      </c>
      <c r="J45" s="77" t="s">
        <v>36</v>
      </c>
      <c r="K45" s="77" t="s">
        <v>36</v>
      </c>
      <c r="L45" s="97">
        <f>SUM(L46:L47)</f>
        <v>0</v>
      </c>
    </row>
    <row r="46" spans="1:12" ht="24" hidden="1" x14ac:dyDescent="0.25">
      <c r="A46" s="98">
        <v>23410</v>
      </c>
      <c r="B46" s="99" t="s">
        <v>58</v>
      </c>
      <c r="C46" s="100">
        <f t="shared" si="0"/>
        <v>0</v>
      </c>
      <c r="D46" s="84" t="s">
        <v>36</v>
      </c>
      <c r="E46" s="84" t="s">
        <v>36</v>
      </c>
      <c r="F46" s="84" t="s">
        <v>36</v>
      </c>
      <c r="G46" s="101"/>
      <c r="H46" s="100">
        <f t="shared" si="1"/>
        <v>0</v>
      </c>
      <c r="I46" s="84" t="s">
        <v>36</v>
      </c>
      <c r="J46" s="84" t="s">
        <v>36</v>
      </c>
      <c r="K46" s="84" t="s">
        <v>36</v>
      </c>
      <c r="L46" s="101"/>
    </row>
    <row r="47" spans="1:12" ht="24" hidden="1" x14ac:dyDescent="0.25">
      <c r="A47" s="98">
        <v>23510</v>
      </c>
      <c r="B47" s="99" t="s">
        <v>59</v>
      </c>
      <c r="C47" s="82">
        <f t="shared" si="0"/>
        <v>0</v>
      </c>
      <c r="D47" s="84" t="s">
        <v>36</v>
      </c>
      <c r="E47" s="84" t="s">
        <v>36</v>
      </c>
      <c r="F47" s="84" t="s">
        <v>36</v>
      </c>
      <c r="G47" s="101"/>
      <c r="H47" s="82">
        <f t="shared" si="1"/>
        <v>0</v>
      </c>
      <c r="I47" s="84" t="s">
        <v>36</v>
      </c>
      <c r="J47" s="84" t="s">
        <v>36</v>
      </c>
      <c r="K47" s="84" t="s">
        <v>36</v>
      </c>
      <c r="L47" s="101"/>
    </row>
    <row r="48" spans="1:12" hidden="1" x14ac:dyDescent="0.25">
      <c r="A48" s="102"/>
      <c r="B48" s="99"/>
      <c r="C48" s="103"/>
      <c r="D48" s="84"/>
      <c r="E48" s="84"/>
      <c r="F48" s="83"/>
      <c r="G48" s="104"/>
      <c r="H48" s="103"/>
      <c r="I48" s="84"/>
      <c r="J48" s="84"/>
      <c r="K48" s="83"/>
      <c r="L48" s="104"/>
    </row>
    <row r="49" spans="1:12" s="22" customFormat="1" hidden="1" x14ac:dyDescent="0.25">
      <c r="A49" s="105"/>
      <c r="B49" s="106" t="s">
        <v>60</v>
      </c>
      <c r="C49" s="107"/>
      <c r="D49" s="108"/>
      <c r="E49" s="108"/>
      <c r="F49" s="108"/>
      <c r="G49" s="109"/>
      <c r="H49" s="107"/>
      <c r="I49" s="108"/>
      <c r="J49" s="108"/>
      <c r="K49" s="108"/>
      <c r="L49" s="109"/>
    </row>
    <row r="50" spans="1:12" s="22" customFormat="1" ht="12.75" thickBot="1" x14ac:dyDescent="0.3">
      <c r="A50" s="110"/>
      <c r="B50" s="23" t="s">
        <v>61</v>
      </c>
      <c r="C50" s="111">
        <f t="shared" ref="C50:C107" si="5">SUM(D50:G50)</f>
        <v>2705845</v>
      </c>
      <c r="D50" s="112">
        <f>SUM(D51,D269)</f>
        <v>2691206</v>
      </c>
      <c r="E50" s="112">
        <f>SUM(E51,E269)</f>
        <v>0</v>
      </c>
      <c r="F50" s="112">
        <f>SUM(F51,F269)</f>
        <v>14639</v>
      </c>
      <c r="G50" s="113">
        <f>SUM(G51,G269)</f>
        <v>0</v>
      </c>
      <c r="H50" s="111">
        <f t="shared" ref="H50:H107" si="6">SUM(I50:L50)</f>
        <v>2507934</v>
      </c>
      <c r="I50" s="112">
        <f>SUM(I51,I269)</f>
        <v>2493232</v>
      </c>
      <c r="J50" s="112">
        <f>SUM(J51,J269)</f>
        <v>0</v>
      </c>
      <c r="K50" s="112">
        <f>SUM(K51,K269)</f>
        <v>14702</v>
      </c>
      <c r="L50" s="113">
        <f>SUM(L51,L269)</f>
        <v>0</v>
      </c>
    </row>
    <row r="51" spans="1:12" s="22" customFormat="1" ht="36.75" thickTop="1" x14ac:dyDescent="0.25">
      <c r="A51" s="114"/>
      <c r="B51" s="115" t="s">
        <v>62</v>
      </c>
      <c r="C51" s="116">
        <f>SUM(D51:G51)</f>
        <v>2705845</v>
      </c>
      <c r="D51" s="117">
        <f>SUM(D52,D181)</f>
        <v>2691206</v>
      </c>
      <c r="E51" s="117">
        <f>SUM(E52,E181)</f>
        <v>0</v>
      </c>
      <c r="F51" s="117">
        <f>SUM(F52,F181)</f>
        <v>14639</v>
      </c>
      <c r="G51" s="118">
        <f>SUM(G52,G181)</f>
        <v>0</v>
      </c>
      <c r="H51" s="116">
        <f t="shared" si="6"/>
        <v>2507734</v>
      </c>
      <c r="I51" s="117">
        <f>SUM(I52,I181)</f>
        <v>2493232</v>
      </c>
      <c r="J51" s="117">
        <f>SUM(J52,J181)</f>
        <v>0</v>
      </c>
      <c r="K51" s="117">
        <f>SUM(K52,K181)</f>
        <v>14502</v>
      </c>
      <c r="L51" s="118">
        <f>SUM(L52,L181)</f>
        <v>0</v>
      </c>
    </row>
    <row r="52" spans="1:12" s="22" customFormat="1" ht="24" x14ac:dyDescent="0.25">
      <c r="A52" s="119"/>
      <c r="B52" s="17" t="s">
        <v>63</v>
      </c>
      <c r="C52" s="120">
        <f t="shared" si="5"/>
        <v>2591161</v>
      </c>
      <c r="D52" s="121">
        <f>SUM(D53,D75,D160,D174)</f>
        <v>2576722</v>
      </c>
      <c r="E52" s="121">
        <f>SUM(E53,E75,E160,E174)</f>
        <v>0</v>
      </c>
      <c r="F52" s="121">
        <f>SUM(F53,F75,F160,F174)</f>
        <v>14439</v>
      </c>
      <c r="G52" s="122">
        <f>SUM(G53,G75,G160,G174)</f>
        <v>0</v>
      </c>
      <c r="H52" s="120">
        <f t="shared" si="6"/>
        <v>2491694</v>
      </c>
      <c r="I52" s="121">
        <f>SUM(I53,I75,I160,I174)</f>
        <v>2477192</v>
      </c>
      <c r="J52" s="121">
        <f>SUM(J53,J75,J160,J174)</f>
        <v>0</v>
      </c>
      <c r="K52" s="121">
        <f>SUM(K53,K75,K160,K174)</f>
        <v>14502</v>
      </c>
      <c r="L52" s="122">
        <f>SUM(L53,L75,L160,L174)</f>
        <v>0</v>
      </c>
    </row>
    <row r="53" spans="1:12" s="22" customFormat="1" x14ac:dyDescent="0.25">
      <c r="A53" s="123">
        <v>1000</v>
      </c>
      <c r="B53" s="123" t="s">
        <v>64</v>
      </c>
      <c r="C53" s="124">
        <f t="shared" si="5"/>
        <v>2084885</v>
      </c>
      <c r="D53" s="125">
        <f>SUM(D54,D67)</f>
        <v>2079762</v>
      </c>
      <c r="E53" s="125">
        <f>SUM(E54,E67)</f>
        <v>0</v>
      </c>
      <c r="F53" s="125">
        <f>SUM(F54,F67)</f>
        <v>5123</v>
      </c>
      <c r="G53" s="126">
        <f>SUM(G54,G67)</f>
        <v>0</v>
      </c>
      <c r="H53" s="124">
        <f t="shared" si="6"/>
        <v>2104245</v>
      </c>
      <c r="I53" s="125">
        <f>SUM(I54,I67)</f>
        <v>2099122</v>
      </c>
      <c r="J53" s="125">
        <f>SUM(J54,J67)</f>
        <v>0</v>
      </c>
      <c r="K53" s="125">
        <f>SUM(K54,K67)</f>
        <v>5123</v>
      </c>
      <c r="L53" s="126">
        <f>SUM(L54,L67)</f>
        <v>0</v>
      </c>
    </row>
    <row r="54" spans="1:12" x14ac:dyDescent="0.25">
      <c r="A54" s="50">
        <v>1100</v>
      </c>
      <c r="B54" s="127" t="s">
        <v>65</v>
      </c>
      <c r="C54" s="51">
        <f t="shared" si="5"/>
        <v>1519016</v>
      </c>
      <c r="D54" s="56">
        <f>SUM(D55,D58,D66)</f>
        <v>1514888</v>
      </c>
      <c r="E54" s="56">
        <f>SUM(E55,E58,E66)</f>
        <v>0</v>
      </c>
      <c r="F54" s="56">
        <f>SUM(F55,F58,F66)</f>
        <v>4128</v>
      </c>
      <c r="G54" s="128">
        <f>SUM(G55,G58,G66)</f>
        <v>0</v>
      </c>
      <c r="H54" s="51">
        <f t="shared" si="6"/>
        <v>1531887</v>
      </c>
      <c r="I54" s="56">
        <f>SUM(I55,I58,I66)</f>
        <v>1527759</v>
      </c>
      <c r="J54" s="56">
        <f>SUM(J55,J58,J66)</f>
        <v>0</v>
      </c>
      <c r="K54" s="56">
        <f>SUM(K55,K58,K66)</f>
        <v>4128</v>
      </c>
      <c r="L54" s="129">
        <f>SUM(L55,L58,L66)</f>
        <v>0</v>
      </c>
    </row>
    <row r="55" spans="1:12" x14ac:dyDescent="0.25">
      <c r="A55" s="130">
        <v>1110</v>
      </c>
      <c r="B55" s="99" t="s">
        <v>66</v>
      </c>
      <c r="C55" s="103">
        <f t="shared" si="5"/>
        <v>1318209</v>
      </c>
      <c r="D55" s="131">
        <f>SUM(D56:D57)</f>
        <v>1314081</v>
      </c>
      <c r="E55" s="131">
        <f>SUM(E56:E57)</f>
        <v>0</v>
      </c>
      <c r="F55" s="131">
        <f>SUM(F56:F57)</f>
        <v>4128</v>
      </c>
      <c r="G55" s="132">
        <f>SUM(G56:G57)</f>
        <v>0</v>
      </c>
      <c r="H55" s="103">
        <f t="shared" si="6"/>
        <v>1317454</v>
      </c>
      <c r="I55" s="131">
        <f>SUM(I56:I57)</f>
        <v>1313326</v>
      </c>
      <c r="J55" s="131">
        <f>SUM(J56:J57)</f>
        <v>0</v>
      </c>
      <c r="K55" s="131">
        <f>SUM(K56:K57)</f>
        <v>4128</v>
      </c>
      <c r="L55" s="132">
        <f>SUM(L56:L57)</f>
        <v>0</v>
      </c>
    </row>
    <row r="56" spans="1:12" hidden="1" x14ac:dyDescent="0.25">
      <c r="A56" s="34">
        <v>1111</v>
      </c>
      <c r="B56" s="58" t="s">
        <v>67</v>
      </c>
      <c r="C56" s="59">
        <f t="shared" si="5"/>
        <v>0</v>
      </c>
      <c r="D56" s="61"/>
      <c r="E56" s="61"/>
      <c r="F56" s="61"/>
      <c r="G56" s="133"/>
      <c r="H56" s="59">
        <f t="shared" si="6"/>
        <v>0</v>
      </c>
      <c r="I56" s="61"/>
      <c r="J56" s="61"/>
      <c r="K56" s="61"/>
      <c r="L56" s="133"/>
    </row>
    <row r="57" spans="1:12" ht="24" customHeight="1" x14ac:dyDescent="0.25">
      <c r="A57" s="39">
        <v>1119</v>
      </c>
      <c r="B57" s="63" t="s">
        <v>68</v>
      </c>
      <c r="C57" s="64">
        <f t="shared" si="5"/>
        <v>1318209</v>
      </c>
      <c r="D57" s="66">
        <v>1314081</v>
      </c>
      <c r="E57" s="66"/>
      <c r="F57" s="66">
        <v>4128</v>
      </c>
      <c r="G57" s="134"/>
      <c r="H57" s="64">
        <f t="shared" si="6"/>
        <v>1317454</v>
      </c>
      <c r="I57" s="66">
        <v>1313326</v>
      </c>
      <c r="J57" s="66"/>
      <c r="K57" s="66">
        <v>4128</v>
      </c>
      <c r="L57" s="134"/>
    </row>
    <row r="58" spans="1:12" x14ac:dyDescent="0.25">
      <c r="A58" s="135">
        <v>1140</v>
      </c>
      <c r="B58" s="63" t="s">
        <v>69</v>
      </c>
      <c r="C58" s="64">
        <f t="shared" si="5"/>
        <v>200807</v>
      </c>
      <c r="D58" s="136">
        <f>SUM(D59:D65)</f>
        <v>200807</v>
      </c>
      <c r="E58" s="136">
        <f>SUM(E59:E65)</f>
        <v>0</v>
      </c>
      <c r="F58" s="136">
        <f>SUM(F59:F65)</f>
        <v>0</v>
      </c>
      <c r="G58" s="137">
        <f>SUM(G59:G65)</f>
        <v>0</v>
      </c>
      <c r="H58" s="64">
        <f t="shared" si="6"/>
        <v>214433</v>
      </c>
      <c r="I58" s="136">
        <f>SUM(I59:I65)</f>
        <v>214433</v>
      </c>
      <c r="J58" s="136">
        <f>SUM(J59:J65)</f>
        <v>0</v>
      </c>
      <c r="K58" s="136">
        <f>SUM(K59:K65)</f>
        <v>0</v>
      </c>
      <c r="L58" s="137">
        <f>SUM(L59:L65)</f>
        <v>0</v>
      </c>
    </row>
    <row r="59" spans="1:12" x14ac:dyDescent="0.25">
      <c r="A59" s="39">
        <v>1141</v>
      </c>
      <c r="B59" s="63" t="s">
        <v>70</v>
      </c>
      <c r="C59" s="64">
        <f t="shared" si="5"/>
        <v>62633</v>
      </c>
      <c r="D59" s="66">
        <v>62633</v>
      </c>
      <c r="E59" s="66"/>
      <c r="F59" s="66"/>
      <c r="G59" s="134"/>
      <c r="H59" s="64">
        <f t="shared" si="6"/>
        <v>62599</v>
      </c>
      <c r="I59" s="66">
        <v>62599</v>
      </c>
      <c r="J59" s="66"/>
      <c r="K59" s="66"/>
      <c r="L59" s="134"/>
    </row>
    <row r="60" spans="1:12" ht="24.75" customHeight="1" x14ac:dyDescent="0.25">
      <c r="A60" s="39">
        <v>1142</v>
      </c>
      <c r="B60" s="63" t="s">
        <v>71</v>
      </c>
      <c r="C60" s="64">
        <f t="shared" si="5"/>
        <v>119125</v>
      </c>
      <c r="D60" s="66">
        <v>119125</v>
      </c>
      <c r="E60" s="66"/>
      <c r="F60" s="66"/>
      <c r="G60" s="134"/>
      <c r="H60" s="64">
        <f t="shared" si="6"/>
        <v>119071</v>
      </c>
      <c r="I60" s="66">
        <v>119071</v>
      </c>
      <c r="J60" s="66"/>
      <c r="K60" s="66"/>
      <c r="L60" s="134"/>
    </row>
    <row r="61" spans="1:12" ht="24" hidden="1" x14ac:dyDescent="0.25">
      <c r="A61" s="39">
        <v>1145</v>
      </c>
      <c r="B61" s="63" t="s">
        <v>72</v>
      </c>
      <c r="C61" s="64">
        <f t="shared" si="5"/>
        <v>0</v>
      </c>
      <c r="D61" s="66"/>
      <c r="E61" s="66"/>
      <c r="F61" s="66"/>
      <c r="G61" s="134"/>
      <c r="H61" s="64">
        <f t="shared" si="6"/>
        <v>0</v>
      </c>
      <c r="I61" s="66"/>
      <c r="J61" s="66"/>
      <c r="K61" s="66"/>
      <c r="L61" s="134"/>
    </row>
    <row r="62" spans="1:12" ht="27.75" hidden="1" customHeight="1" x14ac:dyDescent="0.25">
      <c r="A62" s="39">
        <v>1146</v>
      </c>
      <c r="B62" s="63" t="s">
        <v>73</v>
      </c>
      <c r="C62" s="64">
        <f t="shared" si="5"/>
        <v>0</v>
      </c>
      <c r="D62" s="66"/>
      <c r="E62" s="66"/>
      <c r="F62" s="66"/>
      <c r="G62" s="134"/>
      <c r="H62" s="64">
        <f t="shared" si="6"/>
        <v>0</v>
      </c>
      <c r="I62" s="66"/>
      <c r="J62" s="66"/>
      <c r="K62" s="66"/>
      <c r="L62" s="134"/>
    </row>
    <row r="63" spans="1:12" x14ac:dyDescent="0.25">
      <c r="A63" s="39">
        <v>1147</v>
      </c>
      <c r="B63" s="63" t="s">
        <v>74</v>
      </c>
      <c r="C63" s="64">
        <f t="shared" si="5"/>
        <v>17273</v>
      </c>
      <c r="D63" s="66">
        <v>17273</v>
      </c>
      <c r="E63" s="66"/>
      <c r="F63" s="66"/>
      <c r="G63" s="134"/>
      <c r="H63" s="64">
        <f t="shared" si="6"/>
        <v>30986</v>
      </c>
      <c r="I63" s="66">
        <v>30986</v>
      </c>
      <c r="J63" s="66"/>
      <c r="K63" s="66"/>
      <c r="L63" s="134"/>
    </row>
    <row r="64" spans="1:12" x14ac:dyDescent="0.25">
      <c r="A64" s="39">
        <v>1148</v>
      </c>
      <c r="B64" s="63" t="s">
        <v>75</v>
      </c>
      <c r="C64" s="64">
        <f t="shared" si="5"/>
        <v>1776</v>
      </c>
      <c r="D64" s="66">
        <v>1776</v>
      </c>
      <c r="E64" s="66"/>
      <c r="F64" s="66"/>
      <c r="G64" s="134"/>
      <c r="H64" s="64">
        <f t="shared" si="6"/>
        <v>1777</v>
      </c>
      <c r="I64" s="66">
        <f>63748-61971</f>
        <v>1777</v>
      </c>
      <c r="J64" s="66"/>
      <c r="K64" s="66"/>
      <c r="L64" s="134"/>
    </row>
    <row r="65" spans="1:12" ht="24" hidden="1" customHeight="1" x14ac:dyDescent="0.25">
      <c r="A65" s="39">
        <v>1149</v>
      </c>
      <c r="B65" s="63" t="s">
        <v>76</v>
      </c>
      <c r="C65" s="64">
        <f t="shared" si="5"/>
        <v>0</v>
      </c>
      <c r="D65" s="66"/>
      <c r="E65" s="66"/>
      <c r="F65" s="66"/>
      <c r="G65" s="134"/>
      <c r="H65" s="64">
        <f t="shared" si="6"/>
        <v>0</v>
      </c>
      <c r="I65" s="66"/>
      <c r="J65" s="66"/>
      <c r="K65" s="66"/>
      <c r="L65" s="134"/>
    </row>
    <row r="66" spans="1:12" ht="36" hidden="1" x14ac:dyDescent="0.25">
      <c r="A66" s="130">
        <v>1150</v>
      </c>
      <c r="B66" s="99" t="s">
        <v>77</v>
      </c>
      <c r="C66" s="103">
        <f t="shared" si="5"/>
        <v>0</v>
      </c>
      <c r="D66" s="138"/>
      <c r="E66" s="138"/>
      <c r="F66" s="138"/>
      <c r="G66" s="139"/>
      <c r="H66" s="103">
        <f t="shared" si="6"/>
        <v>0</v>
      </c>
      <c r="I66" s="138"/>
      <c r="J66" s="138"/>
      <c r="K66" s="138"/>
      <c r="L66" s="139"/>
    </row>
    <row r="67" spans="1:12" ht="36" x14ac:dyDescent="0.25">
      <c r="A67" s="50">
        <v>1200</v>
      </c>
      <c r="B67" s="127" t="s">
        <v>78</v>
      </c>
      <c r="C67" s="51">
        <f t="shared" si="5"/>
        <v>565869</v>
      </c>
      <c r="D67" s="56">
        <f>SUM(D68:D69)</f>
        <v>564874</v>
      </c>
      <c r="E67" s="56">
        <f>SUM(E68:E69)</f>
        <v>0</v>
      </c>
      <c r="F67" s="56">
        <f>SUM(F68:F69)</f>
        <v>995</v>
      </c>
      <c r="G67" s="140">
        <f>SUM(G68:G69)</f>
        <v>0</v>
      </c>
      <c r="H67" s="51">
        <f t="shared" si="6"/>
        <v>572358</v>
      </c>
      <c r="I67" s="56">
        <f>SUM(I68:I69)</f>
        <v>571363</v>
      </c>
      <c r="J67" s="56">
        <f>SUM(J68:J69)</f>
        <v>0</v>
      </c>
      <c r="K67" s="56">
        <f>SUM(K68:K69)</f>
        <v>995</v>
      </c>
      <c r="L67" s="140">
        <f>SUM(L68:L69)</f>
        <v>0</v>
      </c>
    </row>
    <row r="68" spans="1:12" ht="24" x14ac:dyDescent="0.25">
      <c r="A68" s="141">
        <v>1210</v>
      </c>
      <c r="B68" s="58" t="s">
        <v>79</v>
      </c>
      <c r="C68" s="59">
        <f t="shared" si="5"/>
        <v>386597</v>
      </c>
      <c r="D68" s="61">
        <v>385602</v>
      </c>
      <c r="E68" s="61"/>
      <c r="F68" s="61">
        <v>995</v>
      </c>
      <c r="G68" s="133"/>
      <c r="H68" s="59">
        <f t="shared" si="6"/>
        <v>390307</v>
      </c>
      <c r="I68" s="61">
        <f>404241-14929</f>
        <v>389312</v>
      </c>
      <c r="J68" s="61"/>
      <c r="K68" s="61">
        <v>995</v>
      </c>
      <c r="L68" s="133"/>
    </row>
    <row r="69" spans="1:12" ht="24" x14ac:dyDescent="0.25">
      <c r="A69" s="135">
        <v>1220</v>
      </c>
      <c r="B69" s="63" t="s">
        <v>80</v>
      </c>
      <c r="C69" s="64">
        <f t="shared" si="5"/>
        <v>179272</v>
      </c>
      <c r="D69" s="136">
        <f>SUM(D70:D74)</f>
        <v>179272</v>
      </c>
      <c r="E69" s="136">
        <f>SUM(E70:E74)</f>
        <v>0</v>
      </c>
      <c r="F69" s="136">
        <f>SUM(F70:F74)</f>
        <v>0</v>
      </c>
      <c r="G69" s="137">
        <f>SUM(G70:G74)</f>
        <v>0</v>
      </c>
      <c r="H69" s="64">
        <f t="shared" si="6"/>
        <v>182051</v>
      </c>
      <c r="I69" s="136">
        <f>SUM(I70:I74)</f>
        <v>182051</v>
      </c>
      <c r="J69" s="136">
        <f>SUM(J70:J74)</f>
        <v>0</v>
      </c>
      <c r="K69" s="136">
        <f>SUM(K70:K74)</f>
        <v>0</v>
      </c>
      <c r="L69" s="137">
        <f>SUM(L70:L74)</f>
        <v>0</v>
      </c>
    </row>
    <row r="70" spans="1:12" ht="60" x14ac:dyDescent="0.25">
      <c r="A70" s="39">
        <v>1221</v>
      </c>
      <c r="B70" s="63" t="s">
        <v>81</v>
      </c>
      <c r="C70" s="64">
        <f t="shared" si="5"/>
        <v>69114</v>
      </c>
      <c r="D70" s="66">
        <v>69114</v>
      </c>
      <c r="E70" s="66"/>
      <c r="F70" s="66"/>
      <c r="G70" s="134"/>
      <c r="H70" s="64">
        <f t="shared" si="6"/>
        <v>71643</v>
      </c>
      <c r="I70" s="66">
        <v>71643</v>
      </c>
      <c r="J70" s="66"/>
      <c r="K70" s="66"/>
      <c r="L70" s="134"/>
    </row>
    <row r="71" spans="1:12" hidden="1" x14ac:dyDescent="0.25">
      <c r="A71" s="39">
        <v>1223</v>
      </c>
      <c r="B71" s="63" t="s">
        <v>82</v>
      </c>
      <c r="C71" s="64">
        <f t="shared" si="5"/>
        <v>0</v>
      </c>
      <c r="D71" s="66"/>
      <c r="E71" s="66"/>
      <c r="F71" s="66"/>
      <c r="G71" s="134"/>
      <c r="H71" s="64">
        <f t="shared" si="6"/>
        <v>0</v>
      </c>
      <c r="I71" s="66"/>
      <c r="J71" s="66"/>
      <c r="K71" s="66"/>
      <c r="L71" s="134"/>
    </row>
    <row r="72" spans="1:12" ht="19.5" customHeight="1" x14ac:dyDescent="0.25">
      <c r="A72" s="39">
        <v>1225</v>
      </c>
      <c r="B72" s="63" t="s">
        <v>83</v>
      </c>
      <c r="C72" s="64">
        <f t="shared" si="5"/>
        <v>84000</v>
      </c>
      <c r="D72" s="66">
        <v>84000</v>
      </c>
      <c r="E72" s="66"/>
      <c r="F72" s="66"/>
      <c r="G72" s="134"/>
      <c r="H72" s="64">
        <f t="shared" si="6"/>
        <v>84000</v>
      </c>
      <c r="I72" s="66">
        <v>84000</v>
      </c>
      <c r="J72" s="66"/>
      <c r="K72" s="66"/>
      <c r="L72" s="134"/>
    </row>
    <row r="73" spans="1:12" ht="36" x14ac:dyDescent="0.25">
      <c r="A73" s="39">
        <v>1227</v>
      </c>
      <c r="B73" s="63" t="s">
        <v>84</v>
      </c>
      <c r="C73" s="64">
        <f t="shared" si="5"/>
        <v>25658</v>
      </c>
      <c r="D73" s="66">
        <v>25658</v>
      </c>
      <c r="E73" s="66"/>
      <c r="F73" s="66"/>
      <c r="G73" s="134"/>
      <c r="H73" s="64">
        <f t="shared" si="6"/>
        <v>25658</v>
      </c>
      <c r="I73" s="66">
        <v>25658</v>
      </c>
      <c r="J73" s="66"/>
      <c r="K73" s="66"/>
      <c r="L73" s="134"/>
    </row>
    <row r="74" spans="1:12" ht="60" x14ac:dyDescent="0.25">
      <c r="A74" s="39">
        <v>1228</v>
      </c>
      <c r="B74" s="63" t="s">
        <v>85</v>
      </c>
      <c r="C74" s="64">
        <f t="shared" si="5"/>
        <v>500</v>
      </c>
      <c r="D74" s="66">
        <v>500</v>
      </c>
      <c r="E74" s="66"/>
      <c r="F74" s="66"/>
      <c r="G74" s="134"/>
      <c r="H74" s="64">
        <f t="shared" si="6"/>
        <v>750</v>
      </c>
      <c r="I74" s="66">
        <v>750</v>
      </c>
      <c r="J74" s="66"/>
      <c r="K74" s="66"/>
      <c r="L74" s="134"/>
    </row>
    <row r="75" spans="1:12" x14ac:dyDescent="0.25">
      <c r="A75" s="123">
        <v>2000</v>
      </c>
      <c r="B75" s="123" t="s">
        <v>86</v>
      </c>
      <c r="C75" s="124">
        <f t="shared" si="5"/>
        <v>506276</v>
      </c>
      <c r="D75" s="125">
        <f>SUM(D76,D83,D120,D151,D152)</f>
        <v>496960</v>
      </c>
      <c r="E75" s="125">
        <f t="shared" ref="E75:G75" si="7">SUM(E76,E83,E120,E151,E152)</f>
        <v>0</v>
      </c>
      <c r="F75" s="125">
        <f t="shared" si="7"/>
        <v>9316</v>
      </c>
      <c r="G75" s="126">
        <f t="shared" si="7"/>
        <v>0</v>
      </c>
      <c r="H75" s="124">
        <f t="shared" si="6"/>
        <v>387449</v>
      </c>
      <c r="I75" s="125">
        <f t="shared" ref="I75:L75" si="8">SUM(I76,I83,I120,I151,I152)</f>
        <v>378070</v>
      </c>
      <c r="J75" s="125">
        <f t="shared" si="8"/>
        <v>0</v>
      </c>
      <c r="K75" s="125">
        <f t="shared" si="8"/>
        <v>9379</v>
      </c>
      <c r="L75" s="126">
        <f t="shared" si="8"/>
        <v>0</v>
      </c>
    </row>
    <row r="76" spans="1:12" ht="24" hidden="1" x14ac:dyDescent="0.25">
      <c r="A76" s="50">
        <v>2100</v>
      </c>
      <c r="B76" s="127" t="s">
        <v>87</v>
      </c>
      <c r="C76" s="51">
        <f t="shared" si="5"/>
        <v>0</v>
      </c>
      <c r="D76" s="56">
        <f>SUM(D77,D80)</f>
        <v>0</v>
      </c>
      <c r="E76" s="56">
        <f>SUM(E77,E80)</f>
        <v>0</v>
      </c>
      <c r="F76" s="56">
        <f>SUM(F77,F80)</f>
        <v>0</v>
      </c>
      <c r="G76" s="140">
        <f>SUM(G77,G80)</f>
        <v>0</v>
      </c>
      <c r="H76" s="51">
        <f t="shared" si="6"/>
        <v>0</v>
      </c>
      <c r="I76" s="56">
        <f>SUM(I77,I80)</f>
        <v>0</v>
      </c>
      <c r="J76" s="56">
        <f>SUM(J77,J80)</f>
        <v>0</v>
      </c>
      <c r="K76" s="56">
        <f>SUM(K77,K80)</f>
        <v>0</v>
      </c>
      <c r="L76" s="140">
        <f>SUM(L77,L80)</f>
        <v>0</v>
      </c>
    </row>
    <row r="77" spans="1:12" ht="24" hidden="1" x14ac:dyDescent="0.25">
      <c r="A77" s="141">
        <v>2110</v>
      </c>
      <c r="B77" s="58" t="s">
        <v>88</v>
      </c>
      <c r="C77" s="59">
        <f t="shared" si="5"/>
        <v>0</v>
      </c>
      <c r="D77" s="142">
        <f>SUM(D78:D79)</f>
        <v>0</v>
      </c>
      <c r="E77" s="142">
        <f>SUM(E78:E79)</f>
        <v>0</v>
      </c>
      <c r="F77" s="142">
        <f>SUM(F78:F79)</f>
        <v>0</v>
      </c>
      <c r="G77" s="143">
        <f>SUM(G78:G79)</f>
        <v>0</v>
      </c>
      <c r="H77" s="59">
        <f t="shared" si="6"/>
        <v>0</v>
      </c>
      <c r="I77" s="142">
        <f>SUM(I78:I79)</f>
        <v>0</v>
      </c>
      <c r="J77" s="142">
        <f>SUM(J78:J79)</f>
        <v>0</v>
      </c>
      <c r="K77" s="142">
        <f>SUM(K78:K79)</f>
        <v>0</v>
      </c>
      <c r="L77" s="143">
        <f>SUM(L78:L79)</f>
        <v>0</v>
      </c>
    </row>
    <row r="78" spans="1:12" hidden="1" x14ac:dyDescent="0.25">
      <c r="A78" s="39">
        <v>2111</v>
      </c>
      <c r="B78" s="63" t="s">
        <v>89</v>
      </c>
      <c r="C78" s="64">
        <f t="shared" si="5"/>
        <v>0</v>
      </c>
      <c r="D78" s="66"/>
      <c r="E78" s="66"/>
      <c r="F78" s="66"/>
      <c r="G78" s="134"/>
      <c r="H78" s="64">
        <f t="shared" si="6"/>
        <v>0</v>
      </c>
      <c r="I78" s="66"/>
      <c r="J78" s="66"/>
      <c r="K78" s="66"/>
      <c r="L78" s="134"/>
    </row>
    <row r="79" spans="1:12" ht="24" hidden="1" x14ac:dyDescent="0.25">
      <c r="A79" s="39">
        <v>2112</v>
      </c>
      <c r="B79" s="63" t="s">
        <v>90</v>
      </c>
      <c r="C79" s="64">
        <f t="shared" si="5"/>
        <v>0</v>
      </c>
      <c r="D79" s="66"/>
      <c r="E79" s="66"/>
      <c r="F79" s="66"/>
      <c r="G79" s="134"/>
      <c r="H79" s="64">
        <f t="shared" si="6"/>
        <v>0</v>
      </c>
      <c r="I79" s="66"/>
      <c r="J79" s="66"/>
      <c r="K79" s="66"/>
      <c r="L79" s="134"/>
    </row>
    <row r="80" spans="1:12" ht="24" hidden="1" x14ac:dyDescent="0.25">
      <c r="A80" s="135">
        <v>2120</v>
      </c>
      <c r="B80" s="63" t="s">
        <v>91</v>
      </c>
      <c r="C80" s="64">
        <f t="shared" si="5"/>
        <v>0</v>
      </c>
      <c r="D80" s="136">
        <f>SUM(D81:D82)</f>
        <v>0</v>
      </c>
      <c r="E80" s="136">
        <f>SUM(E81:E82)</f>
        <v>0</v>
      </c>
      <c r="F80" s="136">
        <f>SUM(F81:F82)</f>
        <v>0</v>
      </c>
      <c r="G80" s="137">
        <f>SUM(G81:G82)</f>
        <v>0</v>
      </c>
      <c r="H80" s="64">
        <f t="shared" si="6"/>
        <v>0</v>
      </c>
      <c r="I80" s="136">
        <f>SUM(I81:I82)</f>
        <v>0</v>
      </c>
      <c r="J80" s="136">
        <f>SUM(J81:J82)</f>
        <v>0</v>
      </c>
      <c r="K80" s="136">
        <f>SUM(K81:K82)</f>
        <v>0</v>
      </c>
      <c r="L80" s="137">
        <f>SUM(L81:L82)</f>
        <v>0</v>
      </c>
    </row>
    <row r="81" spans="1:12" hidden="1" x14ac:dyDescent="0.25">
      <c r="A81" s="39">
        <v>2121</v>
      </c>
      <c r="B81" s="63" t="s">
        <v>89</v>
      </c>
      <c r="C81" s="64">
        <f t="shared" si="5"/>
        <v>0</v>
      </c>
      <c r="D81" s="66"/>
      <c r="E81" s="66"/>
      <c r="F81" s="66"/>
      <c r="G81" s="134"/>
      <c r="H81" s="64">
        <f t="shared" si="6"/>
        <v>0</v>
      </c>
      <c r="I81" s="66"/>
      <c r="J81" s="66"/>
      <c r="K81" s="66"/>
      <c r="L81" s="134"/>
    </row>
    <row r="82" spans="1:12" ht="24" hidden="1" x14ac:dyDescent="0.25">
      <c r="A82" s="39">
        <v>2122</v>
      </c>
      <c r="B82" s="63" t="s">
        <v>90</v>
      </c>
      <c r="C82" s="64">
        <f t="shared" si="5"/>
        <v>0</v>
      </c>
      <c r="D82" s="66"/>
      <c r="E82" s="66"/>
      <c r="F82" s="66"/>
      <c r="G82" s="134"/>
      <c r="H82" s="64">
        <f t="shared" si="6"/>
        <v>0</v>
      </c>
      <c r="I82" s="66"/>
      <c r="J82" s="66"/>
      <c r="K82" s="66"/>
      <c r="L82" s="134"/>
    </row>
    <row r="83" spans="1:12" x14ac:dyDescent="0.25">
      <c r="A83" s="50">
        <v>2200</v>
      </c>
      <c r="B83" s="127" t="s">
        <v>92</v>
      </c>
      <c r="C83" s="51">
        <f>SUM(D83:G83)</f>
        <v>361278</v>
      </c>
      <c r="D83" s="56">
        <f>SUM(D84,D85,D91,D99,D107,D108,D114,D119)</f>
        <v>357529</v>
      </c>
      <c r="E83" s="56">
        <f>SUM(E84,E85,E91,E99,E107,E108,E114,E119)</f>
        <v>0</v>
      </c>
      <c r="F83" s="56">
        <f>SUM(F84,F85,F91,F99,F107,F108,F114,F119)</f>
        <v>3749</v>
      </c>
      <c r="G83" s="140">
        <f>SUM(G84,G85,G91,G99,G107,G108,G114,G119)</f>
        <v>0</v>
      </c>
      <c r="H83" s="51">
        <f t="shared" si="6"/>
        <v>288606</v>
      </c>
      <c r="I83" s="56">
        <f>SUM(I84,I85,I91,I99,I107,I108,I114,I119)</f>
        <v>284794</v>
      </c>
      <c r="J83" s="56">
        <f>SUM(J84,J85,J91,J99,J107,J108,J114,J119)</f>
        <v>0</v>
      </c>
      <c r="K83" s="56">
        <f>SUM(K84,K85,K91,K99,K107,K108,K114,K119)</f>
        <v>3812</v>
      </c>
      <c r="L83" s="144">
        <f>SUM(L84,L85,L91,L99,L107,L108,L114,L119)</f>
        <v>0</v>
      </c>
    </row>
    <row r="84" spans="1:12" x14ac:dyDescent="0.25">
      <c r="A84" s="130">
        <v>2210</v>
      </c>
      <c r="B84" s="99" t="s">
        <v>93</v>
      </c>
      <c r="C84" s="103">
        <f>SUM(D84:G84)</f>
        <v>128767</v>
      </c>
      <c r="D84" s="138">
        <v>128707</v>
      </c>
      <c r="E84" s="138"/>
      <c r="F84" s="138">
        <v>60</v>
      </c>
      <c r="G84" s="138"/>
      <c r="H84" s="103">
        <f>SUM(I84:L84)</f>
        <v>73304</v>
      </c>
      <c r="I84" s="138">
        <f>2522+66480+1577+1850+815</f>
        <v>73244</v>
      </c>
      <c r="J84" s="138"/>
      <c r="K84" s="138">
        <f>20+40</f>
        <v>60</v>
      </c>
      <c r="L84" s="139"/>
    </row>
    <row r="85" spans="1:12" ht="24" x14ac:dyDescent="0.25">
      <c r="A85" s="135">
        <v>2220</v>
      </c>
      <c r="B85" s="63" t="s">
        <v>94</v>
      </c>
      <c r="C85" s="64">
        <f t="shared" si="5"/>
        <v>57803</v>
      </c>
      <c r="D85" s="136">
        <f>SUM(D86:D90)</f>
        <v>54392</v>
      </c>
      <c r="E85" s="136">
        <f>SUM(E86:E90)</f>
        <v>0</v>
      </c>
      <c r="F85" s="136">
        <f>SUM(F86:F90)</f>
        <v>3411</v>
      </c>
      <c r="G85" s="137">
        <f>SUM(G86:G90)</f>
        <v>0</v>
      </c>
      <c r="H85" s="64">
        <f t="shared" si="6"/>
        <v>52022</v>
      </c>
      <c r="I85" s="136">
        <f>SUM(I86:I90)</f>
        <v>48548</v>
      </c>
      <c r="J85" s="136">
        <f>SUM(J86:J90)</f>
        <v>0</v>
      </c>
      <c r="K85" s="136">
        <f>SUM(K86:K90)</f>
        <v>3474</v>
      </c>
      <c r="L85" s="137">
        <f>SUM(L86:L90)</f>
        <v>0</v>
      </c>
    </row>
    <row r="86" spans="1:12" x14ac:dyDescent="0.25">
      <c r="A86" s="39">
        <v>2221</v>
      </c>
      <c r="B86" s="63" t="s">
        <v>95</v>
      </c>
      <c r="C86" s="64">
        <f t="shared" si="5"/>
        <v>23556</v>
      </c>
      <c r="D86" s="66">
        <v>23556</v>
      </c>
      <c r="E86" s="66"/>
      <c r="F86" s="66"/>
      <c r="G86" s="134"/>
      <c r="H86" s="64">
        <f t="shared" si="6"/>
        <v>21340</v>
      </c>
      <c r="I86" s="66">
        <f>3325+18015</f>
        <v>21340</v>
      </c>
      <c r="J86" s="66"/>
      <c r="K86" s="66"/>
      <c r="L86" s="134"/>
    </row>
    <row r="87" spans="1:12" ht="24" x14ac:dyDescent="0.25">
      <c r="A87" s="39">
        <v>2222</v>
      </c>
      <c r="B87" s="63" t="s">
        <v>96</v>
      </c>
      <c r="C87" s="64">
        <f t="shared" si="5"/>
        <v>4358</v>
      </c>
      <c r="D87" s="66">
        <v>3758</v>
      </c>
      <c r="E87" s="66"/>
      <c r="F87" s="66">
        <v>600</v>
      </c>
      <c r="G87" s="134"/>
      <c r="H87" s="64">
        <f t="shared" si="6"/>
        <v>4491</v>
      </c>
      <c r="I87" s="66">
        <v>3832</v>
      </c>
      <c r="J87" s="66"/>
      <c r="K87" s="66">
        <v>659</v>
      </c>
      <c r="L87" s="134"/>
    </row>
    <row r="88" spans="1:12" x14ac:dyDescent="0.25">
      <c r="A88" s="39">
        <v>2223</v>
      </c>
      <c r="B88" s="63" t="s">
        <v>97</v>
      </c>
      <c r="C88" s="64">
        <f t="shared" si="5"/>
        <v>29072</v>
      </c>
      <c r="D88" s="66">
        <v>26372</v>
      </c>
      <c r="E88" s="66"/>
      <c r="F88" s="66">
        <v>2700</v>
      </c>
      <c r="G88" s="134"/>
      <c r="H88" s="64">
        <f t="shared" si="6"/>
        <v>25205</v>
      </c>
      <c r="I88" s="66">
        <v>22505</v>
      </c>
      <c r="J88" s="66"/>
      <c r="K88" s="66">
        <v>2700</v>
      </c>
      <c r="L88" s="134"/>
    </row>
    <row r="89" spans="1:12" ht="48" x14ac:dyDescent="0.25">
      <c r="A89" s="39">
        <v>2224</v>
      </c>
      <c r="B89" s="63" t="s">
        <v>98</v>
      </c>
      <c r="C89" s="64">
        <f t="shared" si="5"/>
        <v>817</v>
      </c>
      <c r="D89" s="66">
        <v>706</v>
      </c>
      <c r="E89" s="66"/>
      <c r="F89" s="66">
        <v>111</v>
      </c>
      <c r="G89" s="134"/>
      <c r="H89" s="64">
        <f t="shared" si="6"/>
        <v>986</v>
      </c>
      <c r="I89" s="66">
        <v>871</v>
      </c>
      <c r="J89" s="66"/>
      <c r="K89" s="66">
        <v>115</v>
      </c>
      <c r="L89" s="134"/>
    </row>
    <row r="90" spans="1:12" ht="24" hidden="1" x14ac:dyDescent="0.25">
      <c r="A90" s="39">
        <v>2229</v>
      </c>
      <c r="B90" s="63" t="s">
        <v>99</v>
      </c>
      <c r="C90" s="64">
        <f t="shared" si="5"/>
        <v>0</v>
      </c>
      <c r="D90" s="66"/>
      <c r="E90" s="66"/>
      <c r="F90" s="66"/>
      <c r="G90" s="134"/>
      <c r="H90" s="64">
        <f t="shared" si="6"/>
        <v>0</v>
      </c>
      <c r="I90" s="66"/>
      <c r="J90" s="66"/>
      <c r="K90" s="66"/>
      <c r="L90" s="134"/>
    </row>
    <row r="91" spans="1:12" x14ac:dyDescent="0.25">
      <c r="A91" s="135">
        <v>2230</v>
      </c>
      <c r="B91" s="63" t="s">
        <v>100</v>
      </c>
      <c r="C91" s="64">
        <f t="shared" si="5"/>
        <v>12829</v>
      </c>
      <c r="D91" s="136">
        <f>SUM(D92:D98)</f>
        <v>12829</v>
      </c>
      <c r="E91" s="136">
        <f>SUM(E92:E98)</f>
        <v>0</v>
      </c>
      <c r="F91" s="136">
        <f>SUM(F92:F98)</f>
        <v>0</v>
      </c>
      <c r="G91" s="137">
        <f>SUM(G92:G98)</f>
        <v>0</v>
      </c>
      <c r="H91" s="64">
        <f t="shared" si="6"/>
        <v>5086</v>
      </c>
      <c r="I91" s="136">
        <f>SUM(I92:I98)</f>
        <v>4986</v>
      </c>
      <c r="J91" s="136">
        <f>SUM(J92:J98)</f>
        <v>0</v>
      </c>
      <c r="K91" s="136">
        <f>SUM(K92:K98)</f>
        <v>100</v>
      </c>
      <c r="L91" s="137">
        <f>SUM(L92:L98)</f>
        <v>0</v>
      </c>
    </row>
    <row r="92" spans="1:12" ht="24" x14ac:dyDescent="0.25">
      <c r="A92" s="39">
        <v>2231</v>
      </c>
      <c r="B92" s="63" t="s">
        <v>101</v>
      </c>
      <c r="C92" s="64">
        <f t="shared" si="5"/>
        <v>1350</v>
      </c>
      <c r="D92" s="66">
        <v>1350</v>
      </c>
      <c r="E92" s="66"/>
      <c r="F92" s="66"/>
      <c r="G92" s="134"/>
      <c r="H92" s="64">
        <f t="shared" si="6"/>
        <v>2200</v>
      </c>
      <c r="I92" s="66">
        <f>1350+850</f>
        <v>2200</v>
      </c>
      <c r="J92" s="66"/>
      <c r="K92" s="66"/>
      <c r="L92" s="134"/>
    </row>
    <row r="93" spans="1:12" ht="24.75" hidden="1" customHeight="1" x14ac:dyDescent="0.25">
      <c r="A93" s="39">
        <v>2232</v>
      </c>
      <c r="B93" s="63" t="s">
        <v>102</v>
      </c>
      <c r="C93" s="64">
        <f t="shared" si="5"/>
        <v>0</v>
      </c>
      <c r="D93" s="66"/>
      <c r="E93" s="66"/>
      <c r="F93" s="66"/>
      <c r="G93" s="134"/>
      <c r="H93" s="64">
        <f t="shared" si="6"/>
        <v>0</v>
      </c>
      <c r="I93" s="66"/>
      <c r="J93" s="66"/>
      <c r="K93" s="66"/>
      <c r="L93" s="134"/>
    </row>
    <row r="94" spans="1:12" ht="24" x14ac:dyDescent="0.25">
      <c r="A94" s="39">
        <v>2233</v>
      </c>
      <c r="B94" s="63" t="s">
        <v>103</v>
      </c>
      <c r="C94" s="59">
        <f t="shared" si="5"/>
        <v>320</v>
      </c>
      <c r="D94" s="61">
        <v>320</v>
      </c>
      <c r="E94" s="61"/>
      <c r="F94" s="61"/>
      <c r="G94" s="133"/>
      <c r="H94" s="64">
        <f t="shared" si="6"/>
        <v>220</v>
      </c>
      <c r="I94" s="66">
        <v>220</v>
      </c>
      <c r="J94" s="66"/>
      <c r="K94" s="66"/>
      <c r="L94" s="134"/>
    </row>
    <row r="95" spans="1:12" ht="36" x14ac:dyDescent="0.25">
      <c r="A95" s="39">
        <v>2234</v>
      </c>
      <c r="B95" s="63" t="s">
        <v>104</v>
      </c>
      <c r="C95" s="64">
        <f t="shared" si="5"/>
        <v>0</v>
      </c>
      <c r="D95" s="66"/>
      <c r="E95" s="66"/>
      <c r="F95" s="66"/>
      <c r="G95" s="134"/>
      <c r="H95" s="64">
        <f t="shared" si="6"/>
        <v>157</v>
      </c>
      <c r="I95" s="66">
        <v>157</v>
      </c>
      <c r="J95" s="66"/>
      <c r="K95" s="66"/>
      <c r="L95" s="134"/>
    </row>
    <row r="96" spans="1:12" ht="24" hidden="1" x14ac:dyDescent="0.25">
      <c r="A96" s="39">
        <v>2235</v>
      </c>
      <c r="B96" s="63" t="s">
        <v>105</v>
      </c>
      <c r="C96" s="64">
        <f t="shared" si="5"/>
        <v>2760</v>
      </c>
      <c r="D96" s="66">
        <v>2760</v>
      </c>
      <c r="E96" s="66"/>
      <c r="F96" s="66"/>
      <c r="G96" s="134"/>
      <c r="H96" s="64">
        <f t="shared" si="6"/>
        <v>0</v>
      </c>
      <c r="I96" s="66">
        <v>0</v>
      </c>
      <c r="J96" s="66"/>
      <c r="K96" s="66"/>
      <c r="L96" s="134"/>
    </row>
    <row r="97" spans="1:12" hidden="1" x14ac:dyDescent="0.25">
      <c r="A97" s="39">
        <v>2236</v>
      </c>
      <c r="B97" s="63" t="s">
        <v>106</v>
      </c>
      <c r="C97" s="64">
        <f t="shared" si="5"/>
        <v>0</v>
      </c>
      <c r="D97" s="66"/>
      <c r="E97" s="66"/>
      <c r="F97" s="66"/>
      <c r="G97" s="134"/>
      <c r="H97" s="64">
        <f t="shared" si="6"/>
        <v>0</v>
      </c>
      <c r="I97" s="66"/>
      <c r="J97" s="66"/>
      <c r="K97" s="66"/>
      <c r="L97" s="134"/>
    </row>
    <row r="98" spans="1:12" x14ac:dyDescent="0.25">
      <c r="A98" s="39">
        <v>2239</v>
      </c>
      <c r="B98" s="63" t="s">
        <v>107</v>
      </c>
      <c r="C98" s="64">
        <f t="shared" si="5"/>
        <v>8399</v>
      </c>
      <c r="D98" s="66">
        <v>8399</v>
      </c>
      <c r="E98" s="66"/>
      <c r="F98" s="66"/>
      <c r="G98" s="134"/>
      <c r="H98" s="64">
        <f t="shared" si="6"/>
        <v>2509</v>
      </c>
      <c r="I98" s="66">
        <f>1042+104+800+100+363</f>
        <v>2409</v>
      </c>
      <c r="J98" s="66"/>
      <c r="K98" s="66">
        <v>100</v>
      </c>
      <c r="L98" s="134"/>
    </row>
    <row r="99" spans="1:12" ht="36" x14ac:dyDescent="0.25">
      <c r="A99" s="135">
        <v>2240</v>
      </c>
      <c r="B99" s="63" t="s">
        <v>108</v>
      </c>
      <c r="C99" s="64">
        <f t="shared" si="5"/>
        <v>46784</v>
      </c>
      <c r="D99" s="136">
        <f>SUM(D100:D106)</f>
        <v>46618</v>
      </c>
      <c r="E99" s="136">
        <f>SUM(E100:E106)</f>
        <v>0</v>
      </c>
      <c r="F99" s="136">
        <f>SUM(F100:F106)</f>
        <v>166</v>
      </c>
      <c r="G99" s="137">
        <f>SUM(G100:G106)</f>
        <v>0</v>
      </c>
      <c r="H99" s="64">
        <f t="shared" si="6"/>
        <v>44049</v>
      </c>
      <c r="I99" s="136">
        <f>SUM(I100:I106)</f>
        <v>43883</v>
      </c>
      <c r="J99" s="136">
        <f>SUM(J100:J106)</f>
        <v>0</v>
      </c>
      <c r="K99" s="136">
        <f>SUM(K100:K106)</f>
        <v>166</v>
      </c>
      <c r="L99" s="137">
        <f>SUM(L100:L106)</f>
        <v>0</v>
      </c>
    </row>
    <row r="100" spans="1:12" hidden="1" x14ac:dyDescent="0.25">
      <c r="A100" s="39">
        <v>2241</v>
      </c>
      <c r="B100" s="63" t="s">
        <v>109</v>
      </c>
      <c r="C100" s="64">
        <f t="shared" si="5"/>
        <v>0</v>
      </c>
      <c r="D100" s="66"/>
      <c r="E100" s="66"/>
      <c r="F100" s="66"/>
      <c r="G100" s="134"/>
      <c r="H100" s="64">
        <f t="shared" si="6"/>
        <v>0</v>
      </c>
      <c r="I100" s="66"/>
      <c r="J100" s="66"/>
      <c r="K100" s="66"/>
      <c r="L100" s="134"/>
    </row>
    <row r="101" spans="1:12" ht="24" x14ac:dyDescent="0.25">
      <c r="A101" s="39">
        <v>2242</v>
      </c>
      <c r="B101" s="63" t="s">
        <v>110</v>
      </c>
      <c r="C101" s="64">
        <f t="shared" si="5"/>
        <v>29365</v>
      </c>
      <c r="D101" s="66">
        <v>29365</v>
      </c>
      <c r="E101" s="66"/>
      <c r="F101" s="66"/>
      <c r="G101" s="134"/>
      <c r="H101" s="64">
        <f t="shared" si="6"/>
        <v>27250</v>
      </c>
      <c r="I101" s="66">
        <f>29365-715-800-600</f>
        <v>27250</v>
      </c>
      <c r="J101" s="66"/>
      <c r="K101" s="66"/>
      <c r="L101" s="134"/>
    </row>
    <row r="102" spans="1:12" ht="24" x14ac:dyDescent="0.25">
      <c r="A102" s="39">
        <v>2243</v>
      </c>
      <c r="B102" s="63" t="s">
        <v>111</v>
      </c>
      <c r="C102" s="64">
        <f t="shared" si="5"/>
        <v>4569</v>
      </c>
      <c r="D102" s="66">
        <v>4569</v>
      </c>
      <c r="E102" s="66"/>
      <c r="F102" s="66"/>
      <c r="G102" s="134"/>
      <c r="H102" s="64">
        <f t="shared" si="6"/>
        <v>4369</v>
      </c>
      <c r="I102" s="66">
        <v>4369</v>
      </c>
      <c r="J102" s="66"/>
      <c r="K102" s="66"/>
      <c r="L102" s="134"/>
    </row>
    <row r="103" spans="1:12" x14ac:dyDescent="0.25">
      <c r="A103" s="39">
        <v>2244</v>
      </c>
      <c r="B103" s="63" t="s">
        <v>112</v>
      </c>
      <c r="C103" s="64">
        <f t="shared" si="5"/>
        <v>11919</v>
      </c>
      <c r="D103" s="66">
        <v>11753</v>
      </c>
      <c r="E103" s="66"/>
      <c r="F103" s="66">
        <v>166</v>
      </c>
      <c r="G103" s="134"/>
      <c r="H103" s="64">
        <f t="shared" si="6"/>
        <v>11849</v>
      </c>
      <c r="I103" s="66">
        <v>11683</v>
      </c>
      <c r="J103" s="66"/>
      <c r="K103" s="66">
        <v>166</v>
      </c>
      <c r="L103" s="134"/>
    </row>
    <row r="104" spans="1:12" ht="24" hidden="1" x14ac:dyDescent="0.25">
      <c r="A104" s="39">
        <v>2246</v>
      </c>
      <c r="B104" s="63" t="s">
        <v>113</v>
      </c>
      <c r="C104" s="64">
        <f t="shared" si="5"/>
        <v>0</v>
      </c>
      <c r="D104" s="66"/>
      <c r="E104" s="66"/>
      <c r="F104" s="66"/>
      <c r="G104" s="134"/>
      <c r="H104" s="64">
        <f t="shared" si="6"/>
        <v>0</v>
      </c>
      <c r="I104" s="66"/>
      <c r="J104" s="66"/>
      <c r="K104" s="66"/>
      <c r="L104" s="134"/>
    </row>
    <row r="105" spans="1:12" x14ac:dyDescent="0.25">
      <c r="A105" s="39">
        <v>2247</v>
      </c>
      <c r="B105" s="63" t="s">
        <v>114</v>
      </c>
      <c r="C105" s="64">
        <f t="shared" si="5"/>
        <v>861</v>
      </c>
      <c r="D105" s="66">
        <v>861</v>
      </c>
      <c r="E105" s="66"/>
      <c r="F105" s="66"/>
      <c r="G105" s="134"/>
      <c r="H105" s="64">
        <f t="shared" si="6"/>
        <v>511</v>
      </c>
      <c r="I105" s="66">
        <f>861-150-200</f>
        <v>511</v>
      </c>
      <c r="J105" s="66"/>
      <c r="K105" s="66"/>
      <c r="L105" s="134"/>
    </row>
    <row r="106" spans="1:12" ht="24" x14ac:dyDescent="0.25">
      <c r="A106" s="39">
        <v>2249</v>
      </c>
      <c r="B106" s="63" t="s">
        <v>115</v>
      </c>
      <c r="C106" s="64">
        <f t="shared" si="5"/>
        <v>70</v>
      </c>
      <c r="D106" s="66">
        <v>70</v>
      </c>
      <c r="E106" s="66"/>
      <c r="F106" s="66"/>
      <c r="G106" s="134"/>
      <c r="H106" s="64">
        <f t="shared" si="6"/>
        <v>70</v>
      </c>
      <c r="I106" s="66">
        <v>70</v>
      </c>
      <c r="J106" s="66"/>
      <c r="K106" s="66"/>
      <c r="L106" s="134"/>
    </row>
    <row r="107" spans="1:12" x14ac:dyDescent="0.25">
      <c r="A107" s="135">
        <v>2250</v>
      </c>
      <c r="B107" s="63" t="s">
        <v>116</v>
      </c>
      <c r="C107" s="64">
        <f t="shared" si="5"/>
        <v>1761</v>
      </c>
      <c r="D107" s="136">
        <f>454+1307</f>
        <v>1761</v>
      </c>
      <c r="E107" s="136"/>
      <c r="F107" s="136"/>
      <c r="G107" s="145"/>
      <c r="H107" s="64">
        <f t="shared" si="6"/>
        <v>1761</v>
      </c>
      <c r="I107" s="136">
        <f>454+1307</f>
        <v>1761</v>
      </c>
      <c r="J107" s="136"/>
      <c r="K107" s="136"/>
      <c r="L107" s="137"/>
    </row>
    <row r="108" spans="1:12" x14ac:dyDescent="0.25">
      <c r="A108" s="135">
        <v>2260</v>
      </c>
      <c r="B108" s="63" t="s">
        <v>117</v>
      </c>
      <c r="C108" s="64">
        <f t="shared" ref="C108:C174" si="9">SUM(D108:G108)</f>
        <v>112294</v>
      </c>
      <c r="D108" s="136">
        <f>SUM(D109:D113)</f>
        <v>112282</v>
      </c>
      <c r="E108" s="136">
        <f>SUM(E109:E113)</f>
        <v>0</v>
      </c>
      <c r="F108" s="136">
        <f>SUM(F109:F113)</f>
        <v>12</v>
      </c>
      <c r="G108" s="137">
        <f>SUM(G109:G113)</f>
        <v>0</v>
      </c>
      <c r="H108" s="64">
        <f t="shared" ref="H108:H175" si="10">SUM(I108:L108)</f>
        <v>112294</v>
      </c>
      <c r="I108" s="136">
        <f>SUM(I109:I113)</f>
        <v>112282</v>
      </c>
      <c r="J108" s="136">
        <f>SUM(J109:J113)</f>
        <v>0</v>
      </c>
      <c r="K108" s="136">
        <f>SUM(K109:K113)</f>
        <v>12</v>
      </c>
      <c r="L108" s="137">
        <f>SUM(L109:L113)</f>
        <v>0</v>
      </c>
    </row>
    <row r="109" spans="1:12" x14ac:dyDescent="0.25">
      <c r="A109" s="39">
        <v>2261</v>
      </c>
      <c r="B109" s="63" t="s">
        <v>118</v>
      </c>
      <c r="C109" s="64">
        <f t="shared" si="9"/>
        <v>105507</v>
      </c>
      <c r="D109" s="66">
        <v>105507</v>
      </c>
      <c r="E109" s="66"/>
      <c r="F109" s="66"/>
      <c r="G109" s="134"/>
      <c r="H109" s="64">
        <f t="shared" si="10"/>
        <v>105507</v>
      </c>
      <c r="I109" s="66">
        <f>105507</f>
        <v>105507</v>
      </c>
      <c r="J109" s="66"/>
      <c r="K109" s="66"/>
      <c r="L109" s="134"/>
    </row>
    <row r="110" spans="1:12" hidden="1" x14ac:dyDescent="0.25">
      <c r="A110" s="39">
        <v>2262</v>
      </c>
      <c r="B110" s="63" t="s">
        <v>119</v>
      </c>
      <c r="C110" s="64">
        <f t="shared" si="9"/>
        <v>0</v>
      </c>
      <c r="D110" s="66"/>
      <c r="E110" s="66"/>
      <c r="F110" s="66"/>
      <c r="G110" s="134"/>
      <c r="H110" s="64">
        <f t="shared" si="10"/>
        <v>0</v>
      </c>
      <c r="I110" s="66"/>
      <c r="J110" s="66"/>
      <c r="K110" s="66"/>
      <c r="L110" s="134"/>
    </row>
    <row r="111" spans="1:12" x14ac:dyDescent="0.25">
      <c r="A111" s="39">
        <v>2263</v>
      </c>
      <c r="B111" s="63" t="s">
        <v>120</v>
      </c>
      <c r="C111" s="64">
        <f t="shared" si="9"/>
        <v>2721</v>
      </c>
      <c r="D111" s="66">
        <v>2721</v>
      </c>
      <c r="E111" s="66"/>
      <c r="F111" s="66"/>
      <c r="G111" s="134"/>
      <c r="H111" s="64">
        <f t="shared" si="10"/>
        <v>2721</v>
      </c>
      <c r="I111" s="66">
        <v>2721</v>
      </c>
      <c r="J111" s="66"/>
      <c r="K111" s="66"/>
      <c r="L111" s="134"/>
    </row>
    <row r="112" spans="1:12" ht="24" hidden="1" x14ac:dyDescent="0.25">
      <c r="A112" s="39">
        <v>2264</v>
      </c>
      <c r="B112" s="63" t="s">
        <v>121</v>
      </c>
      <c r="C112" s="64">
        <f t="shared" si="9"/>
        <v>0</v>
      </c>
      <c r="D112" s="66"/>
      <c r="E112" s="66"/>
      <c r="F112" s="66"/>
      <c r="G112" s="134"/>
      <c r="H112" s="64">
        <f t="shared" si="10"/>
        <v>0</v>
      </c>
      <c r="I112" s="66"/>
      <c r="J112" s="66"/>
      <c r="K112" s="66"/>
      <c r="L112" s="134"/>
    </row>
    <row r="113" spans="1:12" x14ac:dyDescent="0.25">
      <c r="A113" s="39">
        <v>2269</v>
      </c>
      <c r="B113" s="63" t="s">
        <v>122</v>
      </c>
      <c r="C113" s="64">
        <f t="shared" si="9"/>
        <v>4066</v>
      </c>
      <c r="D113" s="66">
        <v>4054</v>
      </c>
      <c r="E113" s="66"/>
      <c r="F113" s="66">
        <v>12</v>
      </c>
      <c r="G113" s="134"/>
      <c r="H113" s="64">
        <f t="shared" si="10"/>
        <v>4066</v>
      </c>
      <c r="I113" s="66">
        <v>4054</v>
      </c>
      <c r="J113" s="66"/>
      <c r="K113" s="66">
        <v>12</v>
      </c>
      <c r="L113" s="134"/>
    </row>
    <row r="114" spans="1:12" x14ac:dyDescent="0.25">
      <c r="A114" s="135">
        <v>2270</v>
      </c>
      <c r="B114" s="63" t="s">
        <v>123</v>
      </c>
      <c r="C114" s="64">
        <f t="shared" si="9"/>
        <v>1040</v>
      </c>
      <c r="D114" s="136">
        <f>SUM(D115:D118)</f>
        <v>940</v>
      </c>
      <c r="E114" s="136">
        <f>SUM(E115:E118)</f>
        <v>0</v>
      </c>
      <c r="F114" s="136">
        <f>SUM(F115:F118)</f>
        <v>100</v>
      </c>
      <c r="G114" s="137">
        <f>SUM(G115:G118)</f>
        <v>0</v>
      </c>
      <c r="H114" s="64">
        <f t="shared" si="10"/>
        <v>90</v>
      </c>
      <c r="I114" s="136">
        <f>SUM(I115:I118)</f>
        <v>90</v>
      </c>
      <c r="J114" s="136">
        <f>SUM(J115:J118)</f>
        <v>0</v>
      </c>
      <c r="K114" s="136">
        <f>SUM(K115:K118)</f>
        <v>0</v>
      </c>
      <c r="L114" s="137">
        <f>SUM(L115:L118)</f>
        <v>0</v>
      </c>
    </row>
    <row r="115" spans="1:12" hidden="1" x14ac:dyDescent="0.25">
      <c r="A115" s="39">
        <v>2272</v>
      </c>
      <c r="B115" s="146" t="s">
        <v>124</v>
      </c>
      <c r="C115" s="64">
        <f t="shared" si="9"/>
        <v>0</v>
      </c>
      <c r="D115" s="66"/>
      <c r="E115" s="66"/>
      <c r="F115" s="66"/>
      <c r="G115" s="134"/>
      <c r="H115" s="64">
        <f t="shared" si="10"/>
        <v>0</v>
      </c>
      <c r="I115" s="66"/>
      <c r="J115" s="66"/>
      <c r="K115" s="66"/>
      <c r="L115" s="134"/>
    </row>
    <row r="116" spans="1:12" ht="24" hidden="1" x14ac:dyDescent="0.25">
      <c r="A116" s="39">
        <v>2274</v>
      </c>
      <c r="B116" s="147" t="s">
        <v>125</v>
      </c>
      <c r="C116" s="64">
        <f t="shared" si="9"/>
        <v>0</v>
      </c>
      <c r="D116" s="66"/>
      <c r="E116" s="66"/>
      <c r="F116" s="66"/>
      <c r="G116" s="134"/>
      <c r="H116" s="64">
        <f t="shared" si="10"/>
        <v>0</v>
      </c>
      <c r="I116" s="66"/>
      <c r="J116" s="66"/>
      <c r="K116" s="66"/>
      <c r="L116" s="134"/>
    </row>
    <row r="117" spans="1:12" ht="24" hidden="1" x14ac:dyDescent="0.25">
      <c r="A117" s="39">
        <v>2275</v>
      </c>
      <c r="B117" s="63" t="s">
        <v>126</v>
      </c>
      <c r="C117" s="64">
        <f t="shared" si="9"/>
        <v>0</v>
      </c>
      <c r="D117" s="66"/>
      <c r="E117" s="66"/>
      <c r="F117" s="66"/>
      <c r="G117" s="134"/>
      <c r="H117" s="64">
        <f t="shared" si="10"/>
        <v>0</v>
      </c>
      <c r="I117" s="66"/>
      <c r="J117" s="66"/>
      <c r="K117" s="66"/>
      <c r="L117" s="134"/>
    </row>
    <row r="118" spans="1:12" ht="36" x14ac:dyDescent="0.25">
      <c r="A118" s="39">
        <v>2276</v>
      </c>
      <c r="B118" s="63" t="s">
        <v>127</v>
      </c>
      <c r="C118" s="64">
        <f t="shared" si="9"/>
        <v>1040</v>
      </c>
      <c r="D118" s="66">
        <f>90+850</f>
        <v>940</v>
      </c>
      <c r="E118" s="66"/>
      <c r="F118" s="66">
        <v>100</v>
      </c>
      <c r="G118" s="134"/>
      <c r="H118" s="64">
        <f>SUM(I118:L118)</f>
        <v>90</v>
      </c>
      <c r="I118" s="66">
        <v>90</v>
      </c>
      <c r="J118" s="66"/>
      <c r="K118" s="66"/>
      <c r="L118" s="134"/>
    </row>
    <row r="119" spans="1:12" ht="48" hidden="1" x14ac:dyDescent="0.25">
      <c r="A119" s="135">
        <v>2280</v>
      </c>
      <c r="B119" s="63" t="s">
        <v>128</v>
      </c>
      <c r="C119" s="64">
        <f>SUM(D119:G119)</f>
        <v>0</v>
      </c>
      <c r="D119" s="66"/>
      <c r="E119" s="66"/>
      <c r="F119" s="66"/>
      <c r="G119" s="66"/>
      <c r="H119" s="64">
        <f>SUM(I119:L119)</f>
        <v>0</v>
      </c>
      <c r="I119" s="66"/>
      <c r="J119" s="66"/>
      <c r="K119" s="66"/>
      <c r="L119" s="148"/>
    </row>
    <row r="120" spans="1:12" ht="38.25" customHeight="1" x14ac:dyDescent="0.25">
      <c r="A120" s="95">
        <v>2300</v>
      </c>
      <c r="B120" s="75" t="s">
        <v>129</v>
      </c>
      <c r="C120" s="76">
        <f t="shared" si="9"/>
        <v>122612</v>
      </c>
      <c r="D120" s="149">
        <f>SUM(D121,D126,D130,D131,D134,D138,D146,D147,D150)</f>
        <v>120612</v>
      </c>
      <c r="E120" s="149">
        <f>SUM(E121,E126,E130,E131,E134,E138,E146,E147,E150)</f>
        <v>0</v>
      </c>
      <c r="F120" s="149">
        <f>SUM(F121,F126,F130,F131,F134,F138,F146,F147,F150)</f>
        <v>2000</v>
      </c>
      <c r="G120" s="150">
        <f>SUM(G121,G126,G130,G131,G134,G138,G146,G147,G150)</f>
        <v>0</v>
      </c>
      <c r="H120" s="76">
        <f t="shared" si="10"/>
        <v>76481</v>
      </c>
      <c r="I120" s="149">
        <f>SUM(I121,I126,I130,I131,I134,I138,I146,I147,I150)</f>
        <v>74481</v>
      </c>
      <c r="J120" s="149">
        <f>SUM(J121,J126,J130,J131,J134,J138,J146,J147,J150)</f>
        <v>0</v>
      </c>
      <c r="K120" s="149">
        <f>SUM(K121,K126,K130,K131,K134,K138,K146,K147,K150)</f>
        <v>2000</v>
      </c>
      <c r="L120" s="150">
        <f>SUM(L121,L126,L130,L131,L134,L138,L146,L147,L150)</f>
        <v>0</v>
      </c>
    </row>
    <row r="121" spans="1:12" ht="24" x14ac:dyDescent="0.25">
      <c r="A121" s="141">
        <v>2310</v>
      </c>
      <c r="B121" s="58" t="s">
        <v>130</v>
      </c>
      <c r="C121" s="59">
        <f t="shared" si="9"/>
        <v>29018</v>
      </c>
      <c r="D121" s="142">
        <f>SUM(D122:D125)</f>
        <v>29018</v>
      </c>
      <c r="E121" s="142">
        <f t="shared" ref="E121:L121" si="11">SUM(E122:E125)</f>
        <v>0</v>
      </c>
      <c r="F121" s="142">
        <f t="shared" si="11"/>
        <v>0</v>
      </c>
      <c r="G121" s="143">
        <f t="shared" si="11"/>
        <v>0</v>
      </c>
      <c r="H121" s="59">
        <f t="shared" si="10"/>
        <v>22506</v>
      </c>
      <c r="I121" s="142">
        <f t="shared" si="11"/>
        <v>22506</v>
      </c>
      <c r="J121" s="142">
        <f t="shared" si="11"/>
        <v>0</v>
      </c>
      <c r="K121" s="142">
        <f t="shared" si="11"/>
        <v>0</v>
      </c>
      <c r="L121" s="143">
        <f t="shared" si="11"/>
        <v>0</v>
      </c>
    </row>
    <row r="122" spans="1:12" x14ac:dyDescent="0.25">
      <c r="A122" s="39">
        <v>2311</v>
      </c>
      <c r="B122" s="63" t="s">
        <v>131</v>
      </c>
      <c r="C122" s="64">
        <f>SUM(D122:G122)</f>
        <v>12397</v>
      </c>
      <c r="D122" s="66">
        <v>12397</v>
      </c>
      <c r="E122" s="66"/>
      <c r="F122" s="66"/>
      <c r="G122" s="134"/>
      <c r="H122" s="64">
        <f t="shared" si="10"/>
        <v>13301</v>
      </c>
      <c r="I122" s="66">
        <f>12397+904</f>
        <v>13301</v>
      </c>
      <c r="J122" s="66"/>
      <c r="K122" s="66"/>
      <c r="L122" s="134"/>
    </row>
    <row r="123" spans="1:12" x14ac:dyDescent="0.25">
      <c r="A123" s="39">
        <v>2312</v>
      </c>
      <c r="B123" s="63" t="s">
        <v>132</v>
      </c>
      <c r="C123" s="64">
        <f t="shared" si="9"/>
        <v>10474</v>
      </c>
      <c r="D123" s="66">
        <v>10474</v>
      </c>
      <c r="E123" s="66"/>
      <c r="F123" s="66"/>
      <c r="G123" s="134"/>
      <c r="H123" s="64">
        <f t="shared" si="10"/>
        <v>6583</v>
      </c>
      <c r="I123" s="66">
        <f>151+6432</f>
        <v>6583</v>
      </c>
      <c r="J123" s="66"/>
      <c r="K123" s="66"/>
      <c r="L123" s="134"/>
    </row>
    <row r="124" spans="1:12" x14ac:dyDescent="0.25">
      <c r="A124" s="39">
        <v>2313</v>
      </c>
      <c r="B124" s="63" t="s">
        <v>133</v>
      </c>
      <c r="C124" s="64">
        <f t="shared" si="9"/>
        <v>5787</v>
      </c>
      <c r="D124" s="66">
        <v>5787</v>
      </c>
      <c r="E124" s="66"/>
      <c r="F124" s="66"/>
      <c r="G124" s="134"/>
      <c r="H124" s="64">
        <f t="shared" si="10"/>
        <v>2510</v>
      </c>
      <c r="I124" s="66">
        <f>1820+690</f>
        <v>2510</v>
      </c>
      <c r="J124" s="66"/>
      <c r="K124" s="66"/>
      <c r="L124" s="134"/>
    </row>
    <row r="125" spans="1:12" ht="24" x14ac:dyDescent="0.25">
      <c r="A125" s="39">
        <v>2314</v>
      </c>
      <c r="B125" s="63" t="s">
        <v>134</v>
      </c>
      <c r="C125" s="64">
        <f t="shared" si="9"/>
        <v>360</v>
      </c>
      <c r="D125" s="66">
        <v>360</v>
      </c>
      <c r="E125" s="66"/>
      <c r="F125" s="66"/>
      <c r="G125" s="134"/>
      <c r="H125" s="64">
        <f t="shared" si="10"/>
        <v>112</v>
      </c>
      <c r="I125" s="66">
        <f>87+25</f>
        <v>112</v>
      </c>
      <c r="J125" s="66"/>
      <c r="K125" s="66"/>
      <c r="L125" s="134"/>
    </row>
    <row r="126" spans="1:12" x14ac:dyDescent="0.25">
      <c r="A126" s="135">
        <v>2320</v>
      </c>
      <c r="B126" s="63" t="s">
        <v>135</v>
      </c>
      <c r="C126" s="64">
        <f t="shared" si="9"/>
        <v>54022</v>
      </c>
      <c r="D126" s="136">
        <f>SUM(D127:D129)</f>
        <v>52022</v>
      </c>
      <c r="E126" s="136">
        <f>SUM(E127:E129)</f>
        <v>0</v>
      </c>
      <c r="F126" s="136">
        <f>SUM(F127:F129)</f>
        <v>2000</v>
      </c>
      <c r="G126" s="137">
        <f>SUM(G127:G129)</f>
        <v>0</v>
      </c>
      <c r="H126" s="64">
        <f t="shared" si="10"/>
        <v>31806</v>
      </c>
      <c r="I126" s="136">
        <f>SUM(I127:I129)</f>
        <v>29806</v>
      </c>
      <c r="J126" s="136">
        <f>SUM(J127:J129)</f>
        <v>0</v>
      </c>
      <c r="K126" s="136">
        <f>SUM(K127:K129)</f>
        <v>2000</v>
      </c>
      <c r="L126" s="137">
        <f>SUM(L127:L129)</f>
        <v>0</v>
      </c>
    </row>
    <row r="127" spans="1:12" x14ac:dyDescent="0.25">
      <c r="A127" s="39">
        <v>2321</v>
      </c>
      <c r="B127" s="63" t="s">
        <v>136</v>
      </c>
      <c r="C127" s="64">
        <f t="shared" si="9"/>
        <v>8468</v>
      </c>
      <c r="D127" s="66">
        <v>6468</v>
      </c>
      <c r="E127" s="66"/>
      <c r="F127" s="66">
        <v>2000</v>
      </c>
      <c r="G127" s="134"/>
      <c r="H127" s="64">
        <f t="shared" si="10"/>
        <v>7775</v>
      </c>
      <c r="I127" s="66">
        <f>3760+2015</f>
        <v>5775</v>
      </c>
      <c r="J127" s="66"/>
      <c r="K127" s="66">
        <v>2000</v>
      </c>
      <c r="L127" s="134"/>
    </row>
    <row r="128" spans="1:12" x14ac:dyDescent="0.25">
      <c r="A128" s="39">
        <v>2322</v>
      </c>
      <c r="B128" s="63" t="s">
        <v>137</v>
      </c>
      <c r="C128" s="64">
        <f t="shared" si="9"/>
        <v>45554</v>
      </c>
      <c r="D128" s="66">
        <v>45554</v>
      </c>
      <c r="E128" s="66"/>
      <c r="F128" s="66"/>
      <c r="G128" s="134"/>
      <c r="H128" s="64">
        <f t="shared" si="10"/>
        <v>24031</v>
      </c>
      <c r="I128" s="66">
        <f>24000+31</f>
        <v>24031</v>
      </c>
      <c r="J128" s="66"/>
      <c r="K128" s="66"/>
      <c r="L128" s="134"/>
    </row>
    <row r="129" spans="1:12" ht="10.5" hidden="1" customHeight="1" x14ac:dyDescent="0.25">
      <c r="A129" s="39">
        <v>2329</v>
      </c>
      <c r="B129" s="63" t="s">
        <v>138</v>
      </c>
      <c r="C129" s="64">
        <f t="shared" si="9"/>
        <v>0</v>
      </c>
      <c r="D129" s="66"/>
      <c r="E129" s="66"/>
      <c r="F129" s="66"/>
      <c r="G129" s="134"/>
      <c r="H129" s="64">
        <f t="shared" si="10"/>
        <v>0</v>
      </c>
      <c r="I129" s="66"/>
      <c r="J129" s="66"/>
      <c r="K129" s="66"/>
      <c r="L129" s="134"/>
    </row>
    <row r="130" spans="1:12" hidden="1" x14ac:dyDescent="0.25">
      <c r="A130" s="135">
        <v>2330</v>
      </c>
      <c r="B130" s="63" t="s">
        <v>139</v>
      </c>
      <c r="C130" s="64">
        <f t="shared" si="9"/>
        <v>0</v>
      </c>
      <c r="D130" s="66"/>
      <c r="E130" s="66"/>
      <c r="F130" s="66"/>
      <c r="G130" s="134"/>
      <c r="H130" s="64">
        <f t="shared" si="10"/>
        <v>0</v>
      </c>
      <c r="I130" s="66"/>
      <c r="J130" s="66"/>
      <c r="K130" s="66"/>
      <c r="L130" s="134"/>
    </row>
    <row r="131" spans="1:12" ht="36" x14ac:dyDescent="0.25">
      <c r="A131" s="135">
        <v>2340</v>
      </c>
      <c r="B131" s="63" t="s">
        <v>140</v>
      </c>
      <c r="C131" s="64">
        <f t="shared" si="9"/>
        <v>545</v>
      </c>
      <c r="D131" s="136">
        <f>SUM(D132:D133)</f>
        <v>545</v>
      </c>
      <c r="E131" s="136">
        <f>SUM(E132:E133)</f>
        <v>0</v>
      </c>
      <c r="F131" s="136">
        <f>SUM(F132:F133)</f>
        <v>0</v>
      </c>
      <c r="G131" s="137">
        <f>SUM(G132:G133)</f>
        <v>0</v>
      </c>
      <c r="H131" s="64">
        <f t="shared" si="10"/>
        <v>545</v>
      </c>
      <c r="I131" s="136">
        <f>SUM(I132:I133)</f>
        <v>545</v>
      </c>
      <c r="J131" s="136">
        <f>SUM(J132:J133)</f>
        <v>0</v>
      </c>
      <c r="K131" s="136">
        <f>SUM(K132:K133)</f>
        <v>0</v>
      </c>
      <c r="L131" s="137">
        <f>SUM(L132:L133)</f>
        <v>0</v>
      </c>
    </row>
    <row r="132" spans="1:12" x14ac:dyDescent="0.25">
      <c r="A132" s="39">
        <v>2341</v>
      </c>
      <c r="B132" s="63" t="s">
        <v>141</v>
      </c>
      <c r="C132" s="64">
        <f t="shared" si="9"/>
        <v>545</v>
      </c>
      <c r="D132" s="66">
        <v>545</v>
      </c>
      <c r="E132" s="66"/>
      <c r="F132" s="66"/>
      <c r="G132" s="134"/>
      <c r="H132" s="64">
        <f t="shared" si="10"/>
        <v>545</v>
      </c>
      <c r="I132" s="66">
        <v>545</v>
      </c>
      <c r="J132" s="66"/>
      <c r="K132" s="66"/>
      <c r="L132" s="134"/>
    </row>
    <row r="133" spans="1:12" ht="24" hidden="1" x14ac:dyDescent="0.25">
      <c r="A133" s="39">
        <v>2344</v>
      </c>
      <c r="B133" s="63" t="s">
        <v>142</v>
      </c>
      <c r="C133" s="64">
        <f t="shared" si="9"/>
        <v>0</v>
      </c>
      <c r="D133" s="66"/>
      <c r="E133" s="66"/>
      <c r="F133" s="66"/>
      <c r="G133" s="134"/>
      <c r="H133" s="64">
        <f t="shared" si="10"/>
        <v>0</v>
      </c>
      <c r="I133" s="66"/>
      <c r="J133" s="66"/>
      <c r="K133" s="66"/>
      <c r="L133" s="134"/>
    </row>
    <row r="134" spans="1:12" ht="16.5" customHeight="1" x14ac:dyDescent="0.25">
      <c r="A134" s="130">
        <v>2350</v>
      </c>
      <c r="B134" s="99" t="s">
        <v>143</v>
      </c>
      <c r="C134" s="103">
        <f t="shared" si="9"/>
        <v>8455</v>
      </c>
      <c r="D134" s="131">
        <f>SUM(D135:D137)</f>
        <v>8455</v>
      </c>
      <c r="E134" s="131">
        <f>SUM(E135:E137)</f>
        <v>0</v>
      </c>
      <c r="F134" s="131">
        <f>SUM(F135:F137)</f>
        <v>0</v>
      </c>
      <c r="G134" s="132">
        <f>SUM(G135:G137)</f>
        <v>0</v>
      </c>
      <c r="H134" s="103">
        <f t="shared" si="10"/>
        <v>7576</v>
      </c>
      <c r="I134" s="131">
        <f>SUM(I135:I137)</f>
        <v>7576</v>
      </c>
      <c r="J134" s="131">
        <f>SUM(J135:J137)</f>
        <v>0</v>
      </c>
      <c r="K134" s="131">
        <f>SUM(K135:K137)</f>
        <v>0</v>
      </c>
      <c r="L134" s="132">
        <f>SUM(L135:L137)</f>
        <v>0</v>
      </c>
    </row>
    <row r="135" spans="1:12" x14ac:dyDescent="0.25">
      <c r="A135" s="34">
        <v>2351</v>
      </c>
      <c r="B135" s="58" t="s">
        <v>144</v>
      </c>
      <c r="C135" s="59">
        <f t="shared" si="9"/>
        <v>815</v>
      </c>
      <c r="D135" s="61">
        <v>815</v>
      </c>
      <c r="E135" s="61"/>
      <c r="F135" s="61"/>
      <c r="G135" s="133"/>
      <c r="H135" s="59">
        <f t="shared" si="10"/>
        <v>815</v>
      </c>
      <c r="I135" s="61">
        <v>815</v>
      </c>
      <c r="J135" s="61"/>
      <c r="K135" s="61"/>
      <c r="L135" s="133"/>
    </row>
    <row r="136" spans="1:12" ht="24" x14ac:dyDescent="0.25">
      <c r="A136" s="39">
        <v>2352</v>
      </c>
      <c r="B136" s="63" t="s">
        <v>145</v>
      </c>
      <c r="C136" s="64">
        <f t="shared" si="9"/>
        <v>3975</v>
      </c>
      <c r="D136" s="66">
        <f>3459+103+413</f>
        <v>3975</v>
      </c>
      <c r="E136" s="66"/>
      <c r="F136" s="66"/>
      <c r="G136" s="134"/>
      <c r="H136" s="64">
        <f t="shared" si="10"/>
        <v>3646</v>
      </c>
      <c r="I136" s="66">
        <f>3459+103+84</f>
        <v>3646</v>
      </c>
      <c r="J136" s="66"/>
      <c r="K136" s="66"/>
      <c r="L136" s="134"/>
    </row>
    <row r="137" spans="1:12" ht="24" x14ac:dyDescent="0.25">
      <c r="A137" s="39">
        <v>2353</v>
      </c>
      <c r="B137" s="63" t="s">
        <v>146</v>
      </c>
      <c r="C137" s="64">
        <f t="shared" si="9"/>
        <v>3665</v>
      </c>
      <c r="D137" s="66">
        <v>3665</v>
      </c>
      <c r="E137" s="66"/>
      <c r="F137" s="66"/>
      <c r="G137" s="134"/>
      <c r="H137" s="64">
        <f t="shared" si="10"/>
        <v>3115</v>
      </c>
      <c r="I137" s="66">
        <f>3115</f>
        <v>3115</v>
      </c>
      <c r="J137" s="66"/>
      <c r="K137" s="66"/>
      <c r="L137" s="134"/>
    </row>
    <row r="138" spans="1:12" ht="36" x14ac:dyDescent="0.25">
      <c r="A138" s="135">
        <v>2360</v>
      </c>
      <c r="B138" s="63" t="s">
        <v>147</v>
      </c>
      <c r="C138" s="64">
        <f t="shared" si="9"/>
        <v>26240</v>
      </c>
      <c r="D138" s="136">
        <f>SUM(D139:D145)</f>
        <v>26240</v>
      </c>
      <c r="E138" s="136">
        <f>SUM(E139:E145)</f>
        <v>0</v>
      </c>
      <c r="F138" s="136">
        <f>SUM(F139:F145)</f>
        <v>0</v>
      </c>
      <c r="G138" s="137">
        <f>SUM(G139:G145)</f>
        <v>0</v>
      </c>
      <c r="H138" s="64">
        <f t="shared" si="10"/>
        <v>13608</v>
      </c>
      <c r="I138" s="136">
        <f>SUM(I139:I145)</f>
        <v>13608</v>
      </c>
      <c r="J138" s="136">
        <f>SUM(J139:J145)</f>
        <v>0</v>
      </c>
      <c r="K138" s="136">
        <f>SUM(K139:K145)</f>
        <v>0</v>
      </c>
      <c r="L138" s="137">
        <f>SUM(L139:L145)</f>
        <v>0</v>
      </c>
    </row>
    <row r="139" spans="1:12" x14ac:dyDescent="0.25">
      <c r="A139" s="38">
        <v>2361</v>
      </c>
      <c r="B139" s="63" t="s">
        <v>148</v>
      </c>
      <c r="C139" s="64">
        <f t="shared" si="9"/>
        <v>320</v>
      </c>
      <c r="D139" s="66">
        <v>320</v>
      </c>
      <c r="E139" s="66"/>
      <c r="F139" s="66"/>
      <c r="G139" s="134"/>
      <c r="H139" s="64">
        <f t="shared" si="10"/>
        <v>160</v>
      </c>
      <c r="I139" s="66">
        <v>160</v>
      </c>
      <c r="J139" s="66"/>
      <c r="K139" s="66"/>
      <c r="L139" s="134"/>
    </row>
    <row r="140" spans="1:12" ht="24" hidden="1" x14ac:dyDescent="0.25">
      <c r="A140" s="38">
        <v>2362</v>
      </c>
      <c r="B140" s="63" t="s">
        <v>149</v>
      </c>
      <c r="C140" s="64">
        <f t="shared" si="9"/>
        <v>0</v>
      </c>
      <c r="D140" s="66"/>
      <c r="E140" s="66"/>
      <c r="F140" s="66"/>
      <c r="G140" s="134"/>
      <c r="H140" s="64">
        <f t="shared" si="10"/>
        <v>0</v>
      </c>
      <c r="I140" s="66"/>
      <c r="J140" s="66"/>
      <c r="K140" s="66"/>
      <c r="L140" s="134"/>
    </row>
    <row r="141" spans="1:12" hidden="1" x14ac:dyDescent="0.25">
      <c r="A141" s="38">
        <v>2363</v>
      </c>
      <c r="B141" s="63" t="s">
        <v>150</v>
      </c>
      <c r="C141" s="64">
        <f t="shared" si="9"/>
        <v>0</v>
      </c>
      <c r="D141" s="66"/>
      <c r="E141" s="66"/>
      <c r="F141" s="66"/>
      <c r="G141" s="134"/>
      <c r="H141" s="64">
        <f t="shared" si="10"/>
        <v>0</v>
      </c>
      <c r="I141" s="66"/>
      <c r="J141" s="66"/>
      <c r="K141" s="66"/>
      <c r="L141" s="134"/>
    </row>
    <row r="142" spans="1:12" x14ac:dyDescent="0.25">
      <c r="A142" s="38">
        <v>2364</v>
      </c>
      <c r="B142" s="63" t="s">
        <v>151</v>
      </c>
      <c r="C142" s="64">
        <f t="shared" si="9"/>
        <v>25675</v>
      </c>
      <c r="D142" s="66">
        <v>25675</v>
      </c>
      <c r="E142" s="66"/>
      <c r="F142" s="66"/>
      <c r="G142" s="134"/>
      <c r="H142" s="64">
        <f t="shared" si="10"/>
        <v>13203</v>
      </c>
      <c r="I142" s="66">
        <v>13203</v>
      </c>
      <c r="J142" s="66"/>
      <c r="K142" s="66"/>
      <c r="L142" s="134"/>
    </row>
    <row r="143" spans="1:12" ht="12.75" hidden="1" customHeight="1" x14ac:dyDescent="0.25">
      <c r="A143" s="38">
        <v>2365</v>
      </c>
      <c r="B143" s="63" t="s">
        <v>152</v>
      </c>
      <c r="C143" s="64">
        <f t="shared" si="9"/>
        <v>0</v>
      </c>
      <c r="D143" s="66"/>
      <c r="E143" s="66"/>
      <c r="F143" s="66"/>
      <c r="G143" s="134"/>
      <c r="H143" s="64">
        <f t="shared" si="10"/>
        <v>0</v>
      </c>
      <c r="I143" s="66"/>
      <c r="J143" s="66"/>
      <c r="K143" s="66"/>
      <c r="L143" s="134"/>
    </row>
    <row r="144" spans="1:12" ht="36" hidden="1" x14ac:dyDescent="0.25">
      <c r="A144" s="38">
        <v>2366</v>
      </c>
      <c r="B144" s="63" t="s">
        <v>153</v>
      </c>
      <c r="C144" s="64">
        <f t="shared" si="9"/>
        <v>0</v>
      </c>
      <c r="D144" s="66"/>
      <c r="E144" s="66"/>
      <c r="F144" s="66"/>
      <c r="G144" s="134"/>
      <c r="H144" s="64">
        <f t="shared" si="10"/>
        <v>0</v>
      </c>
      <c r="I144" s="66"/>
      <c r="J144" s="66"/>
      <c r="K144" s="66"/>
      <c r="L144" s="134"/>
    </row>
    <row r="145" spans="1:12" ht="55.5" customHeight="1" x14ac:dyDescent="0.25">
      <c r="A145" s="38">
        <v>2369</v>
      </c>
      <c r="B145" s="63" t="s">
        <v>154</v>
      </c>
      <c r="C145" s="64">
        <f t="shared" si="9"/>
        <v>245</v>
      </c>
      <c r="D145" s="66">
        <v>245</v>
      </c>
      <c r="E145" s="66"/>
      <c r="F145" s="66"/>
      <c r="G145" s="134"/>
      <c r="H145" s="64">
        <f t="shared" si="10"/>
        <v>245</v>
      </c>
      <c r="I145" s="66">
        <v>245</v>
      </c>
      <c r="J145" s="66"/>
      <c r="K145" s="66"/>
      <c r="L145" s="134"/>
    </row>
    <row r="146" spans="1:12" hidden="1" x14ac:dyDescent="0.25">
      <c r="A146" s="130">
        <v>2370</v>
      </c>
      <c r="B146" s="99" t="s">
        <v>155</v>
      </c>
      <c r="C146" s="103">
        <f t="shared" si="9"/>
        <v>0</v>
      </c>
      <c r="D146" s="138"/>
      <c r="E146" s="138"/>
      <c r="F146" s="138"/>
      <c r="G146" s="139"/>
      <c r="H146" s="103">
        <f t="shared" si="10"/>
        <v>0</v>
      </c>
      <c r="I146" s="138"/>
      <c r="J146" s="138"/>
      <c r="K146" s="138"/>
      <c r="L146" s="139"/>
    </row>
    <row r="147" spans="1:12" x14ac:dyDescent="0.25">
      <c r="A147" s="130">
        <v>2380</v>
      </c>
      <c r="B147" s="99" t="s">
        <v>156</v>
      </c>
      <c r="C147" s="103">
        <f t="shared" si="9"/>
        <v>4332</v>
      </c>
      <c r="D147" s="131">
        <f>SUM(D148:D149)</f>
        <v>4332</v>
      </c>
      <c r="E147" s="131">
        <f>SUM(E148:E149)</f>
        <v>0</v>
      </c>
      <c r="F147" s="131">
        <f>SUM(F148:F149)</f>
        <v>0</v>
      </c>
      <c r="G147" s="132">
        <f>SUM(G148:G149)</f>
        <v>0</v>
      </c>
      <c r="H147" s="103">
        <f t="shared" si="10"/>
        <v>440</v>
      </c>
      <c r="I147" s="131">
        <f>SUM(I148:I149)</f>
        <v>440</v>
      </c>
      <c r="J147" s="131">
        <f>SUM(J148:J149)</f>
        <v>0</v>
      </c>
      <c r="K147" s="131">
        <f>SUM(K148:K149)</f>
        <v>0</v>
      </c>
      <c r="L147" s="132">
        <f>SUM(L148:L149)</f>
        <v>0</v>
      </c>
    </row>
    <row r="148" spans="1:12" hidden="1" x14ac:dyDescent="0.25">
      <c r="A148" s="33">
        <v>2381</v>
      </c>
      <c r="B148" s="58" t="s">
        <v>157</v>
      </c>
      <c r="C148" s="59">
        <f t="shared" si="9"/>
        <v>0</v>
      </c>
      <c r="D148" s="61"/>
      <c r="E148" s="61"/>
      <c r="F148" s="61"/>
      <c r="G148" s="133"/>
      <c r="H148" s="59">
        <f t="shared" si="10"/>
        <v>0</v>
      </c>
      <c r="I148" s="61"/>
      <c r="J148" s="61"/>
      <c r="K148" s="61"/>
      <c r="L148" s="133"/>
    </row>
    <row r="149" spans="1:12" ht="24" x14ac:dyDescent="0.25">
      <c r="A149" s="38">
        <v>2389</v>
      </c>
      <c r="B149" s="63" t="s">
        <v>158</v>
      </c>
      <c r="C149" s="64">
        <f t="shared" si="9"/>
        <v>4332</v>
      </c>
      <c r="D149" s="66">
        <v>4332</v>
      </c>
      <c r="E149" s="66"/>
      <c r="F149" s="66"/>
      <c r="G149" s="134"/>
      <c r="H149" s="64">
        <f t="shared" si="10"/>
        <v>440</v>
      </c>
      <c r="I149" s="66">
        <v>440</v>
      </c>
      <c r="J149" s="66"/>
      <c r="K149" s="66"/>
      <c r="L149" s="134"/>
    </row>
    <row r="150" spans="1:12" hidden="1" x14ac:dyDescent="0.25">
      <c r="A150" s="130">
        <v>2390</v>
      </c>
      <c r="B150" s="99" t="s">
        <v>159</v>
      </c>
      <c r="C150" s="103">
        <f t="shared" si="9"/>
        <v>0</v>
      </c>
      <c r="D150" s="138"/>
      <c r="E150" s="138"/>
      <c r="F150" s="138"/>
      <c r="G150" s="139"/>
      <c r="H150" s="103">
        <f t="shared" si="10"/>
        <v>0</v>
      </c>
      <c r="I150" s="138"/>
      <c r="J150" s="138"/>
      <c r="K150" s="138"/>
      <c r="L150" s="139"/>
    </row>
    <row r="151" spans="1:12" hidden="1" x14ac:dyDescent="0.25">
      <c r="A151" s="50">
        <v>2400</v>
      </c>
      <c r="B151" s="127" t="s">
        <v>160</v>
      </c>
      <c r="C151" s="51">
        <f t="shared" si="9"/>
        <v>0</v>
      </c>
      <c r="D151" s="151"/>
      <c r="E151" s="151"/>
      <c r="F151" s="151"/>
      <c r="G151" s="152"/>
      <c r="H151" s="51">
        <f t="shared" si="10"/>
        <v>0</v>
      </c>
      <c r="I151" s="151"/>
      <c r="J151" s="151"/>
      <c r="K151" s="151"/>
      <c r="L151" s="133"/>
    </row>
    <row r="152" spans="1:12" ht="24" x14ac:dyDescent="0.25">
      <c r="A152" s="50">
        <v>2500</v>
      </c>
      <c r="B152" s="127" t="s">
        <v>161</v>
      </c>
      <c r="C152" s="51">
        <f t="shared" si="9"/>
        <v>22386</v>
      </c>
      <c r="D152" s="56">
        <f>SUM(D153,D159)</f>
        <v>18819</v>
      </c>
      <c r="E152" s="56">
        <f t="shared" ref="E152:G152" si="12">SUM(E153,E159)</f>
        <v>0</v>
      </c>
      <c r="F152" s="56">
        <f t="shared" si="12"/>
        <v>3567</v>
      </c>
      <c r="G152" s="56">
        <f t="shared" si="12"/>
        <v>0</v>
      </c>
      <c r="H152" s="51">
        <f t="shared" si="10"/>
        <v>22362</v>
      </c>
      <c r="I152" s="56">
        <f>SUM(I153,I159)</f>
        <v>18795</v>
      </c>
      <c r="J152" s="56">
        <f t="shared" ref="J152:L152" si="13">SUM(J153,J159)</f>
        <v>0</v>
      </c>
      <c r="K152" s="56">
        <f t="shared" si="13"/>
        <v>3567</v>
      </c>
      <c r="L152" s="144">
        <f t="shared" si="13"/>
        <v>0</v>
      </c>
    </row>
    <row r="153" spans="1:12" ht="24" x14ac:dyDescent="0.25">
      <c r="A153" s="141">
        <v>2510</v>
      </c>
      <c r="B153" s="58" t="s">
        <v>162</v>
      </c>
      <c r="C153" s="59">
        <f t="shared" si="9"/>
        <v>22386</v>
      </c>
      <c r="D153" s="142">
        <f>SUM(D154:D158)</f>
        <v>18819</v>
      </c>
      <c r="E153" s="142">
        <f t="shared" ref="E153:G153" si="14">SUM(E154:E158)</f>
        <v>0</v>
      </c>
      <c r="F153" s="142">
        <f t="shared" si="14"/>
        <v>3567</v>
      </c>
      <c r="G153" s="142">
        <f t="shared" si="14"/>
        <v>0</v>
      </c>
      <c r="H153" s="59">
        <f t="shared" si="10"/>
        <v>22362</v>
      </c>
      <c r="I153" s="142">
        <f>SUM(I154:I158)</f>
        <v>18795</v>
      </c>
      <c r="J153" s="142">
        <f t="shared" ref="J153:L153" si="15">SUM(J154:J158)</f>
        <v>0</v>
      </c>
      <c r="K153" s="142">
        <f t="shared" si="15"/>
        <v>3567</v>
      </c>
      <c r="L153" s="153">
        <f t="shared" si="15"/>
        <v>0</v>
      </c>
    </row>
    <row r="154" spans="1:12" ht="24" hidden="1" x14ac:dyDescent="0.25">
      <c r="A154" s="39">
        <v>2512</v>
      </c>
      <c r="B154" s="63" t="s">
        <v>163</v>
      </c>
      <c r="C154" s="64">
        <f t="shared" si="9"/>
        <v>0</v>
      </c>
      <c r="D154" s="66"/>
      <c r="E154" s="66"/>
      <c r="F154" s="66"/>
      <c r="G154" s="134"/>
      <c r="H154" s="64">
        <f t="shared" si="10"/>
        <v>0</v>
      </c>
      <c r="I154" s="66"/>
      <c r="J154" s="66"/>
      <c r="K154" s="66"/>
      <c r="L154" s="134"/>
    </row>
    <row r="155" spans="1:12" ht="24" x14ac:dyDescent="0.25">
      <c r="A155" s="39">
        <v>2513</v>
      </c>
      <c r="B155" s="63" t="s">
        <v>164</v>
      </c>
      <c r="C155" s="64">
        <f t="shared" si="9"/>
        <v>290</v>
      </c>
      <c r="D155" s="66">
        <v>290</v>
      </c>
      <c r="E155" s="66"/>
      <c r="F155" s="66"/>
      <c r="G155" s="134"/>
      <c r="H155" s="64">
        <f t="shared" si="10"/>
        <v>266</v>
      </c>
      <c r="I155" s="66">
        <f>165+101</f>
        <v>266</v>
      </c>
      <c r="J155" s="66"/>
      <c r="K155" s="66"/>
      <c r="L155" s="134"/>
    </row>
    <row r="156" spans="1:12" ht="36" hidden="1" x14ac:dyDescent="0.25">
      <c r="A156" s="39">
        <v>2514</v>
      </c>
      <c r="B156" s="63" t="s">
        <v>165</v>
      </c>
      <c r="C156" s="64">
        <f t="shared" si="9"/>
        <v>0</v>
      </c>
      <c r="D156" s="66"/>
      <c r="E156" s="66"/>
      <c r="F156" s="66"/>
      <c r="G156" s="134"/>
      <c r="H156" s="64">
        <f t="shared" si="10"/>
        <v>0</v>
      </c>
      <c r="I156" s="66"/>
      <c r="J156" s="66"/>
      <c r="K156" s="66"/>
      <c r="L156" s="134"/>
    </row>
    <row r="157" spans="1:12" ht="24" hidden="1" x14ac:dyDescent="0.25">
      <c r="A157" s="39">
        <v>2515</v>
      </c>
      <c r="B157" s="63" t="s">
        <v>166</v>
      </c>
      <c r="C157" s="64">
        <f t="shared" si="9"/>
        <v>0</v>
      </c>
      <c r="D157" s="66"/>
      <c r="E157" s="66"/>
      <c r="F157" s="66"/>
      <c r="G157" s="134"/>
      <c r="H157" s="64">
        <f t="shared" si="10"/>
        <v>0</v>
      </c>
      <c r="I157" s="66"/>
      <c r="J157" s="66"/>
      <c r="K157" s="66"/>
      <c r="L157" s="134"/>
    </row>
    <row r="158" spans="1:12" ht="24" x14ac:dyDescent="0.25">
      <c r="A158" s="39">
        <v>2519</v>
      </c>
      <c r="B158" s="63" t="s">
        <v>167</v>
      </c>
      <c r="C158" s="64">
        <f t="shared" si="9"/>
        <v>22096</v>
      </c>
      <c r="D158" s="66">
        <v>18529</v>
      </c>
      <c r="E158" s="66"/>
      <c r="F158" s="66">
        <v>3567</v>
      </c>
      <c r="G158" s="134"/>
      <c r="H158" s="64">
        <f t="shared" si="10"/>
        <v>22096</v>
      </c>
      <c r="I158" s="66">
        <f>18000+529</f>
        <v>18529</v>
      </c>
      <c r="J158" s="66"/>
      <c r="K158" s="66">
        <v>3567</v>
      </c>
      <c r="L158" s="134"/>
    </row>
    <row r="159" spans="1:12" ht="24" hidden="1" x14ac:dyDescent="0.25">
      <c r="A159" s="135">
        <v>2520</v>
      </c>
      <c r="B159" s="63" t="s">
        <v>168</v>
      </c>
      <c r="C159" s="64">
        <f t="shared" si="9"/>
        <v>0</v>
      </c>
      <c r="D159" s="66"/>
      <c r="E159" s="66"/>
      <c r="F159" s="66"/>
      <c r="G159" s="134"/>
      <c r="H159" s="64">
        <f t="shared" si="10"/>
        <v>0</v>
      </c>
      <c r="I159" s="66"/>
      <c r="J159" s="66"/>
      <c r="K159" s="66"/>
      <c r="L159" s="134"/>
    </row>
    <row r="160" spans="1:12" hidden="1" x14ac:dyDescent="0.25">
      <c r="A160" s="123">
        <v>3000</v>
      </c>
      <c r="B160" s="123" t="s">
        <v>169</v>
      </c>
      <c r="C160" s="124">
        <f t="shared" si="9"/>
        <v>0</v>
      </c>
      <c r="D160" s="125">
        <f>SUM(D161,D171)</f>
        <v>0</v>
      </c>
      <c r="E160" s="125">
        <f>SUM(E161,E171)</f>
        <v>0</v>
      </c>
      <c r="F160" s="125">
        <f>SUM(F161,F171)</f>
        <v>0</v>
      </c>
      <c r="G160" s="126">
        <f>SUM(G161,G171)</f>
        <v>0</v>
      </c>
      <c r="H160" s="124">
        <f t="shared" si="10"/>
        <v>0</v>
      </c>
      <c r="I160" s="125">
        <f>SUM(I161,I171)</f>
        <v>0</v>
      </c>
      <c r="J160" s="125">
        <f>SUM(J161,J171)</f>
        <v>0</v>
      </c>
      <c r="K160" s="125">
        <f>SUM(K161,K171)</f>
        <v>0</v>
      </c>
      <c r="L160" s="126">
        <f>SUM(L161,L171)</f>
        <v>0</v>
      </c>
    </row>
    <row r="161" spans="1:12" ht="24" hidden="1" x14ac:dyDescent="0.25">
      <c r="A161" s="50">
        <v>3200</v>
      </c>
      <c r="B161" s="154" t="s">
        <v>170</v>
      </c>
      <c r="C161" s="155">
        <f t="shared" si="9"/>
        <v>0</v>
      </c>
      <c r="D161" s="56">
        <f>SUM(D162,D166)</f>
        <v>0</v>
      </c>
      <c r="E161" s="56">
        <f t="shared" ref="E161:G161" si="16">SUM(E162,E166)</f>
        <v>0</v>
      </c>
      <c r="F161" s="56">
        <f t="shared" si="16"/>
        <v>0</v>
      </c>
      <c r="G161" s="56">
        <f t="shared" si="16"/>
        <v>0</v>
      </c>
      <c r="H161" s="51">
        <f t="shared" si="10"/>
        <v>0</v>
      </c>
      <c r="I161" s="56">
        <f>SUM(I162,I166)</f>
        <v>0</v>
      </c>
      <c r="J161" s="56">
        <f t="shared" ref="J161:L161" si="17">SUM(J162,J166)</f>
        <v>0</v>
      </c>
      <c r="K161" s="56">
        <f t="shared" si="17"/>
        <v>0</v>
      </c>
      <c r="L161" s="129">
        <f t="shared" si="17"/>
        <v>0</v>
      </c>
    </row>
    <row r="162" spans="1:12" ht="36" hidden="1" x14ac:dyDescent="0.25">
      <c r="A162" s="141">
        <v>3260</v>
      </c>
      <c r="B162" s="58" t="s">
        <v>171</v>
      </c>
      <c r="C162" s="59">
        <f t="shared" si="9"/>
        <v>0</v>
      </c>
      <c r="D162" s="142">
        <f>SUM(D163:D165)</f>
        <v>0</v>
      </c>
      <c r="E162" s="142">
        <f>SUM(E163:E165)</f>
        <v>0</v>
      </c>
      <c r="F162" s="142">
        <f>SUM(F163:F165)</f>
        <v>0</v>
      </c>
      <c r="G162" s="143">
        <f>SUM(G163:G165)</f>
        <v>0</v>
      </c>
      <c r="H162" s="59">
        <f t="shared" si="10"/>
        <v>0</v>
      </c>
      <c r="I162" s="142">
        <f>SUM(I163:I165)</f>
        <v>0</v>
      </c>
      <c r="J162" s="142">
        <f>SUM(J163:J165)</f>
        <v>0</v>
      </c>
      <c r="K162" s="142">
        <f>SUM(K163:K165)</f>
        <v>0</v>
      </c>
      <c r="L162" s="143">
        <f>SUM(L163:L165)</f>
        <v>0</v>
      </c>
    </row>
    <row r="163" spans="1:12" ht="24" hidden="1" x14ac:dyDescent="0.25">
      <c r="A163" s="39">
        <v>3261</v>
      </c>
      <c r="B163" s="63" t="s">
        <v>172</v>
      </c>
      <c r="C163" s="64">
        <f>SUM(D163:G163)</f>
        <v>0</v>
      </c>
      <c r="D163" s="66"/>
      <c r="E163" s="66"/>
      <c r="F163" s="66"/>
      <c r="G163" s="134"/>
      <c r="H163" s="64">
        <f>SUM(I163:L163)</f>
        <v>0</v>
      </c>
      <c r="I163" s="66"/>
      <c r="J163" s="66"/>
      <c r="K163" s="66"/>
      <c r="L163" s="134"/>
    </row>
    <row r="164" spans="1:12" ht="36" hidden="1" x14ac:dyDescent="0.25">
      <c r="A164" s="39">
        <v>3262</v>
      </c>
      <c r="B164" s="63" t="s">
        <v>173</v>
      </c>
      <c r="C164" s="64">
        <f>SUM(D164:G164)</f>
        <v>0</v>
      </c>
      <c r="D164" s="66"/>
      <c r="E164" s="66"/>
      <c r="F164" s="66"/>
      <c r="G164" s="134"/>
      <c r="H164" s="64">
        <f>SUM(I164:L164)</f>
        <v>0</v>
      </c>
      <c r="I164" s="66"/>
      <c r="J164" s="66"/>
      <c r="K164" s="66"/>
      <c r="L164" s="134"/>
    </row>
    <row r="165" spans="1:12" ht="24" hidden="1" x14ac:dyDescent="0.25">
      <c r="A165" s="39">
        <v>3263</v>
      </c>
      <c r="B165" s="63" t="s">
        <v>174</v>
      </c>
      <c r="C165" s="64">
        <f>SUM(D165:G165)</f>
        <v>0</v>
      </c>
      <c r="D165" s="66"/>
      <c r="E165" s="66"/>
      <c r="F165" s="66"/>
      <c r="G165" s="134"/>
      <c r="H165" s="64">
        <f>SUM(I165:L165)</f>
        <v>0</v>
      </c>
      <c r="I165" s="66"/>
      <c r="J165" s="66"/>
      <c r="K165" s="66"/>
      <c r="L165" s="134"/>
    </row>
    <row r="166" spans="1:12" ht="84" hidden="1" x14ac:dyDescent="0.25">
      <c r="A166" s="141">
        <v>3290</v>
      </c>
      <c r="B166" s="58" t="s">
        <v>175</v>
      </c>
      <c r="C166" s="156">
        <f t="shared" ref="C166:C170" si="18">SUM(D166:G166)</f>
        <v>0</v>
      </c>
      <c r="D166" s="142">
        <f>SUM(D167:D170)</f>
        <v>0</v>
      </c>
      <c r="E166" s="142">
        <f t="shared" ref="E166:G166" si="19">SUM(E167:E170)</f>
        <v>0</v>
      </c>
      <c r="F166" s="142">
        <f t="shared" si="19"/>
        <v>0</v>
      </c>
      <c r="G166" s="142">
        <f t="shared" si="19"/>
        <v>0</v>
      </c>
      <c r="H166" s="156">
        <f t="shared" ref="H166:H170" si="20">SUM(I166:L166)</f>
        <v>0</v>
      </c>
      <c r="I166" s="142">
        <f>SUM(I167:I170)</f>
        <v>0</v>
      </c>
      <c r="J166" s="142">
        <f t="shared" ref="J166:L166" si="21">SUM(J167:J170)</f>
        <v>0</v>
      </c>
      <c r="K166" s="142">
        <f t="shared" si="21"/>
        <v>0</v>
      </c>
      <c r="L166" s="157">
        <f t="shared" si="21"/>
        <v>0</v>
      </c>
    </row>
    <row r="167" spans="1:12" ht="72" hidden="1" x14ac:dyDescent="0.25">
      <c r="A167" s="39">
        <v>3291</v>
      </c>
      <c r="B167" s="63" t="s">
        <v>176</v>
      </c>
      <c r="C167" s="64">
        <f t="shared" si="18"/>
        <v>0</v>
      </c>
      <c r="D167" s="66"/>
      <c r="E167" s="66"/>
      <c r="F167" s="66"/>
      <c r="G167" s="158"/>
      <c r="H167" s="64">
        <f t="shared" si="20"/>
        <v>0</v>
      </c>
      <c r="I167" s="66"/>
      <c r="J167" s="66"/>
      <c r="K167" s="66"/>
      <c r="L167" s="134"/>
    </row>
    <row r="168" spans="1:12" ht="72" hidden="1" x14ac:dyDescent="0.25">
      <c r="A168" s="39">
        <v>3292</v>
      </c>
      <c r="B168" s="63" t="s">
        <v>177</v>
      </c>
      <c r="C168" s="64">
        <f t="shared" si="18"/>
        <v>0</v>
      </c>
      <c r="D168" s="66"/>
      <c r="E168" s="66"/>
      <c r="F168" s="66"/>
      <c r="G168" s="158"/>
      <c r="H168" s="64">
        <f t="shared" si="20"/>
        <v>0</v>
      </c>
      <c r="I168" s="66"/>
      <c r="J168" s="66"/>
      <c r="K168" s="66"/>
      <c r="L168" s="134"/>
    </row>
    <row r="169" spans="1:12" ht="72" hidden="1" x14ac:dyDescent="0.25">
      <c r="A169" s="39">
        <v>3293</v>
      </c>
      <c r="B169" s="63" t="s">
        <v>178</v>
      </c>
      <c r="C169" s="64">
        <f t="shared" si="18"/>
        <v>0</v>
      </c>
      <c r="D169" s="66"/>
      <c r="E169" s="66"/>
      <c r="F169" s="66"/>
      <c r="G169" s="158"/>
      <c r="H169" s="64">
        <f t="shared" si="20"/>
        <v>0</v>
      </c>
      <c r="I169" s="66"/>
      <c r="J169" s="66"/>
      <c r="K169" s="66"/>
      <c r="L169" s="134"/>
    </row>
    <row r="170" spans="1:12" ht="60" hidden="1" x14ac:dyDescent="0.25">
      <c r="A170" s="159">
        <v>3294</v>
      </c>
      <c r="B170" s="63" t="s">
        <v>179</v>
      </c>
      <c r="C170" s="156">
        <f t="shared" si="18"/>
        <v>0</v>
      </c>
      <c r="D170" s="160"/>
      <c r="E170" s="160"/>
      <c r="F170" s="160"/>
      <c r="G170" s="161"/>
      <c r="H170" s="156">
        <f t="shared" si="20"/>
        <v>0</v>
      </c>
      <c r="I170" s="160"/>
      <c r="J170" s="160"/>
      <c r="K170" s="160"/>
      <c r="L170" s="162"/>
    </row>
    <row r="171" spans="1:12" ht="48" hidden="1" x14ac:dyDescent="0.25">
      <c r="A171" s="163">
        <v>3300</v>
      </c>
      <c r="B171" s="154" t="s">
        <v>180</v>
      </c>
      <c r="C171" s="164">
        <f t="shared" si="9"/>
        <v>0</v>
      </c>
      <c r="D171" s="165">
        <f>SUM(D172:D173)</f>
        <v>0</v>
      </c>
      <c r="E171" s="165">
        <f t="shared" ref="E171:G171" si="22">SUM(E172:E173)</f>
        <v>0</v>
      </c>
      <c r="F171" s="165">
        <f t="shared" si="22"/>
        <v>0</v>
      </c>
      <c r="G171" s="165">
        <f t="shared" si="22"/>
        <v>0</v>
      </c>
      <c r="H171" s="164">
        <f t="shared" si="10"/>
        <v>0</v>
      </c>
      <c r="I171" s="165">
        <f>SUM(I172:I173)</f>
        <v>0</v>
      </c>
      <c r="J171" s="165">
        <f t="shared" ref="J171:L171" si="23">SUM(J172:J173)</f>
        <v>0</v>
      </c>
      <c r="K171" s="165">
        <f t="shared" si="23"/>
        <v>0</v>
      </c>
      <c r="L171" s="129">
        <f t="shared" si="23"/>
        <v>0</v>
      </c>
    </row>
    <row r="172" spans="1:12" ht="48" hidden="1" x14ac:dyDescent="0.25">
      <c r="A172" s="98">
        <v>3310</v>
      </c>
      <c r="B172" s="99" t="s">
        <v>181</v>
      </c>
      <c r="C172" s="166">
        <f t="shared" si="9"/>
        <v>0</v>
      </c>
      <c r="D172" s="138"/>
      <c r="E172" s="138"/>
      <c r="F172" s="138"/>
      <c r="G172" s="139"/>
      <c r="H172" s="166">
        <f t="shared" si="10"/>
        <v>0</v>
      </c>
      <c r="I172" s="138"/>
      <c r="J172" s="138"/>
      <c r="K172" s="138"/>
      <c r="L172" s="139"/>
    </row>
    <row r="173" spans="1:12" ht="48.75" hidden="1" customHeight="1" x14ac:dyDescent="0.25">
      <c r="A173" s="34">
        <v>3320</v>
      </c>
      <c r="B173" s="58" t="s">
        <v>182</v>
      </c>
      <c r="C173" s="59">
        <f t="shared" si="9"/>
        <v>0</v>
      </c>
      <c r="D173" s="61"/>
      <c r="E173" s="61"/>
      <c r="F173" s="61"/>
      <c r="G173" s="133"/>
      <c r="H173" s="59">
        <f t="shared" si="10"/>
        <v>0</v>
      </c>
      <c r="I173" s="61"/>
      <c r="J173" s="61"/>
      <c r="K173" s="61"/>
      <c r="L173" s="133"/>
    </row>
    <row r="174" spans="1:12" hidden="1" x14ac:dyDescent="0.25">
      <c r="A174" s="167">
        <v>4000</v>
      </c>
      <c r="B174" s="123" t="s">
        <v>183</v>
      </c>
      <c r="C174" s="124">
        <f t="shared" si="9"/>
        <v>0</v>
      </c>
      <c r="D174" s="125">
        <f>SUM(D175,D178)</f>
        <v>0</v>
      </c>
      <c r="E174" s="125">
        <f>SUM(E175,E178)</f>
        <v>0</v>
      </c>
      <c r="F174" s="125">
        <f>SUM(F175,F178)</f>
        <v>0</v>
      </c>
      <c r="G174" s="126">
        <f>SUM(G175,G178)</f>
        <v>0</v>
      </c>
      <c r="H174" s="124">
        <f t="shared" si="10"/>
        <v>0</v>
      </c>
      <c r="I174" s="125">
        <f>SUM(I175,I178)</f>
        <v>0</v>
      </c>
      <c r="J174" s="125">
        <f>SUM(J175,J178)</f>
        <v>0</v>
      </c>
      <c r="K174" s="125">
        <f>SUM(K175,K178)</f>
        <v>0</v>
      </c>
      <c r="L174" s="126">
        <f>SUM(L175,L178)</f>
        <v>0</v>
      </c>
    </row>
    <row r="175" spans="1:12" ht="24" hidden="1" x14ac:dyDescent="0.25">
      <c r="A175" s="168">
        <v>4200</v>
      </c>
      <c r="B175" s="127" t="s">
        <v>184</v>
      </c>
      <c r="C175" s="51">
        <f>SUM(D175:G175)</f>
        <v>0</v>
      </c>
      <c r="D175" s="56">
        <f>SUM(D176,D177)</f>
        <v>0</v>
      </c>
      <c r="E175" s="56">
        <f>SUM(E176,E177)</f>
        <v>0</v>
      </c>
      <c r="F175" s="56">
        <f>SUM(F176,F177)</f>
        <v>0</v>
      </c>
      <c r="G175" s="140">
        <f>SUM(G176,G177)</f>
        <v>0</v>
      </c>
      <c r="H175" s="51">
        <f t="shared" si="10"/>
        <v>0</v>
      </c>
      <c r="I175" s="56">
        <f>SUM(I176,I177)</f>
        <v>0</v>
      </c>
      <c r="J175" s="56">
        <f>SUM(J176,J177)</f>
        <v>0</v>
      </c>
      <c r="K175" s="56">
        <f>SUM(K176,K177)</f>
        <v>0</v>
      </c>
      <c r="L175" s="140">
        <f>SUM(L176,L177)</f>
        <v>0</v>
      </c>
    </row>
    <row r="176" spans="1:12" ht="36" hidden="1" x14ac:dyDescent="0.25">
      <c r="A176" s="141">
        <v>4240</v>
      </c>
      <c r="B176" s="58" t="s">
        <v>185</v>
      </c>
      <c r="C176" s="59">
        <f t="shared" ref="C176:C245" si="24">SUM(D176:G176)</f>
        <v>0</v>
      </c>
      <c r="D176" s="61"/>
      <c r="E176" s="61"/>
      <c r="F176" s="61"/>
      <c r="G176" s="133"/>
      <c r="H176" s="59">
        <f t="shared" ref="H176:H244" si="25">SUM(I176:L176)</f>
        <v>0</v>
      </c>
      <c r="I176" s="61"/>
      <c r="J176" s="61"/>
      <c r="K176" s="61"/>
      <c r="L176" s="133"/>
    </row>
    <row r="177" spans="1:12" ht="24" hidden="1" x14ac:dyDescent="0.25">
      <c r="A177" s="135">
        <v>4250</v>
      </c>
      <c r="B177" s="63" t="s">
        <v>186</v>
      </c>
      <c r="C177" s="64">
        <f t="shared" si="24"/>
        <v>0</v>
      </c>
      <c r="D177" s="66"/>
      <c r="E177" s="66"/>
      <c r="F177" s="66"/>
      <c r="G177" s="134"/>
      <c r="H177" s="64">
        <f t="shared" si="25"/>
        <v>0</v>
      </c>
      <c r="I177" s="66"/>
      <c r="J177" s="66"/>
      <c r="K177" s="66"/>
      <c r="L177" s="134"/>
    </row>
    <row r="178" spans="1:12" hidden="1" x14ac:dyDescent="0.25">
      <c r="A178" s="50">
        <v>4300</v>
      </c>
      <c r="B178" s="127" t="s">
        <v>187</v>
      </c>
      <c r="C178" s="51">
        <f t="shared" si="24"/>
        <v>0</v>
      </c>
      <c r="D178" s="56">
        <f>SUM(D179)</f>
        <v>0</v>
      </c>
      <c r="E178" s="56">
        <f>SUM(E179)</f>
        <v>0</v>
      </c>
      <c r="F178" s="56">
        <f>SUM(F179)</f>
        <v>0</v>
      </c>
      <c r="G178" s="140">
        <f>SUM(G179)</f>
        <v>0</v>
      </c>
      <c r="H178" s="51">
        <f t="shared" si="25"/>
        <v>0</v>
      </c>
      <c r="I178" s="56">
        <f>SUM(I179)</f>
        <v>0</v>
      </c>
      <c r="J178" s="56">
        <f>SUM(J179)</f>
        <v>0</v>
      </c>
      <c r="K178" s="56">
        <f>SUM(K179)</f>
        <v>0</v>
      </c>
      <c r="L178" s="140">
        <f>SUM(L179)</f>
        <v>0</v>
      </c>
    </row>
    <row r="179" spans="1:12" ht="24" hidden="1" x14ac:dyDescent="0.25">
      <c r="A179" s="141">
        <v>4310</v>
      </c>
      <c r="B179" s="58" t="s">
        <v>188</v>
      </c>
      <c r="C179" s="59">
        <f>SUM(D179:G179)</f>
        <v>0</v>
      </c>
      <c r="D179" s="142">
        <f>SUM(D180:D180)</f>
        <v>0</v>
      </c>
      <c r="E179" s="142">
        <f>SUM(E180:E180)</f>
        <v>0</v>
      </c>
      <c r="F179" s="142">
        <f>SUM(F180:F180)</f>
        <v>0</v>
      </c>
      <c r="G179" s="143">
        <f>SUM(G180:G180)</f>
        <v>0</v>
      </c>
      <c r="H179" s="59">
        <f t="shared" si="25"/>
        <v>0</v>
      </c>
      <c r="I179" s="142">
        <f>SUM(I180:I180)</f>
        <v>0</v>
      </c>
      <c r="J179" s="142">
        <f>SUM(J180:J180)</f>
        <v>0</v>
      </c>
      <c r="K179" s="142">
        <f>SUM(K180:K180)</f>
        <v>0</v>
      </c>
      <c r="L179" s="143">
        <f>SUM(L180:L180)</f>
        <v>0</v>
      </c>
    </row>
    <row r="180" spans="1:12" ht="36" hidden="1" x14ac:dyDescent="0.25">
      <c r="A180" s="39">
        <v>4311</v>
      </c>
      <c r="B180" s="63" t="s">
        <v>189</v>
      </c>
      <c r="C180" s="64">
        <f t="shared" si="24"/>
        <v>0</v>
      </c>
      <c r="D180" s="66"/>
      <c r="E180" s="66"/>
      <c r="F180" s="66"/>
      <c r="G180" s="134"/>
      <c r="H180" s="64">
        <f t="shared" si="25"/>
        <v>0</v>
      </c>
      <c r="I180" s="66"/>
      <c r="J180" s="66"/>
      <c r="K180" s="66"/>
      <c r="L180" s="134"/>
    </row>
    <row r="181" spans="1:12" s="22" customFormat="1" ht="24" x14ac:dyDescent="0.25">
      <c r="A181" s="169"/>
      <c r="B181" s="18" t="s">
        <v>190</v>
      </c>
      <c r="C181" s="120">
        <f t="shared" si="24"/>
        <v>114684</v>
      </c>
      <c r="D181" s="121">
        <f>SUM(D182,D211,D252,D265)</f>
        <v>114484</v>
      </c>
      <c r="E181" s="121">
        <f t="shared" ref="E181:G181" si="26">SUM(E182,E211,E252,E265)</f>
        <v>0</v>
      </c>
      <c r="F181" s="121">
        <f t="shared" si="26"/>
        <v>200</v>
      </c>
      <c r="G181" s="121">
        <f t="shared" si="26"/>
        <v>0</v>
      </c>
      <c r="H181" s="120">
        <f>SUM(I181:L181)</f>
        <v>16040</v>
      </c>
      <c r="I181" s="121">
        <f t="shared" ref="I181:L181" si="27">SUM(I182,I211,I252,I265)</f>
        <v>16040</v>
      </c>
      <c r="J181" s="121">
        <f t="shared" si="27"/>
        <v>0</v>
      </c>
      <c r="K181" s="121">
        <f t="shared" si="27"/>
        <v>0</v>
      </c>
      <c r="L181" s="170">
        <f t="shared" si="27"/>
        <v>0</v>
      </c>
    </row>
    <row r="182" spans="1:12" x14ac:dyDescent="0.25">
      <c r="A182" s="123">
        <v>5000</v>
      </c>
      <c r="B182" s="123" t="s">
        <v>191</v>
      </c>
      <c r="C182" s="124">
        <f t="shared" si="24"/>
        <v>114484</v>
      </c>
      <c r="D182" s="125">
        <f>D183+D187</f>
        <v>114484</v>
      </c>
      <c r="E182" s="125">
        <f>E183+E187</f>
        <v>0</v>
      </c>
      <c r="F182" s="125">
        <f>F183+F187</f>
        <v>0</v>
      </c>
      <c r="G182" s="125">
        <f>G183+G187</f>
        <v>0</v>
      </c>
      <c r="H182" s="124">
        <f t="shared" si="25"/>
        <v>16040</v>
      </c>
      <c r="I182" s="125">
        <f>I183+I187</f>
        <v>16040</v>
      </c>
      <c r="J182" s="125">
        <f>J183+J187</f>
        <v>0</v>
      </c>
      <c r="K182" s="125">
        <f>K183+K187</f>
        <v>0</v>
      </c>
      <c r="L182" s="171">
        <f>L183+L187</f>
        <v>0</v>
      </c>
    </row>
    <row r="183" spans="1:12" x14ac:dyDescent="0.25">
      <c r="A183" s="50">
        <v>5100</v>
      </c>
      <c r="B183" s="127" t="s">
        <v>192</v>
      </c>
      <c r="C183" s="51">
        <f t="shared" si="24"/>
        <v>3850</v>
      </c>
      <c r="D183" s="56">
        <f>SUM(D184:D186)</f>
        <v>3850</v>
      </c>
      <c r="E183" s="56">
        <f>SUM(E184:E186)</f>
        <v>0</v>
      </c>
      <c r="F183" s="56">
        <f>SUM(F184:F186)</f>
        <v>0</v>
      </c>
      <c r="G183" s="140">
        <f>SUM(G184:G186)</f>
        <v>0</v>
      </c>
      <c r="H183" s="51">
        <f t="shared" si="25"/>
        <v>1600</v>
      </c>
      <c r="I183" s="56">
        <f>SUM(I184:I186)</f>
        <v>1600</v>
      </c>
      <c r="J183" s="56">
        <f>SUM(J184:J186)</f>
        <v>0</v>
      </c>
      <c r="K183" s="56">
        <f>SUM(K184:K186)</f>
        <v>0</v>
      </c>
      <c r="L183" s="140">
        <f>SUM(L184:L186)</f>
        <v>0</v>
      </c>
    </row>
    <row r="184" spans="1:12" hidden="1" x14ac:dyDescent="0.25">
      <c r="A184" s="141">
        <v>5110</v>
      </c>
      <c r="B184" s="58" t="s">
        <v>193</v>
      </c>
      <c r="C184" s="59">
        <f t="shared" si="24"/>
        <v>0</v>
      </c>
      <c r="D184" s="61"/>
      <c r="E184" s="61"/>
      <c r="F184" s="61"/>
      <c r="G184" s="133"/>
      <c r="H184" s="59">
        <f t="shared" si="25"/>
        <v>0</v>
      </c>
      <c r="I184" s="61"/>
      <c r="J184" s="61"/>
      <c r="K184" s="61"/>
      <c r="L184" s="133"/>
    </row>
    <row r="185" spans="1:12" ht="24" x14ac:dyDescent="0.25">
      <c r="A185" s="135">
        <v>5120</v>
      </c>
      <c r="B185" s="63" t="s">
        <v>194</v>
      </c>
      <c r="C185" s="64">
        <f>SUM(D185:G185)</f>
        <v>3850</v>
      </c>
      <c r="D185" s="66">
        <v>3850</v>
      </c>
      <c r="E185" s="66"/>
      <c r="F185" s="66"/>
      <c r="G185" s="134"/>
      <c r="H185" s="64">
        <f>SUM(I185:L185)</f>
        <v>1600</v>
      </c>
      <c r="I185" s="66">
        <v>1600</v>
      </c>
      <c r="J185" s="66"/>
      <c r="K185" s="66"/>
      <c r="L185" s="134"/>
    </row>
    <row r="186" spans="1:12" hidden="1" x14ac:dyDescent="0.25">
      <c r="A186" s="135">
        <v>5140</v>
      </c>
      <c r="B186" s="63" t="s">
        <v>195</v>
      </c>
      <c r="C186" s="64">
        <f t="shared" si="24"/>
        <v>0</v>
      </c>
      <c r="D186" s="66"/>
      <c r="E186" s="66"/>
      <c r="F186" s="66"/>
      <c r="G186" s="134"/>
      <c r="H186" s="64">
        <f t="shared" si="25"/>
        <v>0</v>
      </c>
      <c r="I186" s="66"/>
      <c r="J186" s="66"/>
      <c r="K186" s="66"/>
      <c r="L186" s="134"/>
    </row>
    <row r="187" spans="1:12" ht="24" x14ac:dyDescent="0.25">
      <c r="A187" s="50">
        <v>5200</v>
      </c>
      <c r="B187" s="127" t="s">
        <v>196</v>
      </c>
      <c r="C187" s="51">
        <f t="shared" si="24"/>
        <v>110634</v>
      </c>
      <c r="D187" s="56">
        <f>D188+D198+D199+D206+D207+D208+D210</f>
        <v>110634</v>
      </c>
      <c r="E187" s="56">
        <f>E188+E198+E199+E206+E207+E208+E210</f>
        <v>0</v>
      </c>
      <c r="F187" s="56">
        <f>F188+F198+F199+F206+F207+F208+F210</f>
        <v>0</v>
      </c>
      <c r="G187" s="140">
        <f>G188+G198+G199+G206+G207+G208+G210</f>
        <v>0</v>
      </c>
      <c r="H187" s="51">
        <f t="shared" si="25"/>
        <v>14440</v>
      </c>
      <c r="I187" s="56">
        <f>I188+I198+I199+I206+I207+I208+I210</f>
        <v>14440</v>
      </c>
      <c r="J187" s="56">
        <f>J188+J198+J199+J206+J207+J208+J210</f>
        <v>0</v>
      </c>
      <c r="K187" s="56">
        <f>K188+K198+K199+K206+K207+K208+K210</f>
        <v>0</v>
      </c>
      <c r="L187" s="140">
        <f>L188+L198+L199+L206+L207+L208+L210</f>
        <v>0</v>
      </c>
    </row>
    <row r="188" spans="1:12" hidden="1" x14ac:dyDescent="0.25">
      <c r="A188" s="130">
        <v>5210</v>
      </c>
      <c r="B188" s="99" t="s">
        <v>197</v>
      </c>
      <c r="C188" s="103">
        <f t="shared" si="24"/>
        <v>0</v>
      </c>
      <c r="D188" s="131">
        <f>SUM(D189:D197)</f>
        <v>0</v>
      </c>
      <c r="E188" s="131">
        <f>SUM(E189:E197)</f>
        <v>0</v>
      </c>
      <c r="F188" s="131">
        <f>SUM(F189:F197)</f>
        <v>0</v>
      </c>
      <c r="G188" s="132">
        <f>SUM(G189:G197)</f>
        <v>0</v>
      </c>
      <c r="H188" s="103">
        <f t="shared" si="25"/>
        <v>0</v>
      </c>
      <c r="I188" s="131">
        <f>SUM(I189:I197)</f>
        <v>0</v>
      </c>
      <c r="J188" s="131">
        <f>SUM(J189:J197)</f>
        <v>0</v>
      </c>
      <c r="K188" s="131">
        <f>SUM(K189:K197)</f>
        <v>0</v>
      </c>
      <c r="L188" s="132">
        <f>SUM(L189:L197)</f>
        <v>0</v>
      </c>
    </row>
    <row r="189" spans="1:12" hidden="1" x14ac:dyDescent="0.25">
      <c r="A189" s="34">
        <v>5211</v>
      </c>
      <c r="B189" s="58" t="s">
        <v>198</v>
      </c>
      <c r="C189" s="59">
        <f t="shared" si="24"/>
        <v>0</v>
      </c>
      <c r="D189" s="61"/>
      <c r="E189" s="61"/>
      <c r="F189" s="61"/>
      <c r="G189" s="133"/>
      <c r="H189" s="59">
        <f t="shared" si="25"/>
        <v>0</v>
      </c>
      <c r="I189" s="61"/>
      <c r="J189" s="61"/>
      <c r="K189" s="61"/>
      <c r="L189" s="133"/>
    </row>
    <row r="190" spans="1:12" hidden="1" x14ac:dyDescent="0.25">
      <c r="A190" s="39">
        <v>5212</v>
      </c>
      <c r="B190" s="63" t="s">
        <v>199</v>
      </c>
      <c r="C190" s="64">
        <f t="shared" si="24"/>
        <v>0</v>
      </c>
      <c r="D190" s="66"/>
      <c r="E190" s="66"/>
      <c r="F190" s="66"/>
      <c r="G190" s="134"/>
      <c r="H190" s="64">
        <f t="shared" si="25"/>
        <v>0</v>
      </c>
      <c r="I190" s="66"/>
      <c r="J190" s="66"/>
      <c r="K190" s="66"/>
      <c r="L190" s="134"/>
    </row>
    <row r="191" spans="1:12" hidden="1" x14ac:dyDescent="0.25">
      <c r="A191" s="39">
        <v>5213</v>
      </c>
      <c r="B191" s="63" t="s">
        <v>200</v>
      </c>
      <c r="C191" s="64">
        <f t="shared" si="24"/>
        <v>0</v>
      </c>
      <c r="D191" s="66"/>
      <c r="E191" s="66"/>
      <c r="F191" s="66"/>
      <c r="G191" s="134"/>
      <c r="H191" s="64">
        <f t="shared" si="25"/>
        <v>0</v>
      </c>
      <c r="I191" s="66"/>
      <c r="J191" s="66"/>
      <c r="K191" s="66"/>
      <c r="L191" s="134"/>
    </row>
    <row r="192" spans="1:12" hidden="1" x14ac:dyDescent="0.25">
      <c r="A192" s="39">
        <v>5214</v>
      </c>
      <c r="B192" s="63" t="s">
        <v>201</v>
      </c>
      <c r="C192" s="64">
        <f t="shared" si="24"/>
        <v>0</v>
      </c>
      <c r="D192" s="66"/>
      <c r="E192" s="66"/>
      <c r="F192" s="66"/>
      <c r="G192" s="134"/>
      <c r="H192" s="64">
        <f t="shared" si="25"/>
        <v>0</v>
      </c>
      <c r="I192" s="66"/>
      <c r="J192" s="66"/>
      <c r="K192" s="66"/>
      <c r="L192" s="134"/>
    </row>
    <row r="193" spans="1:12" hidden="1" x14ac:dyDescent="0.25">
      <c r="A193" s="39">
        <v>5215</v>
      </c>
      <c r="B193" s="63" t="s">
        <v>202</v>
      </c>
      <c r="C193" s="64">
        <f>SUM(D193:G193)</f>
        <v>0</v>
      </c>
      <c r="D193" s="66"/>
      <c r="E193" s="66"/>
      <c r="F193" s="66"/>
      <c r="G193" s="134"/>
      <c r="H193" s="64">
        <f>SUM(I193:L193)</f>
        <v>0</v>
      </c>
      <c r="I193" s="66"/>
      <c r="J193" s="66"/>
      <c r="K193" s="66"/>
      <c r="L193" s="134"/>
    </row>
    <row r="194" spans="1:12" ht="14.25" hidden="1" customHeight="1" x14ac:dyDescent="0.25">
      <c r="A194" s="39">
        <v>5216</v>
      </c>
      <c r="B194" s="63" t="s">
        <v>203</v>
      </c>
      <c r="C194" s="64">
        <f t="shared" si="24"/>
        <v>0</v>
      </c>
      <c r="D194" s="66"/>
      <c r="E194" s="66"/>
      <c r="F194" s="66"/>
      <c r="G194" s="134"/>
      <c r="H194" s="64">
        <f t="shared" si="25"/>
        <v>0</v>
      </c>
      <c r="I194" s="66"/>
      <c r="J194" s="66"/>
      <c r="K194" s="66"/>
      <c r="L194" s="134"/>
    </row>
    <row r="195" spans="1:12" hidden="1" x14ac:dyDescent="0.25">
      <c r="A195" s="39">
        <v>5217</v>
      </c>
      <c r="B195" s="63" t="s">
        <v>204</v>
      </c>
      <c r="C195" s="64">
        <f t="shared" si="24"/>
        <v>0</v>
      </c>
      <c r="D195" s="66"/>
      <c r="E195" s="66"/>
      <c r="F195" s="66"/>
      <c r="G195" s="134"/>
      <c r="H195" s="64">
        <f t="shared" si="25"/>
        <v>0</v>
      </c>
      <c r="I195" s="66"/>
      <c r="J195" s="66"/>
      <c r="K195" s="66"/>
      <c r="L195" s="134"/>
    </row>
    <row r="196" spans="1:12" hidden="1" x14ac:dyDescent="0.25">
      <c r="A196" s="39">
        <v>5218</v>
      </c>
      <c r="B196" s="63" t="s">
        <v>205</v>
      </c>
      <c r="C196" s="64">
        <f t="shared" si="24"/>
        <v>0</v>
      </c>
      <c r="D196" s="66"/>
      <c r="E196" s="66"/>
      <c r="F196" s="66"/>
      <c r="G196" s="134"/>
      <c r="H196" s="64">
        <f t="shared" si="25"/>
        <v>0</v>
      </c>
      <c r="I196" s="66"/>
      <c r="J196" s="66"/>
      <c r="K196" s="66"/>
      <c r="L196" s="134"/>
    </row>
    <row r="197" spans="1:12" hidden="1" x14ac:dyDescent="0.25">
      <c r="A197" s="39">
        <v>5219</v>
      </c>
      <c r="B197" s="63" t="s">
        <v>206</v>
      </c>
      <c r="C197" s="64">
        <f t="shared" si="24"/>
        <v>0</v>
      </c>
      <c r="D197" s="66"/>
      <c r="E197" s="66"/>
      <c r="F197" s="66"/>
      <c r="G197" s="134"/>
      <c r="H197" s="64">
        <f t="shared" si="25"/>
        <v>0</v>
      </c>
      <c r="I197" s="66"/>
      <c r="J197" s="66"/>
      <c r="K197" s="66"/>
      <c r="L197" s="134"/>
    </row>
    <row r="198" spans="1:12" ht="13.5" hidden="1" customHeight="1" x14ac:dyDescent="0.25">
      <c r="A198" s="135">
        <v>5220</v>
      </c>
      <c r="B198" s="63" t="s">
        <v>207</v>
      </c>
      <c r="C198" s="64">
        <f t="shared" si="24"/>
        <v>0</v>
      </c>
      <c r="D198" s="66"/>
      <c r="E198" s="66"/>
      <c r="F198" s="66"/>
      <c r="G198" s="134"/>
      <c r="H198" s="64">
        <f t="shared" si="25"/>
        <v>0</v>
      </c>
      <c r="I198" s="66"/>
      <c r="J198" s="66"/>
      <c r="K198" s="66"/>
      <c r="L198" s="134"/>
    </row>
    <row r="199" spans="1:12" x14ac:dyDescent="0.25">
      <c r="A199" s="135">
        <v>5230</v>
      </c>
      <c r="B199" s="63" t="s">
        <v>208</v>
      </c>
      <c r="C199" s="64">
        <f t="shared" si="24"/>
        <v>110634</v>
      </c>
      <c r="D199" s="136">
        <f>SUM(D200:D205)</f>
        <v>110634</v>
      </c>
      <c r="E199" s="136">
        <f>SUM(E200:E205)</f>
        <v>0</v>
      </c>
      <c r="F199" s="136">
        <f>SUM(F200:F205)</f>
        <v>0</v>
      </c>
      <c r="G199" s="137">
        <f>SUM(G200:G205)</f>
        <v>0</v>
      </c>
      <c r="H199" s="64">
        <f t="shared" si="25"/>
        <v>14440</v>
      </c>
      <c r="I199" s="136">
        <f>SUM(I200:I205)</f>
        <v>14440</v>
      </c>
      <c r="J199" s="136">
        <f>SUM(J200:J205)</f>
        <v>0</v>
      </c>
      <c r="K199" s="136">
        <f>SUM(K200:K205)</f>
        <v>0</v>
      </c>
      <c r="L199" s="137">
        <f>SUM(L200:L205)</f>
        <v>0</v>
      </c>
    </row>
    <row r="200" spans="1:12" hidden="1" x14ac:dyDescent="0.25">
      <c r="A200" s="39">
        <v>5231</v>
      </c>
      <c r="B200" s="63" t="s">
        <v>209</v>
      </c>
      <c r="C200" s="64">
        <f t="shared" si="24"/>
        <v>45500</v>
      </c>
      <c r="D200" s="66">
        <v>45500</v>
      </c>
      <c r="E200" s="66"/>
      <c r="F200" s="66"/>
      <c r="G200" s="134"/>
      <c r="H200" s="64">
        <f t="shared" si="25"/>
        <v>0</v>
      </c>
      <c r="I200" s="66">
        <v>0</v>
      </c>
      <c r="J200" s="66"/>
      <c r="K200" s="66"/>
      <c r="L200" s="134"/>
    </row>
    <row r="201" spans="1:12" hidden="1" x14ac:dyDescent="0.25">
      <c r="A201" s="39">
        <v>5233</v>
      </c>
      <c r="B201" s="63" t="s">
        <v>210</v>
      </c>
      <c r="C201" s="172">
        <f t="shared" si="24"/>
        <v>0</v>
      </c>
      <c r="D201" s="66"/>
      <c r="E201" s="66"/>
      <c r="F201" s="66"/>
      <c r="G201" s="134"/>
      <c r="H201" s="64">
        <f t="shared" si="25"/>
        <v>0</v>
      </c>
      <c r="I201" s="66"/>
      <c r="J201" s="66"/>
      <c r="K201" s="66"/>
      <c r="L201" s="134"/>
    </row>
    <row r="202" spans="1:12" ht="24" hidden="1" x14ac:dyDescent="0.25">
      <c r="A202" s="39">
        <v>5234</v>
      </c>
      <c r="B202" s="63" t="s">
        <v>211</v>
      </c>
      <c r="C202" s="172">
        <f t="shared" si="24"/>
        <v>0</v>
      </c>
      <c r="D202" s="66"/>
      <c r="E202" s="66"/>
      <c r="F202" s="66"/>
      <c r="G202" s="134"/>
      <c r="H202" s="64">
        <f t="shared" si="25"/>
        <v>0</v>
      </c>
      <c r="I202" s="66"/>
      <c r="J202" s="66"/>
      <c r="K202" s="66"/>
      <c r="L202" s="134"/>
    </row>
    <row r="203" spans="1:12" ht="14.25" hidden="1" customHeight="1" x14ac:dyDescent="0.25">
      <c r="A203" s="39">
        <v>5236</v>
      </c>
      <c r="B203" s="63" t="s">
        <v>212</v>
      </c>
      <c r="C203" s="172">
        <f t="shared" si="24"/>
        <v>0</v>
      </c>
      <c r="D203" s="66"/>
      <c r="E203" s="66"/>
      <c r="F203" s="66"/>
      <c r="G203" s="134"/>
      <c r="H203" s="64">
        <f t="shared" si="25"/>
        <v>0</v>
      </c>
      <c r="I203" s="66"/>
      <c r="J203" s="66"/>
      <c r="K203" s="66"/>
      <c r="L203" s="134"/>
    </row>
    <row r="204" spans="1:12" ht="24" x14ac:dyDescent="0.25">
      <c r="A204" s="39">
        <v>5238</v>
      </c>
      <c r="B204" s="63" t="s">
        <v>213</v>
      </c>
      <c r="C204" s="172">
        <f t="shared" si="24"/>
        <v>34725</v>
      </c>
      <c r="D204" s="66">
        <v>34725</v>
      </c>
      <c r="E204" s="66"/>
      <c r="F204" s="66"/>
      <c r="G204" s="134"/>
      <c r="H204" s="64">
        <f t="shared" si="25"/>
        <v>14440</v>
      </c>
      <c r="I204" s="66">
        <f>8800+1240+2000+2400</f>
        <v>14440</v>
      </c>
      <c r="J204" s="66"/>
      <c r="K204" s="66"/>
      <c r="L204" s="134"/>
    </row>
    <row r="205" spans="1:12" ht="24" hidden="1" x14ac:dyDescent="0.25">
      <c r="A205" s="39">
        <v>5239</v>
      </c>
      <c r="B205" s="63" t="s">
        <v>214</v>
      </c>
      <c r="C205" s="172">
        <f t="shared" si="24"/>
        <v>30409</v>
      </c>
      <c r="D205" s="66">
        <v>30409</v>
      </c>
      <c r="E205" s="66"/>
      <c r="F205" s="66"/>
      <c r="G205" s="134"/>
      <c r="H205" s="64">
        <f t="shared" si="25"/>
        <v>0</v>
      </c>
      <c r="I205" s="66">
        <v>0</v>
      </c>
      <c r="J205" s="66"/>
      <c r="K205" s="66"/>
      <c r="L205" s="134"/>
    </row>
    <row r="206" spans="1:12" ht="24" hidden="1" x14ac:dyDescent="0.25">
      <c r="A206" s="135">
        <v>5240</v>
      </c>
      <c r="B206" s="63" t="s">
        <v>215</v>
      </c>
      <c r="C206" s="172">
        <f t="shared" si="24"/>
        <v>0</v>
      </c>
      <c r="D206" s="66"/>
      <c r="E206" s="66"/>
      <c r="F206" s="66"/>
      <c r="G206" s="134"/>
      <c r="H206" s="64">
        <f t="shared" si="25"/>
        <v>0</v>
      </c>
      <c r="I206" s="66"/>
      <c r="J206" s="66"/>
      <c r="K206" s="66"/>
      <c r="L206" s="134"/>
    </row>
    <row r="207" spans="1:12" hidden="1" x14ac:dyDescent="0.25">
      <c r="A207" s="135">
        <v>5250</v>
      </c>
      <c r="B207" s="63" t="s">
        <v>216</v>
      </c>
      <c r="C207" s="172">
        <f t="shared" si="24"/>
        <v>0</v>
      </c>
      <c r="D207" s="66"/>
      <c r="E207" s="66"/>
      <c r="F207" s="66"/>
      <c r="G207" s="134"/>
      <c r="H207" s="64">
        <f t="shared" si="25"/>
        <v>0</v>
      </c>
      <c r="I207" s="66"/>
      <c r="J207" s="66"/>
      <c r="K207" s="66"/>
      <c r="L207" s="134"/>
    </row>
    <row r="208" spans="1:12" hidden="1" x14ac:dyDescent="0.25">
      <c r="A208" s="135">
        <v>5260</v>
      </c>
      <c r="B208" s="63" t="s">
        <v>217</v>
      </c>
      <c r="C208" s="172">
        <f t="shared" si="24"/>
        <v>0</v>
      </c>
      <c r="D208" s="136">
        <f>SUM(D209)</f>
        <v>0</v>
      </c>
      <c r="E208" s="136">
        <f>SUM(E209)</f>
        <v>0</v>
      </c>
      <c r="F208" s="136">
        <f>SUM(F209)</f>
        <v>0</v>
      </c>
      <c r="G208" s="137">
        <f>SUM(G209)</f>
        <v>0</v>
      </c>
      <c r="H208" s="64">
        <f t="shared" si="25"/>
        <v>0</v>
      </c>
      <c r="I208" s="136">
        <f>SUM(I209)</f>
        <v>0</v>
      </c>
      <c r="J208" s="136">
        <f>SUM(J209)</f>
        <v>0</v>
      </c>
      <c r="K208" s="136">
        <f>SUM(K209)</f>
        <v>0</v>
      </c>
      <c r="L208" s="137">
        <f>SUM(L209)</f>
        <v>0</v>
      </c>
    </row>
    <row r="209" spans="1:12" ht="24" hidden="1" x14ac:dyDescent="0.25">
      <c r="A209" s="39">
        <v>5269</v>
      </c>
      <c r="B209" s="63" t="s">
        <v>218</v>
      </c>
      <c r="C209" s="172">
        <f t="shared" si="24"/>
        <v>0</v>
      </c>
      <c r="D209" s="66"/>
      <c r="E209" s="66"/>
      <c r="F209" s="66"/>
      <c r="G209" s="134"/>
      <c r="H209" s="64">
        <f t="shared" si="25"/>
        <v>0</v>
      </c>
      <c r="I209" s="66"/>
      <c r="J209" s="66"/>
      <c r="K209" s="66"/>
      <c r="L209" s="134"/>
    </row>
    <row r="210" spans="1:12" ht="24" hidden="1" x14ac:dyDescent="0.25">
      <c r="A210" s="130">
        <v>5270</v>
      </c>
      <c r="B210" s="99" t="s">
        <v>219</v>
      </c>
      <c r="C210" s="173">
        <f t="shared" si="24"/>
        <v>0</v>
      </c>
      <c r="D210" s="138"/>
      <c r="E210" s="138"/>
      <c r="F210" s="138"/>
      <c r="G210" s="139"/>
      <c r="H210" s="103">
        <f t="shared" si="25"/>
        <v>0</v>
      </c>
      <c r="I210" s="138"/>
      <c r="J210" s="138"/>
      <c r="K210" s="138"/>
      <c r="L210" s="139"/>
    </row>
    <row r="211" spans="1:12" ht="24" hidden="1" x14ac:dyDescent="0.25">
      <c r="A211" s="123">
        <v>6000</v>
      </c>
      <c r="B211" s="123" t="s">
        <v>220</v>
      </c>
      <c r="C211" s="174">
        <f t="shared" si="24"/>
        <v>0</v>
      </c>
      <c r="D211" s="125">
        <f>D212+D232+D240+D250</f>
        <v>0</v>
      </c>
      <c r="E211" s="125">
        <f t="shared" ref="E211:G211" si="28">E212+E232+E240+E250</f>
        <v>0</v>
      </c>
      <c r="F211" s="125">
        <f t="shared" si="28"/>
        <v>0</v>
      </c>
      <c r="G211" s="126">
        <f t="shared" si="28"/>
        <v>0</v>
      </c>
      <c r="H211" s="124">
        <f t="shared" si="25"/>
        <v>0</v>
      </c>
      <c r="I211" s="125">
        <f t="shared" ref="I211:L211" si="29">I212+I232+I240+I250</f>
        <v>0</v>
      </c>
      <c r="J211" s="125">
        <f t="shared" si="29"/>
        <v>0</v>
      </c>
      <c r="K211" s="125">
        <f t="shared" si="29"/>
        <v>0</v>
      </c>
      <c r="L211" s="126">
        <f t="shared" si="29"/>
        <v>0</v>
      </c>
    </row>
    <row r="212" spans="1:12" ht="14.25" hidden="1" customHeight="1" x14ac:dyDescent="0.25">
      <c r="A212" s="163">
        <v>6200</v>
      </c>
      <c r="B212" s="154" t="s">
        <v>221</v>
      </c>
      <c r="C212" s="175">
        <f>SUM(D212:G212)</f>
        <v>0</v>
      </c>
      <c r="D212" s="165">
        <f>SUM(D213,D214,D216,D219,D225,D226,D227)</f>
        <v>0</v>
      </c>
      <c r="E212" s="165">
        <f>SUM(E213,E214,E216,E219,E225,E226,E227)</f>
        <v>0</v>
      </c>
      <c r="F212" s="165">
        <f>SUM(F213,F214,F216,F219,F225,F226,F227)</f>
        <v>0</v>
      </c>
      <c r="G212" s="165">
        <f>SUM(G213,G214,G216,G219,G225,G226,G227)</f>
        <v>0</v>
      </c>
      <c r="H212" s="164">
        <f t="shared" si="25"/>
        <v>0</v>
      </c>
      <c r="I212" s="165">
        <f>SUM(I213,I214,I216,I219,I225,I226,I227)</f>
        <v>0</v>
      </c>
      <c r="J212" s="165">
        <f>SUM(J213,J214,J216,J219,J225,J226,J227)</f>
        <v>0</v>
      </c>
      <c r="K212" s="165">
        <f>SUM(K213,K214,K216,K219,K225,K226,K227)</f>
        <v>0</v>
      </c>
      <c r="L212" s="129">
        <f>SUM(L213,L214,L216,L219,L225,L226,L227)</f>
        <v>0</v>
      </c>
    </row>
    <row r="213" spans="1:12" ht="24" hidden="1" x14ac:dyDescent="0.25">
      <c r="A213" s="141">
        <v>6220</v>
      </c>
      <c r="B213" s="58" t="s">
        <v>222</v>
      </c>
      <c r="C213" s="176">
        <f t="shared" si="24"/>
        <v>0</v>
      </c>
      <c r="D213" s="61"/>
      <c r="E213" s="61"/>
      <c r="F213" s="61"/>
      <c r="G213" s="177"/>
      <c r="H213" s="178">
        <f t="shared" si="25"/>
        <v>0</v>
      </c>
      <c r="I213" s="61"/>
      <c r="J213" s="61"/>
      <c r="K213" s="61"/>
      <c r="L213" s="133"/>
    </row>
    <row r="214" spans="1:12" hidden="1" x14ac:dyDescent="0.25">
      <c r="A214" s="135">
        <v>6230</v>
      </c>
      <c r="B214" s="63" t="s">
        <v>223</v>
      </c>
      <c r="C214" s="172">
        <f t="shared" si="24"/>
        <v>0</v>
      </c>
      <c r="D214" s="136">
        <f>SUM(D215)</f>
        <v>0</v>
      </c>
      <c r="E214" s="136">
        <f t="shared" ref="E214:L214" si="30">SUM(E215)</f>
        <v>0</v>
      </c>
      <c r="F214" s="136">
        <f t="shared" si="30"/>
        <v>0</v>
      </c>
      <c r="G214" s="137">
        <f t="shared" si="30"/>
        <v>0</v>
      </c>
      <c r="H214" s="179">
        <f t="shared" si="25"/>
        <v>0</v>
      </c>
      <c r="I214" s="136">
        <f t="shared" si="30"/>
        <v>0</v>
      </c>
      <c r="J214" s="136">
        <f t="shared" si="30"/>
        <v>0</v>
      </c>
      <c r="K214" s="136">
        <f t="shared" si="30"/>
        <v>0</v>
      </c>
      <c r="L214" s="137">
        <f t="shared" si="30"/>
        <v>0</v>
      </c>
    </row>
    <row r="215" spans="1:12" ht="24" hidden="1" x14ac:dyDescent="0.25">
      <c r="A215" s="39">
        <v>6239</v>
      </c>
      <c r="B215" s="58" t="s">
        <v>224</v>
      </c>
      <c r="C215" s="172">
        <f t="shared" si="24"/>
        <v>0</v>
      </c>
      <c r="D215" s="61"/>
      <c r="E215" s="61"/>
      <c r="F215" s="61"/>
      <c r="G215" s="133"/>
      <c r="H215" s="179">
        <f t="shared" si="25"/>
        <v>0</v>
      </c>
      <c r="I215" s="61"/>
      <c r="J215" s="61"/>
      <c r="K215" s="61"/>
      <c r="L215" s="133"/>
    </row>
    <row r="216" spans="1:12" ht="24" hidden="1" x14ac:dyDescent="0.25">
      <c r="A216" s="135">
        <v>6240</v>
      </c>
      <c r="B216" s="63" t="s">
        <v>225</v>
      </c>
      <c r="C216" s="172">
        <f>SUM(D216:G216)</f>
        <v>0</v>
      </c>
      <c r="D216" s="136">
        <f>SUM(D217:D218)</f>
        <v>0</v>
      </c>
      <c r="E216" s="136">
        <f>SUM(E217:E218)</f>
        <v>0</v>
      </c>
      <c r="F216" s="136">
        <f>SUM(F217:F218)</f>
        <v>0</v>
      </c>
      <c r="G216" s="137">
        <f>SUM(G217:G218)</f>
        <v>0</v>
      </c>
      <c r="H216" s="179">
        <f t="shared" si="25"/>
        <v>0</v>
      </c>
      <c r="I216" s="136">
        <f>SUM(I217:I218)</f>
        <v>0</v>
      </c>
      <c r="J216" s="136">
        <f>SUM(J217:J218)</f>
        <v>0</v>
      </c>
      <c r="K216" s="136">
        <f>SUM(K217:K218)</f>
        <v>0</v>
      </c>
      <c r="L216" s="137">
        <f>SUM(L217:L218)</f>
        <v>0</v>
      </c>
    </row>
    <row r="217" spans="1:12" hidden="1" x14ac:dyDescent="0.25">
      <c r="A217" s="39">
        <v>6241</v>
      </c>
      <c r="B217" s="63" t="s">
        <v>226</v>
      </c>
      <c r="C217" s="172">
        <f>SUM(D217:G217)</f>
        <v>0</v>
      </c>
      <c r="D217" s="66"/>
      <c r="E217" s="66"/>
      <c r="F217" s="66"/>
      <c r="G217" s="134"/>
      <c r="H217" s="179">
        <f>SUM(I217:L217)</f>
        <v>0</v>
      </c>
      <c r="I217" s="66"/>
      <c r="J217" s="66"/>
      <c r="K217" s="66"/>
      <c r="L217" s="134"/>
    </row>
    <row r="218" spans="1:12" hidden="1" x14ac:dyDescent="0.25">
      <c r="A218" s="39">
        <v>6242</v>
      </c>
      <c r="B218" s="63" t="s">
        <v>227</v>
      </c>
      <c r="C218" s="172">
        <f>SUM(D218:G218)</f>
        <v>0</v>
      </c>
      <c r="D218" s="66"/>
      <c r="E218" s="66"/>
      <c r="F218" s="66"/>
      <c r="G218" s="134"/>
      <c r="H218" s="179">
        <f t="shared" si="25"/>
        <v>0</v>
      </c>
      <c r="I218" s="66"/>
      <c r="J218" s="66"/>
      <c r="K218" s="66"/>
      <c r="L218" s="134"/>
    </row>
    <row r="219" spans="1:12" ht="25.5" hidden="1" customHeight="1" x14ac:dyDescent="0.25">
      <c r="A219" s="135">
        <v>6250</v>
      </c>
      <c r="B219" s="63" t="s">
        <v>228</v>
      </c>
      <c r="C219" s="172">
        <f>SUM(D219:G219)</f>
        <v>0</v>
      </c>
      <c r="D219" s="136">
        <f>SUM(D220:D224)</f>
        <v>0</v>
      </c>
      <c r="E219" s="136">
        <f>SUM(E220:E224)</f>
        <v>0</v>
      </c>
      <c r="F219" s="136">
        <f>SUM(F220:F224)</f>
        <v>0</v>
      </c>
      <c r="G219" s="137">
        <f>SUM(G220:G224)</f>
        <v>0</v>
      </c>
      <c r="H219" s="179">
        <f t="shared" si="25"/>
        <v>0</v>
      </c>
      <c r="I219" s="136">
        <f>SUM(I220:I224)</f>
        <v>0</v>
      </c>
      <c r="J219" s="136">
        <f>SUM(J220:J224)</f>
        <v>0</v>
      </c>
      <c r="K219" s="136">
        <f>SUM(K220:K224)</f>
        <v>0</v>
      </c>
      <c r="L219" s="137">
        <f>SUM(L220:L224)</f>
        <v>0</v>
      </c>
    </row>
    <row r="220" spans="1:12" ht="14.25" hidden="1" customHeight="1" x14ac:dyDescent="0.25">
      <c r="A220" s="39">
        <v>6252</v>
      </c>
      <c r="B220" s="63" t="s">
        <v>229</v>
      </c>
      <c r="C220" s="172">
        <f>SUM(D220:G220)</f>
        <v>0</v>
      </c>
      <c r="D220" s="66"/>
      <c r="E220" s="66"/>
      <c r="F220" s="66"/>
      <c r="G220" s="134"/>
      <c r="H220" s="179">
        <f t="shared" si="25"/>
        <v>0</v>
      </c>
      <c r="I220" s="66"/>
      <c r="J220" s="66"/>
      <c r="K220" s="66"/>
      <c r="L220" s="134"/>
    </row>
    <row r="221" spans="1:12" ht="14.25" hidden="1" customHeight="1" x14ac:dyDescent="0.25">
      <c r="A221" s="39">
        <v>6253</v>
      </c>
      <c r="B221" s="63" t="s">
        <v>230</v>
      </c>
      <c r="C221" s="172">
        <f t="shared" si="24"/>
        <v>0</v>
      </c>
      <c r="D221" s="66"/>
      <c r="E221" s="66"/>
      <c r="F221" s="66"/>
      <c r="G221" s="134"/>
      <c r="H221" s="179">
        <f t="shared" si="25"/>
        <v>0</v>
      </c>
      <c r="I221" s="66"/>
      <c r="J221" s="66"/>
      <c r="K221" s="66"/>
      <c r="L221" s="134"/>
    </row>
    <row r="222" spans="1:12" ht="24" hidden="1" x14ac:dyDescent="0.25">
      <c r="A222" s="39">
        <v>6254</v>
      </c>
      <c r="B222" s="63" t="s">
        <v>231</v>
      </c>
      <c r="C222" s="172">
        <f t="shared" si="24"/>
        <v>0</v>
      </c>
      <c r="D222" s="66"/>
      <c r="E222" s="66"/>
      <c r="F222" s="66"/>
      <c r="G222" s="134"/>
      <c r="H222" s="179">
        <f t="shared" si="25"/>
        <v>0</v>
      </c>
      <c r="I222" s="66"/>
      <c r="J222" s="66"/>
      <c r="K222" s="66"/>
      <c r="L222" s="134"/>
    </row>
    <row r="223" spans="1:12" ht="24" hidden="1" x14ac:dyDescent="0.25">
      <c r="A223" s="39">
        <v>6255</v>
      </c>
      <c r="B223" s="63" t="s">
        <v>232</v>
      </c>
      <c r="C223" s="172">
        <f t="shared" si="24"/>
        <v>0</v>
      </c>
      <c r="D223" s="66"/>
      <c r="E223" s="66"/>
      <c r="F223" s="66"/>
      <c r="G223" s="134"/>
      <c r="H223" s="179">
        <f t="shared" si="25"/>
        <v>0</v>
      </c>
      <c r="I223" s="66"/>
      <c r="J223" s="66"/>
      <c r="K223" s="66"/>
      <c r="L223" s="134"/>
    </row>
    <row r="224" spans="1:12" hidden="1" x14ac:dyDescent="0.25">
      <c r="A224" s="39">
        <v>6259</v>
      </c>
      <c r="B224" s="63" t="s">
        <v>233</v>
      </c>
      <c r="C224" s="172">
        <f t="shared" si="24"/>
        <v>0</v>
      </c>
      <c r="D224" s="66"/>
      <c r="E224" s="66"/>
      <c r="F224" s="66"/>
      <c r="G224" s="134"/>
      <c r="H224" s="179">
        <f t="shared" si="25"/>
        <v>0</v>
      </c>
      <c r="I224" s="66"/>
      <c r="J224" s="66"/>
      <c r="K224" s="66"/>
      <c r="L224" s="134"/>
    </row>
    <row r="225" spans="1:12" ht="24" hidden="1" x14ac:dyDescent="0.25">
      <c r="A225" s="135">
        <v>6260</v>
      </c>
      <c r="B225" s="63" t="s">
        <v>234</v>
      </c>
      <c r="C225" s="172">
        <f t="shared" si="24"/>
        <v>0</v>
      </c>
      <c r="D225" s="66"/>
      <c r="E225" s="66"/>
      <c r="F225" s="66"/>
      <c r="G225" s="134"/>
      <c r="H225" s="179">
        <f t="shared" si="25"/>
        <v>0</v>
      </c>
      <c r="I225" s="66"/>
      <c r="J225" s="66"/>
      <c r="K225" s="66"/>
      <c r="L225" s="134"/>
    </row>
    <row r="226" spans="1:12" hidden="1" x14ac:dyDescent="0.25">
      <c r="A226" s="135">
        <v>6270</v>
      </c>
      <c r="B226" s="63" t="s">
        <v>235</v>
      </c>
      <c r="C226" s="172">
        <f t="shared" si="24"/>
        <v>0</v>
      </c>
      <c r="D226" s="66"/>
      <c r="E226" s="66"/>
      <c r="F226" s="66"/>
      <c r="G226" s="134"/>
      <c r="H226" s="179">
        <f t="shared" si="25"/>
        <v>0</v>
      </c>
      <c r="I226" s="66"/>
      <c r="J226" s="66"/>
      <c r="K226" s="66"/>
      <c r="L226" s="134"/>
    </row>
    <row r="227" spans="1:12" ht="24" hidden="1" x14ac:dyDescent="0.25">
      <c r="A227" s="141">
        <v>6290</v>
      </c>
      <c r="B227" s="58" t="s">
        <v>236</v>
      </c>
      <c r="C227" s="180">
        <f t="shared" si="24"/>
        <v>0</v>
      </c>
      <c r="D227" s="142">
        <f>SUM(D228:D231)</f>
        <v>0</v>
      </c>
      <c r="E227" s="142">
        <f t="shared" ref="E227:G227" si="31">SUM(E228:E231)</f>
        <v>0</v>
      </c>
      <c r="F227" s="142">
        <f t="shared" si="31"/>
        <v>0</v>
      </c>
      <c r="G227" s="157">
        <f t="shared" si="31"/>
        <v>0</v>
      </c>
      <c r="H227" s="180">
        <f t="shared" si="25"/>
        <v>0</v>
      </c>
      <c r="I227" s="142">
        <f>SUM(I228:I231)</f>
        <v>0</v>
      </c>
      <c r="J227" s="142">
        <f t="shared" ref="J227:L227" si="32">SUM(J228:J231)</f>
        <v>0</v>
      </c>
      <c r="K227" s="142">
        <f t="shared" si="32"/>
        <v>0</v>
      </c>
      <c r="L227" s="157">
        <f t="shared" si="32"/>
        <v>0</v>
      </c>
    </row>
    <row r="228" spans="1:12" hidden="1" x14ac:dyDescent="0.25">
      <c r="A228" s="39">
        <v>6291</v>
      </c>
      <c r="B228" s="63" t="s">
        <v>237</v>
      </c>
      <c r="C228" s="172">
        <f t="shared" si="24"/>
        <v>0</v>
      </c>
      <c r="D228" s="66"/>
      <c r="E228" s="66"/>
      <c r="F228" s="66"/>
      <c r="G228" s="148"/>
      <c r="H228" s="172">
        <f t="shared" si="25"/>
        <v>0</v>
      </c>
      <c r="I228" s="66"/>
      <c r="J228" s="66"/>
      <c r="K228" s="66"/>
      <c r="L228" s="134"/>
    </row>
    <row r="229" spans="1:12" hidden="1" x14ac:dyDescent="0.25">
      <c r="A229" s="39">
        <v>6292</v>
      </c>
      <c r="B229" s="63" t="s">
        <v>238</v>
      </c>
      <c r="C229" s="172">
        <f t="shared" si="24"/>
        <v>0</v>
      </c>
      <c r="D229" s="66"/>
      <c r="E229" s="66"/>
      <c r="F229" s="66"/>
      <c r="G229" s="148"/>
      <c r="H229" s="172">
        <f t="shared" si="25"/>
        <v>0</v>
      </c>
      <c r="I229" s="66"/>
      <c r="J229" s="66"/>
      <c r="K229" s="66"/>
      <c r="L229" s="134"/>
    </row>
    <row r="230" spans="1:12" ht="72" hidden="1" x14ac:dyDescent="0.25">
      <c r="A230" s="39">
        <v>6296</v>
      </c>
      <c r="B230" s="63" t="s">
        <v>239</v>
      </c>
      <c r="C230" s="172">
        <f t="shared" si="24"/>
        <v>0</v>
      </c>
      <c r="D230" s="66"/>
      <c r="E230" s="66"/>
      <c r="F230" s="66"/>
      <c r="G230" s="148"/>
      <c r="H230" s="172">
        <f t="shared" si="25"/>
        <v>0</v>
      </c>
      <c r="I230" s="66"/>
      <c r="J230" s="66"/>
      <c r="K230" s="66"/>
      <c r="L230" s="134"/>
    </row>
    <row r="231" spans="1:12" ht="39.75" hidden="1" customHeight="1" x14ac:dyDescent="0.25">
      <c r="A231" s="39">
        <v>6299</v>
      </c>
      <c r="B231" s="63" t="s">
        <v>240</v>
      </c>
      <c r="C231" s="172">
        <f t="shared" si="24"/>
        <v>0</v>
      </c>
      <c r="D231" s="66"/>
      <c r="E231" s="66"/>
      <c r="F231" s="66"/>
      <c r="G231" s="148"/>
      <c r="H231" s="172">
        <f t="shared" si="25"/>
        <v>0</v>
      </c>
      <c r="I231" s="66"/>
      <c r="J231" s="66"/>
      <c r="K231" s="66"/>
      <c r="L231" s="134"/>
    </row>
    <row r="232" spans="1:12" hidden="1" x14ac:dyDescent="0.25">
      <c r="A232" s="50">
        <v>6300</v>
      </c>
      <c r="B232" s="127" t="s">
        <v>241</v>
      </c>
      <c r="C232" s="155">
        <f t="shared" si="24"/>
        <v>0</v>
      </c>
      <c r="D232" s="56">
        <f>SUM(D233,D238,D239)</f>
        <v>0</v>
      </c>
      <c r="E232" s="56">
        <f t="shared" ref="E232:G232" si="33">SUM(E233,E238,E239)</f>
        <v>0</v>
      </c>
      <c r="F232" s="56">
        <f t="shared" si="33"/>
        <v>0</v>
      </c>
      <c r="G232" s="56">
        <f t="shared" si="33"/>
        <v>0</v>
      </c>
      <c r="H232" s="51">
        <f t="shared" si="25"/>
        <v>0</v>
      </c>
      <c r="I232" s="56">
        <f>SUM(I233,I238,I239)</f>
        <v>0</v>
      </c>
      <c r="J232" s="56">
        <f t="shared" ref="J232:L232" si="34">SUM(J233,J238,J239)</f>
        <v>0</v>
      </c>
      <c r="K232" s="56">
        <f t="shared" si="34"/>
        <v>0</v>
      </c>
      <c r="L232" s="144">
        <f t="shared" si="34"/>
        <v>0</v>
      </c>
    </row>
    <row r="233" spans="1:12" ht="24" hidden="1" x14ac:dyDescent="0.25">
      <c r="A233" s="141">
        <v>6320</v>
      </c>
      <c r="B233" s="58" t="s">
        <v>242</v>
      </c>
      <c r="C233" s="180">
        <f t="shared" si="24"/>
        <v>0</v>
      </c>
      <c r="D233" s="142">
        <f>SUM(D234:D237)</f>
        <v>0</v>
      </c>
      <c r="E233" s="142">
        <f>SUM(E234:E237)</f>
        <v>0</v>
      </c>
      <c r="F233" s="142">
        <f t="shared" ref="F233:G233" si="35">SUM(F234:F237)</f>
        <v>0</v>
      </c>
      <c r="G233" s="181">
        <f t="shared" si="35"/>
        <v>0</v>
      </c>
      <c r="H233" s="180">
        <f t="shared" si="25"/>
        <v>0</v>
      </c>
      <c r="I233" s="142">
        <f>SUM(I234:I237)</f>
        <v>0</v>
      </c>
      <c r="J233" s="142">
        <f t="shared" ref="J233:L233" si="36">SUM(J234:J237)</f>
        <v>0</v>
      </c>
      <c r="K233" s="142">
        <f t="shared" si="36"/>
        <v>0</v>
      </c>
      <c r="L233" s="182">
        <f t="shared" si="36"/>
        <v>0</v>
      </c>
    </row>
    <row r="234" spans="1:12" hidden="1" x14ac:dyDescent="0.25">
      <c r="A234" s="39">
        <v>6322</v>
      </c>
      <c r="B234" s="63" t="s">
        <v>243</v>
      </c>
      <c r="C234" s="172">
        <f t="shared" si="24"/>
        <v>0</v>
      </c>
      <c r="D234" s="66"/>
      <c r="E234" s="66"/>
      <c r="F234" s="66"/>
      <c r="G234" s="148"/>
      <c r="H234" s="172">
        <f t="shared" si="25"/>
        <v>0</v>
      </c>
      <c r="I234" s="66"/>
      <c r="J234" s="66"/>
      <c r="K234" s="66"/>
      <c r="L234" s="134"/>
    </row>
    <row r="235" spans="1:12" ht="24" hidden="1" x14ac:dyDescent="0.25">
      <c r="A235" s="39">
        <v>6323</v>
      </c>
      <c r="B235" s="63" t="s">
        <v>244</v>
      </c>
      <c r="C235" s="172">
        <f t="shared" si="24"/>
        <v>0</v>
      </c>
      <c r="D235" s="66"/>
      <c r="E235" s="66"/>
      <c r="F235" s="66"/>
      <c r="G235" s="148"/>
      <c r="H235" s="172">
        <f t="shared" si="25"/>
        <v>0</v>
      </c>
      <c r="I235" s="66"/>
      <c r="J235" s="66"/>
      <c r="K235" s="66"/>
      <c r="L235" s="134"/>
    </row>
    <row r="236" spans="1:12" ht="24" hidden="1" x14ac:dyDescent="0.25">
      <c r="A236" s="39">
        <v>6324</v>
      </c>
      <c r="B236" s="63" t="s">
        <v>245</v>
      </c>
      <c r="C236" s="172">
        <f t="shared" si="24"/>
        <v>0</v>
      </c>
      <c r="D236" s="66"/>
      <c r="E236" s="66"/>
      <c r="F236" s="66"/>
      <c r="G236" s="148"/>
      <c r="H236" s="172">
        <f t="shared" si="25"/>
        <v>0</v>
      </c>
      <c r="I236" s="66"/>
      <c r="J236" s="66"/>
      <c r="K236" s="66"/>
      <c r="L236" s="134"/>
    </row>
    <row r="237" spans="1:12" hidden="1" x14ac:dyDescent="0.25">
      <c r="A237" s="34">
        <v>6329</v>
      </c>
      <c r="B237" s="58" t="s">
        <v>246</v>
      </c>
      <c r="C237" s="176">
        <f t="shared" si="24"/>
        <v>0</v>
      </c>
      <c r="D237" s="61"/>
      <c r="E237" s="61"/>
      <c r="F237" s="61"/>
      <c r="G237" s="183"/>
      <c r="H237" s="176">
        <f t="shared" si="25"/>
        <v>0</v>
      </c>
      <c r="I237" s="61"/>
      <c r="J237" s="61"/>
      <c r="K237" s="61"/>
      <c r="L237" s="133"/>
    </row>
    <row r="238" spans="1:12" ht="24" hidden="1" x14ac:dyDescent="0.25">
      <c r="A238" s="184">
        <v>6330</v>
      </c>
      <c r="B238" s="185" t="s">
        <v>247</v>
      </c>
      <c r="C238" s="180">
        <f>SUM(D238:G238)</f>
        <v>0</v>
      </c>
      <c r="D238" s="160"/>
      <c r="E238" s="160"/>
      <c r="F238" s="160"/>
      <c r="G238" s="148"/>
      <c r="H238" s="180">
        <f>SUM(I238:L238)</f>
        <v>0</v>
      </c>
      <c r="I238" s="160"/>
      <c r="J238" s="160"/>
      <c r="K238" s="160"/>
      <c r="L238" s="162"/>
    </row>
    <row r="239" spans="1:12" hidden="1" x14ac:dyDescent="0.25">
      <c r="A239" s="135">
        <v>6360</v>
      </c>
      <c r="B239" s="63" t="s">
        <v>248</v>
      </c>
      <c r="C239" s="172">
        <f t="shared" si="24"/>
        <v>0</v>
      </c>
      <c r="D239" s="66"/>
      <c r="E239" s="66"/>
      <c r="F239" s="66"/>
      <c r="G239" s="134"/>
      <c r="H239" s="179">
        <f t="shared" si="25"/>
        <v>0</v>
      </c>
      <c r="I239" s="66"/>
      <c r="J239" s="66"/>
      <c r="K239" s="66"/>
      <c r="L239" s="134"/>
    </row>
    <row r="240" spans="1:12" ht="36" hidden="1" x14ac:dyDescent="0.25">
      <c r="A240" s="50">
        <v>6400</v>
      </c>
      <c r="B240" s="127" t="s">
        <v>249</v>
      </c>
      <c r="C240" s="155">
        <f>SUM(D240:G240)</f>
        <v>0</v>
      </c>
      <c r="D240" s="56">
        <f>SUM(D241,D245)</f>
        <v>0</v>
      </c>
      <c r="E240" s="56">
        <f t="shared" ref="E240:G240" si="37">SUM(E241,E245)</f>
        <v>0</v>
      </c>
      <c r="F240" s="56">
        <f t="shared" si="37"/>
        <v>0</v>
      </c>
      <c r="G240" s="56">
        <f t="shared" si="37"/>
        <v>0</v>
      </c>
      <c r="H240" s="51">
        <f>SUM(I240:L240)</f>
        <v>0</v>
      </c>
      <c r="I240" s="56">
        <f>SUM(I241,I245)</f>
        <v>0</v>
      </c>
      <c r="J240" s="56">
        <f t="shared" ref="J240:L240" si="38">SUM(J241,J245)</f>
        <v>0</v>
      </c>
      <c r="K240" s="56">
        <f t="shared" si="38"/>
        <v>0</v>
      </c>
      <c r="L240" s="144">
        <f t="shared" si="38"/>
        <v>0</v>
      </c>
    </row>
    <row r="241" spans="1:13" ht="24" hidden="1" x14ac:dyDescent="0.25">
      <c r="A241" s="141">
        <v>6410</v>
      </c>
      <c r="B241" s="58" t="s">
        <v>250</v>
      </c>
      <c r="C241" s="176">
        <f t="shared" si="24"/>
        <v>0</v>
      </c>
      <c r="D241" s="142">
        <f>SUM(D242:D244)</f>
        <v>0</v>
      </c>
      <c r="E241" s="142">
        <f t="shared" ref="E241:G241" si="39">SUM(E242:E244)</f>
        <v>0</v>
      </c>
      <c r="F241" s="142">
        <f t="shared" si="39"/>
        <v>0</v>
      </c>
      <c r="G241" s="153">
        <f t="shared" si="39"/>
        <v>0</v>
      </c>
      <c r="H241" s="176">
        <f t="shared" si="25"/>
        <v>0</v>
      </c>
      <c r="I241" s="142">
        <f>SUM(I242:I244)</f>
        <v>0</v>
      </c>
      <c r="J241" s="142">
        <f t="shared" ref="J241:L241" si="40">SUM(J242:J244)</f>
        <v>0</v>
      </c>
      <c r="K241" s="142">
        <f t="shared" si="40"/>
        <v>0</v>
      </c>
      <c r="L241" s="153">
        <f t="shared" si="40"/>
        <v>0</v>
      </c>
    </row>
    <row r="242" spans="1:13" hidden="1" x14ac:dyDescent="0.25">
      <c r="A242" s="39">
        <v>6411</v>
      </c>
      <c r="B242" s="146" t="s">
        <v>251</v>
      </c>
      <c r="C242" s="172">
        <f t="shared" si="24"/>
        <v>0</v>
      </c>
      <c r="D242" s="66"/>
      <c r="E242" s="66"/>
      <c r="F242" s="66"/>
      <c r="G242" s="134"/>
      <c r="H242" s="179">
        <f t="shared" si="25"/>
        <v>0</v>
      </c>
      <c r="I242" s="66"/>
      <c r="J242" s="66"/>
      <c r="K242" s="66"/>
      <c r="L242" s="134"/>
    </row>
    <row r="243" spans="1:13" ht="36" hidden="1" x14ac:dyDescent="0.25">
      <c r="A243" s="39">
        <v>6412</v>
      </c>
      <c r="B243" s="63" t="s">
        <v>252</v>
      </c>
      <c r="C243" s="172">
        <f t="shared" si="24"/>
        <v>0</v>
      </c>
      <c r="D243" s="66"/>
      <c r="E243" s="66"/>
      <c r="F243" s="66"/>
      <c r="G243" s="134"/>
      <c r="H243" s="179">
        <f t="shared" si="25"/>
        <v>0</v>
      </c>
      <c r="I243" s="66"/>
      <c r="J243" s="66"/>
      <c r="K243" s="66"/>
      <c r="L243" s="134"/>
    </row>
    <row r="244" spans="1:13" ht="36" hidden="1" x14ac:dyDescent="0.25">
      <c r="A244" s="39">
        <v>6419</v>
      </c>
      <c r="B244" s="63" t="s">
        <v>253</v>
      </c>
      <c r="C244" s="172">
        <f t="shared" si="24"/>
        <v>0</v>
      </c>
      <c r="D244" s="66"/>
      <c r="E244" s="66"/>
      <c r="F244" s="66"/>
      <c r="G244" s="134"/>
      <c r="H244" s="179">
        <f t="shared" si="25"/>
        <v>0</v>
      </c>
      <c r="I244" s="66"/>
      <c r="J244" s="66"/>
      <c r="K244" s="66"/>
      <c r="L244" s="134"/>
    </row>
    <row r="245" spans="1:13" ht="48" hidden="1" x14ac:dyDescent="0.25">
      <c r="A245" s="135">
        <v>6420</v>
      </c>
      <c r="B245" s="63" t="s">
        <v>254</v>
      </c>
      <c r="C245" s="172">
        <f t="shared" si="24"/>
        <v>0</v>
      </c>
      <c r="D245" s="136">
        <f>SUM(D246:D249)</f>
        <v>0</v>
      </c>
      <c r="E245" s="136">
        <f>SUM(E246:E249)</f>
        <v>0</v>
      </c>
      <c r="F245" s="136">
        <f>SUM(F246:F249)</f>
        <v>0</v>
      </c>
      <c r="G245" s="186">
        <f>SUM(G246:G249)</f>
        <v>0</v>
      </c>
      <c r="H245" s="172">
        <f>SUM(I245:L245)</f>
        <v>0</v>
      </c>
      <c r="I245" s="136">
        <f>SUM(I246:I249)</f>
        <v>0</v>
      </c>
      <c r="J245" s="136">
        <f>SUM(J246:J249)</f>
        <v>0</v>
      </c>
      <c r="K245" s="136">
        <f>SUM(K246:K249)</f>
        <v>0</v>
      </c>
      <c r="L245" s="186">
        <f>SUM(L246:L249)</f>
        <v>0</v>
      </c>
    </row>
    <row r="246" spans="1:13" ht="36" hidden="1" x14ac:dyDescent="0.25">
      <c r="A246" s="39">
        <v>6421</v>
      </c>
      <c r="B246" s="63" t="s">
        <v>255</v>
      </c>
      <c r="C246" s="172">
        <f t="shared" ref="C246:C271" si="41">SUM(D246:G246)</f>
        <v>0</v>
      </c>
      <c r="D246" s="66"/>
      <c r="E246" s="66"/>
      <c r="F246" s="66"/>
      <c r="G246" s="134"/>
      <c r="H246" s="179">
        <f t="shared" ref="H246:H271" si="42">SUM(I246:L246)</f>
        <v>0</v>
      </c>
      <c r="I246" s="66"/>
      <c r="J246" s="66"/>
      <c r="K246" s="66"/>
      <c r="L246" s="134"/>
    </row>
    <row r="247" spans="1:13" hidden="1" x14ac:dyDescent="0.25">
      <c r="A247" s="39">
        <v>6422</v>
      </c>
      <c r="B247" s="63" t="s">
        <v>256</v>
      </c>
      <c r="C247" s="172">
        <f t="shared" si="41"/>
        <v>0</v>
      </c>
      <c r="D247" s="66"/>
      <c r="E247" s="66"/>
      <c r="F247" s="66"/>
      <c r="G247" s="134"/>
      <c r="H247" s="179">
        <f t="shared" si="42"/>
        <v>0</v>
      </c>
      <c r="I247" s="66"/>
      <c r="J247" s="66"/>
      <c r="K247" s="66"/>
      <c r="L247" s="134"/>
    </row>
    <row r="248" spans="1:13" ht="13.5" hidden="1" customHeight="1" x14ac:dyDescent="0.25">
      <c r="A248" s="39">
        <v>6423</v>
      </c>
      <c r="B248" s="63" t="s">
        <v>257</v>
      </c>
      <c r="C248" s="172">
        <f>SUM(D248:G248)</f>
        <v>0</v>
      </c>
      <c r="D248" s="66"/>
      <c r="E248" s="66"/>
      <c r="F248" s="66"/>
      <c r="G248" s="134"/>
      <c r="H248" s="179">
        <f>SUM(I248:L248)</f>
        <v>0</v>
      </c>
      <c r="I248" s="66"/>
      <c r="J248" s="66"/>
      <c r="K248" s="66"/>
      <c r="L248" s="134"/>
    </row>
    <row r="249" spans="1:13" ht="36" hidden="1" x14ac:dyDescent="0.25">
      <c r="A249" s="39">
        <v>6424</v>
      </c>
      <c r="B249" s="63" t="s">
        <v>258</v>
      </c>
      <c r="C249" s="172">
        <f>SUM(D249:G249)</f>
        <v>0</v>
      </c>
      <c r="D249" s="66"/>
      <c r="E249" s="66"/>
      <c r="F249" s="66"/>
      <c r="G249" s="134"/>
      <c r="H249" s="179">
        <f>SUM(I249:L249)</f>
        <v>0</v>
      </c>
      <c r="I249" s="66"/>
      <c r="J249" s="66"/>
      <c r="K249" s="66"/>
      <c r="L249" s="134"/>
      <c r="M249" s="187"/>
    </row>
    <row r="250" spans="1:13" ht="60" hidden="1" x14ac:dyDescent="0.25">
      <c r="A250" s="50">
        <v>6500</v>
      </c>
      <c r="B250" s="127" t="s">
        <v>259</v>
      </c>
      <c r="C250" s="76">
        <f t="shared" ref="C250:C251" si="43">SUM(D250:G250)</f>
        <v>0</v>
      </c>
      <c r="D250" s="78">
        <f>SUM(D251)</f>
        <v>0</v>
      </c>
      <c r="E250" s="78">
        <f t="shared" ref="E250:G250" si="44">SUM(E251)</f>
        <v>0</v>
      </c>
      <c r="F250" s="78">
        <f t="shared" si="44"/>
        <v>0</v>
      </c>
      <c r="G250" s="235">
        <f t="shared" si="44"/>
        <v>0</v>
      </c>
      <c r="H250" s="236">
        <f t="shared" ref="H250:H251" si="45">SUM(I250:L250)</f>
        <v>0</v>
      </c>
      <c r="I250" s="78">
        <f t="shared" ref="I250:L250" si="46">SUM(I251)</f>
        <v>0</v>
      </c>
      <c r="J250" s="78">
        <f t="shared" si="46"/>
        <v>0</v>
      </c>
      <c r="K250" s="78">
        <f t="shared" si="46"/>
        <v>0</v>
      </c>
      <c r="L250" s="237">
        <f t="shared" si="46"/>
        <v>0</v>
      </c>
      <c r="M250" s="187"/>
    </row>
    <row r="251" spans="1:13" ht="48" hidden="1" x14ac:dyDescent="0.25">
      <c r="A251" s="39">
        <v>6510</v>
      </c>
      <c r="B251" s="63" t="s">
        <v>260</v>
      </c>
      <c r="C251" s="173">
        <f t="shared" si="43"/>
        <v>0</v>
      </c>
      <c r="D251" s="138"/>
      <c r="E251" s="138"/>
      <c r="F251" s="138"/>
      <c r="G251" s="234"/>
      <c r="H251" s="166">
        <f t="shared" si="45"/>
        <v>0</v>
      </c>
      <c r="I251" s="138"/>
      <c r="J251" s="138"/>
      <c r="K251" s="138"/>
      <c r="L251" s="139"/>
      <c r="M251" s="187"/>
    </row>
    <row r="252" spans="1:13" ht="48" hidden="1" x14ac:dyDescent="0.25">
      <c r="A252" s="188">
        <v>7000</v>
      </c>
      <c r="B252" s="188" t="s">
        <v>261</v>
      </c>
      <c r="C252" s="189">
        <f>SUM(D252:G252)</f>
        <v>200</v>
      </c>
      <c r="D252" s="190">
        <f>SUM(D253,D263)</f>
        <v>0</v>
      </c>
      <c r="E252" s="190">
        <f>SUM(E253,E263)</f>
        <v>0</v>
      </c>
      <c r="F252" s="190">
        <f>SUM(F253,F263)</f>
        <v>200</v>
      </c>
      <c r="G252" s="190">
        <f>SUM(G253,G263)</f>
        <v>0</v>
      </c>
      <c r="H252" s="191">
        <f t="shared" si="42"/>
        <v>0</v>
      </c>
      <c r="I252" s="190">
        <f>SUM(I253,I263)</f>
        <v>0</v>
      </c>
      <c r="J252" s="190">
        <f>SUM(J253,J263)</f>
        <v>0</v>
      </c>
      <c r="K252" s="190">
        <f>SUM(K253,K263)</f>
        <v>0</v>
      </c>
      <c r="L252" s="192">
        <f>SUM(L253,L263)</f>
        <v>0</v>
      </c>
    </row>
    <row r="253" spans="1:13" ht="24" hidden="1" x14ac:dyDescent="0.25">
      <c r="A253" s="50">
        <v>7200</v>
      </c>
      <c r="B253" s="127" t="s">
        <v>262</v>
      </c>
      <c r="C253" s="155">
        <f t="shared" si="41"/>
        <v>200</v>
      </c>
      <c r="D253" s="56">
        <f>SUM(D254,D255,D256,D257,D261,D262)</f>
        <v>0</v>
      </c>
      <c r="E253" s="56">
        <f t="shared" ref="E253:G253" si="47">SUM(E254,E255,E256,E257,E261,E262)</f>
        <v>0</v>
      </c>
      <c r="F253" s="56">
        <f t="shared" si="47"/>
        <v>200</v>
      </c>
      <c r="G253" s="56">
        <f t="shared" si="47"/>
        <v>0</v>
      </c>
      <c r="H253" s="51">
        <f t="shared" si="42"/>
        <v>0</v>
      </c>
      <c r="I253" s="56">
        <f t="shared" ref="I253:L253" si="48">SUM(I254,I255,I256,I257,I261,I262)</f>
        <v>0</v>
      </c>
      <c r="J253" s="56">
        <f t="shared" si="48"/>
        <v>0</v>
      </c>
      <c r="K253" s="56">
        <f t="shared" si="48"/>
        <v>0</v>
      </c>
      <c r="L253" s="129">
        <f t="shared" si="48"/>
        <v>0</v>
      </c>
    </row>
    <row r="254" spans="1:13" ht="24" hidden="1" x14ac:dyDescent="0.25">
      <c r="A254" s="141">
        <v>7210</v>
      </c>
      <c r="B254" s="58" t="s">
        <v>263</v>
      </c>
      <c r="C254" s="176">
        <f t="shared" si="41"/>
        <v>0</v>
      </c>
      <c r="D254" s="61"/>
      <c r="E254" s="61"/>
      <c r="F254" s="61"/>
      <c r="G254" s="133"/>
      <c r="H254" s="59">
        <f t="shared" si="42"/>
        <v>0</v>
      </c>
      <c r="I254" s="61"/>
      <c r="J254" s="61"/>
      <c r="K254" s="61"/>
      <c r="L254" s="133"/>
    </row>
    <row r="255" spans="1:13" s="187" customFormat="1" ht="36" hidden="1" x14ac:dyDescent="0.25">
      <c r="A255" s="135">
        <v>7220</v>
      </c>
      <c r="B255" s="63" t="s">
        <v>264</v>
      </c>
      <c r="C255" s="172">
        <f>SUM(D255:G255)</f>
        <v>0</v>
      </c>
      <c r="D255" s="66"/>
      <c r="E255" s="66"/>
      <c r="F255" s="66"/>
      <c r="G255" s="66"/>
      <c r="H255" s="64">
        <f>SUM(I255:L255)</f>
        <v>0</v>
      </c>
      <c r="I255" s="66"/>
      <c r="J255" s="66"/>
      <c r="K255" s="66"/>
      <c r="L255" s="134"/>
    </row>
    <row r="256" spans="1:13" ht="24" hidden="1" x14ac:dyDescent="0.25">
      <c r="A256" s="135">
        <v>7230</v>
      </c>
      <c r="B256" s="63" t="s">
        <v>35</v>
      </c>
      <c r="C256" s="172">
        <f t="shared" si="41"/>
        <v>200</v>
      </c>
      <c r="D256" s="66"/>
      <c r="E256" s="66"/>
      <c r="F256" s="66">
        <v>200</v>
      </c>
      <c r="G256" s="134"/>
      <c r="H256" s="64">
        <f t="shared" si="42"/>
        <v>0</v>
      </c>
      <c r="I256" s="66"/>
      <c r="J256" s="66"/>
      <c r="K256" s="66"/>
      <c r="L256" s="134"/>
    </row>
    <row r="257" spans="1:12" ht="24" hidden="1" x14ac:dyDescent="0.25">
      <c r="A257" s="135">
        <v>7240</v>
      </c>
      <c r="B257" s="63" t="s">
        <v>265</v>
      </c>
      <c r="C257" s="172">
        <f t="shared" si="41"/>
        <v>0</v>
      </c>
      <c r="D257" s="136">
        <f>SUM(D258:D260)</f>
        <v>0</v>
      </c>
      <c r="E257" s="136">
        <f t="shared" ref="E257:G257" si="49">SUM(E258:E260)</f>
        <v>0</v>
      </c>
      <c r="F257" s="136">
        <f t="shared" si="49"/>
        <v>0</v>
      </c>
      <c r="G257" s="137">
        <f t="shared" si="49"/>
        <v>0</v>
      </c>
      <c r="H257" s="64">
        <f t="shared" si="42"/>
        <v>0</v>
      </c>
      <c r="I257" s="136">
        <f t="shared" ref="I257:L257" si="50">SUM(I258:I260)</f>
        <v>0</v>
      </c>
      <c r="J257" s="136">
        <f t="shared" si="50"/>
        <v>0</v>
      </c>
      <c r="K257" s="136">
        <f>SUM(K258:K260)</f>
        <v>0</v>
      </c>
      <c r="L257" s="137">
        <f t="shared" si="50"/>
        <v>0</v>
      </c>
    </row>
    <row r="258" spans="1:12" ht="48" hidden="1" x14ac:dyDescent="0.25">
      <c r="A258" s="39">
        <v>7245</v>
      </c>
      <c r="B258" s="63" t="s">
        <v>266</v>
      </c>
      <c r="C258" s="172">
        <f t="shared" si="41"/>
        <v>0</v>
      </c>
      <c r="D258" s="66"/>
      <c r="E258" s="66"/>
      <c r="F258" s="66"/>
      <c r="G258" s="134"/>
      <c r="H258" s="64">
        <f t="shared" si="42"/>
        <v>0</v>
      </c>
      <c r="I258" s="66"/>
      <c r="J258" s="66"/>
      <c r="K258" s="66"/>
      <c r="L258" s="134"/>
    </row>
    <row r="259" spans="1:12" ht="84.75" hidden="1" customHeight="1" x14ac:dyDescent="0.25">
      <c r="A259" s="39">
        <v>7246</v>
      </c>
      <c r="B259" s="63" t="s">
        <v>267</v>
      </c>
      <c r="C259" s="172">
        <f t="shared" si="41"/>
        <v>0</v>
      </c>
      <c r="D259" s="66"/>
      <c r="E259" s="66"/>
      <c r="F259" s="66"/>
      <c r="G259" s="134"/>
      <c r="H259" s="64">
        <f t="shared" si="42"/>
        <v>0</v>
      </c>
      <c r="I259" s="66"/>
      <c r="J259" s="66"/>
      <c r="K259" s="66"/>
      <c r="L259" s="134"/>
    </row>
    <row r="260" spans="1:12" ht="36" hidden="1" x14ac:dyDescent="0.25">
      <c r="A260" s="39">
        <v>7247</v>
      </c>
      <c r="B260" s="63" t="s">
        <v>268</v>
      </c>
      <c r="C260" s="172">
        <f t="shared" si="41"/>
        <v>0</v>
      </c>
      <c r="D260" s="66"/>
      <c r="E260" s="66"/>
      <c r="F260" s="66"/>
      <c r="G260" s="134"/>
      <c r="H260" s="64">
        <f t="shared" si="42"/>
        <v>0</v>
      </c>
      <c r="I260" s="66"/>
      <c r="J260" s="66"/>
      <c r="K260" s="66"/>
      <c r="L260" s="134"/>
    </row>
    <row r="261" spans="1:12" ht="24" hidden="1" x14ac:dyDescent="0.25">
      <c r="A261" s="135">
        <v>7260</v>
      </c>
      <c r="B261" s="63" t="s">
        <v>269</v>
      </c>
      <c r="C261" s="176">
        <f t="shared" si="41"/>
        <v>0</v>
      </c>
      <c r="D261" s="61"/>
      <c r="E261" s="61"/>
      <c r="F261" s="61"/>
      <c r="G261" s="133"/>
      <c r="H261" s="59">
        <f t="shared" si="42"/>
        <v>0</v>
      </c>
      <c r="I261" s="61"/>
      <c r="J261" s="61"/>
      <c r="K261" s="61"/>
      <c r="L261" s="133"/>
    </row>
    <row r="262" spans="1:12" ht="60" hidden="1" x14ac:dyDescent="0.25">
      <c r="A262" s="135">
        <v>7270</v>
      </c>
      <c r="B262" s="63" t="s">
        <v>270</v>
      </c>
      <c r="C262" s="172">
        <f t="shared" si="41"/>
        <v>0</v>
      </c>
      <c r="D262" s="66"/>
      <c r="E262" s="66"/>
      <c r="F262" s="66"/>
      <c r="G262" s="134"/>
      <c r="H262" s="64">
        <f t="shared" si="42"/>
        <v>0</v>
      </c>
      <c r="I262" s="66"/>
      <c r="J262" s="66"/>
      <c r="K262" s="66"/>
      <c r="L262" s="134"/>
    </row>
    <row r="263" spans="1:12" hidden="1" x14ac:dyDescent="0.25">
      <c r="A263" s="95">
        <v>7700</v>
      </c>
      <c r="B263" s="75" t="s">
        <v>271</v>
      </c>
      <c r="C263" s="76">
        <f t="shared" si="41"/>
        <v>0</v>
      </c>
      <c r="D263" s="149">
        <f>D264</f>
        <v>0</v>
      </c>
      <c r="E263" s="149">
        <f t="shared" ref="E263:G263" si="51">E264</f>
        <v>0</v>
      </c>
      <c r="F263" s="149">
        <f t="shared" si="51"/>
        <v>0</v>
      </c>
      <c r="G263" s="150">
        <f t="shared" si="51"/>
        <v>0</v>
      </c>
      <c r="H263" s="76">
        <f t="shared" si="42"/>
        <v>0</v>
      </c>
      <c r="I263" s="149">
        <f t="shared" ref="I263:L263" si="52">I264</f>
        <v>0</v>
      </c>
      <c r="J263" s="149">
        <f t="shared" si="52"/>
        <v>0</v>
      </c>
      <c r="K263" s="149">
        <f t="shared" si="52"/>
        <v>0</v>
      </c>
      <c r="L263" s="150">
        <f t="shared" si="52"/>
        <v>0</v>
      </c>
    </row>
    <row r="264" spans="1:12" hidden="1" x14ac:dyDescent="0.25">
      <c r="A264" s="130">
        <v>7720</v>
      </c>
      <c r="B264" s="58" t="s">
        <v>272</v>
      </c>
      <c r="C264" s="70">
        <f t="shared" si="41"/>
        <v>0</v>
      </c>
      <c r="D264" s="72"/>
      <c r="E264" s="72"/>
      <c r="F264" s="72"/>
      <c r="G264" s="193"/>
      <c r="H264" s="70">
        <f t="shared" si="42"/>
        <v>0</v>
      </c>
      <c r="I264" s="72"/>
      <c r="J264" s="72"/>
      <c r="K264" s="72"/>
      <c r="L264" s="193"/>
    </row>
    <row r="265" spans="1:12" hidden="1" x14ac:dyDescent="0.25">
      <c r="A265" s="194">
        <v>9000</v>
      </c>
      <c r="B265" s="195" t="s">
        <v>273</v>
      </c>
      <c r="C265" s="196">
        <f t="shared" si="41"/>
        <v>0</v>
      </c>
      <c r="D265" s="197">
        <f>D266</f>
        <v>0</v>
      </c>
      <c r="E265" s="197">
        <f t="shared" ref="E265:G266" si="53">E266</f>
        <v>0</v>
      </c>
      <c r="F265" s="197">
        <f t="shared" si="53"/>
        <v>0</v>
      </c>
      <c r="G265" s="198">
        <f t="shared" si="53"/>
        <v>0</v>
      </c>
      <c r="H265" s="199">
        <f t="shared" si="42"/>
        <v>0</v>
      </c>
      <c r="I265" s="197">
        <f t="shared" ref="I265:L266" si="54">I266</f>
        <v>0</v>
      </c>
      <c r="J265" s="197">
        <f>J266</f>
        <v>0</v>
      </c>
      <c r="K265" s="197">
        <f t="shared" si="54"/>
        <v>0</v>
      </c>
      <c r="L265" s="198">
        <f t="shared" si="54"/>
        <v>0</v>
      </c>
    </row>
    <row r="266" spans="1:12" ht="24" hidden="1" x14ac:dyDescent="0.25">
      <c r="A266" s="200">
        <v>9200</v>
      </c>
      <c r="B266" s="63" t="s">
        <v>274</v>
      </c>
      <c r="C266" s="173">
        <f t="shared" si="41"/>
        <v>0</v>
      </c>
      <c r="D266" s="131">
        <f>D267</f>
        <v>0</v>
      </c>
      <c r="E266" s="131">
        <f t="shared" si="53"/>
        <v>0</v>
      </c>
      <c r="F266" s="131">
        <f t="shared" si="53"/>
        <v>0</v>
      </c>
      <c r="G266" s="132">
        <f t="shared" si="53"/>
        <v>0</v>
      </c>
      <c r="H266" s="103">
        <f t="shared" si="42"/>
        <v>0</v>
      </c>
      <c r="I266" s="131">
        <f t="shared" si="54"/>
        <v>0</v>
      </c>
      <c r="J266" s="131">
        <f t="shared" si="54"/>
        <v>0</v>
      </c>
      <c r="K266" s="131">
        <f t="shared" si="54"/>
        <v>0</v>
      </c>
      <c r="L266" s="132">
        <f t="shared" si="54"/>
        <v>0</v>
      </c>
    </row>
    <row r="267" spans="1:12" ht="24" hidden="1" x14ac:dyDescent="0.25">
      <c r="A267" s="201">
        <v>9260</v>
      </c>
      <c r="B267" s="63" t="s">
        <v>275</v>
      </c>
      <c r="C267" s="173">
        <f t="shared" si="41"/>
        <v>0</v>
      </c>
      <c r="D267" s="131">
        <f>SUM(D268)</f>
        <v>0</v>
      </c>
      <c r="E267" s="131">
        <f t="shared" ref="E267:G267" si="55">SUM(E268)</f>
        <v>0</v>
      </c>
      <c r="F267" s="131">
        <f t="shared" si="55"/>
        <v>0</v>
      </c>
      <c r="G267" s="132">
        <f t="shared" si="55"/>
        <v>0</v>
      </c>
      <c r="H267" s="103">
        <f t="shared" si="42"/>
        <v>0</v>
      </c>
      <c r="I267" s="131">
        <f t="shared" ref="I267:L267" si="56">SUM(I268)</f>
        <v>0</v>
      </c>
      <c r="J267" s="131">
        <f t="shared" si="56"/>
        <v>0</v>
      </c>
      <c r="K267" s="131">
        <f t="shared" si="56"/>
        <v>0</v>
      </c>
      <c r="L267" s="132">
        <f t="shared" si="56"/>
        <v>0</v>
      </c>
    </row>
    <row r="268" spans="1:12" ht="87" hidden="1" customHeight="1" x14ac:dyDescent="0.25">
      <c r="A268" s="202">
        <v>9263</v>
      </c>
      <c r="B268" s="63" t="s">
        <v>276</v>
      </c>
      <c r="C268" s="173">
        <f t="shared" si="41"/>
        <v>0</v>
      </c>
      <c r="D268" s="138"/>
      <c r="E268" s="138"/>
      <c r="F268" s="138"/>
      <c r="G268" s="139"/>
      <c r="H268" s="103">
        <f t="shared" si="42"/>
        <v>0</v>
      </c>
      <c r="I268" s="138"/>
      <c r="J268" s="138"/>
      <c r="K268" s="138"/>
      <c r="L268" s="139"/>
    </row>
    <row r="269" spans="1:12" x14ac:dyDescent="0.25">
      <c r="A269" s="146"/>
      <c r="B269" s="63" t="s">
        <v>277</v>
      </c>
      <c r="C269" s="172">
        <f t="shared" si="41"/>
        <v>0</v>
      </c>
      <c r="D269" s="136">
        <f>SUM(D270:D271)</f>
        <v>0</v>
      </c>
      <c r="E269" s="136">
        <f>SUM(E270:E271)</f>
        <v>0</v>
      </c>
      <c r="F269" s="136">
        <f>SUM(F270:F271)</f>
        <v>0</v>
      </c>
      <c r="G269" s="137">
        <f>SUM(G270:G271)</f>
        <v>0</v>
      </c>
      <c r="H269" s="64">
        <f t="shared" si="42"/>
        <v>200</v>
      </c>
      <c r="I269" s="136">
        <f>SUM(I270:I271)</f>
        <v>0</v>
      </c>
      <c r="J269" s="136">
        <f>SUM(J270:J271)</f>
        <v>0</v>
      </c>
      <c r="K269" s="136">
        <f>SUM(K270:K271)</f>
        <v>200</v>
      </c>
      <c r="L269" s="137">
        <f>SUM(L270:L271)</f>
        <v>0</v>
      </c>
    </row>
    <row r="270" spans="1:12" hidden="1" x14ac:dyDescent="0.25">
      <c r="A270" s="146" t="s">
        <v>278</v>
      </c>
      <c r="B270" s="39" t="s">
        <v>279</v>
      </c>
      <c r="C270" s="172">
        <f t="shared" si="41"/>
        <v>0</v>
      </c>
      <c r="D270" s="66"/>
      <c r="E270" s="66"/>
      <c r="F270" s="66"/>
      <c r="G270" s="134"/>
      <c r="H270" s="64">
        <f t="shared" si="42"/>
        <v>0</v>
      </c>
      <c r="I270" s="66"/>
      <c r="J270" s="66"/>
      <c r="K270" s="66"/>
      <c r="L270" s="134"/>
    </row>
    <row r="271" spans="1:12" ht="24" x14ac:dyDescent="0.25">
      <c r="A271" s="146" t="s">
        <v>280</v>
      </c>
      <c r="B271" s="203" t="s">
        <v>281</v>
      </c>
      <c r="C271" s="176">
        <f t="shared" si="41"/>
        <v>0</v>
      </c>
      <c r="D271" s="61"/>
      <c r="E271" s="61"/>
      <c r="F271" s="61"/>
      <c r="G271" s="133"/>
      <c r="H271" s="59">
        <f t="shared" si="42"/>
        <v>200</v>
      </c>
      <c r="I271" s="61"/>
      <c r="J271" s="61"/>
      <c r="K271" s="61">
        <v>200</v>
      </c>
      <c r="L271" s="133"/>
    </row>
    <row r="272" spans="1:12" ht="12.75" thickBot="1" x14ac:dyDescent="0.3">
      <c r="A272" s="204"/>
      <c r="B272" s="204" t="s">
        <v>282</v>
      </c>
      <c r="C272" s="205">
        <f>SUM(C269,C252,C211,C182,C174,C160,C75,C53)</f>
        <v>2705845</v>
      </c>
      <c r="D272" s="205">
        <f>SUM(D269,D252,D211,D182,D174,D160,D75,D53,)</f>
        <v>2691206</v>
      </c>
      <c r="E272" s="205">
        <f t="shared" ref="E272:L272" si="57">SUM(E269,E252,E211,E182,E174,E160,E75,E53)</f>
        <v>0</v>
      </c>
      <c r="F272" s="205">
        <f t="shared" si="57"/>
        <v>14639</v>
      </c>
      <c r="G272" s="206">
        <f t="shared" si="57"/>
        <v>0</v>
      </c>
      <c r="H272" s="207">
        <f t="shared" si="57"/>
        <v>2507934</v>
      </c>
      <c r="I272" s="205">
        <f t="shared" si="57"/>
        <v>2493232</v>
      </c>
      <c r="J272" s="205">
        <f t="shared" si="57"/>
        <v>0</v>
      </c>
      <c r="K272" s="205">
        <f t="shared" si="57"/>
        <v>14702</v>
      </c>
      <c r="L272" s="206">
        <f t="shared" si="57"/>
        <v>0</v>
      </c>
    </row>
    <row r="273" spans="1:12" s="22" customFormat="1" ht="13.5" thickTop="1" thickBot="1" x14ac:dyDescent="0.3">
      <c r="A273" s="250" t="s">
        <v>283</v>
      </c>
      <c r="B273" s="251"/>
      <c r="C273" s="208">
        <f>SUM(D273:G273)</f>
        <v>0</v>
      </c>
      <c r="D273" s="209">
        <f>SUM(D24,D25,D41)-D51</f>
        <v>0</v>
      </c>
      <c r="E273" s="209">
        <f>SUM(E24,E25,E41)-E51</f>
        <v>0</v>
      </c>
      <c r="F273" s="209">
        <f>(F26+F43)-F51</f>
        <v>0</v>
      </c>
      <c r="G273" s="210">
        <f>G45-G51</f>
        <v>0</v>
      </c>
      <c r="H273" s="208">
        <f>SUM(I273:L273)</f>
        <v>200</v>
      </c>
      <c r="I273" s="209">
        <f>SUM(I24,I25,I41)-I51</f>
        <v>0</v>
      </c>
      <c r="J273" s="209">
        <f>SUM(J24,J25,J41)-J51</f>
        <v>0</v>
      </c>
      <c r="K273" s="209">
        <f>(K26+K43)-K51</f>
        <v>200</v>
      </c>
      <c r="L273" s="210">
        <f>L45-L51</f>
        <v>0</v>
      </c>
    </row>
    <row r="274" spans="1:12" s="22" customFormat="1" ht="12.75" thickTop="1" x14ac:dyDescent="0.25">
      <c r="A274" s="267" t="s">
        <v>284</v>
      </c>
      <c r="B274" s="268"/>
      <c r="C274" s="211">
        <f t="shared" ref="C274:L274" si="58">SUM(C275,C276)-C283+C284</f>
        <v>0</v>
      </c>
      <c r="D274" s="212">
        <f t="shared" si="58"/>
        <v>0</v>
      </c>
      <c r="E274" s="212">
        <f t="shared" si="58"/>
        <v>0</v>
      </c>
      <c r="F274" s="212">
        <f t="shared" si="58"/>
        <v>0</v>
      </c>
      <c r="G274" s="213">
        <f t="shared" si="58"/>
        <v>0</v>
      </c>
      <c r="H274" s="214">
        <f t="shared" si="58"/>
        <v>-200</v>
      </c>
      <c r="I274" s="212">
        <f t="shared" si="58"/>
        <v>0</v>
      </c>
      <c r="J274" s="212">
        <f t="shared" si="58"/>
        <v>0</v>
      </c>
      <c r="K274" s="212">
        <f t="shared" si="58"/>
        <v>-200</v>
      </c>
      <c r="L274" s="215">
        <f t="shared" si="58"/>
        <v>0</v>
      </c>
    </row>
    <row r="275" spans="1:12" s="22" customFormat="1" ht="12.75" thickBot="1" x14ac:dyDescent="0.3">
      <c r="A275" s="110" t="s">
        <v>285</v>
      </c>
      <c r="B275" s="110" t="s">
        <v>286</v>
      </c>
      <c r="C275" s="216">
        <f t="shared" ref="C275:L275" si="59">C21-C269</f>
        <v>0</v>
      </c>
      <c r="D275" s="112">
        <f t="shared" si="59"/>
        <v>0</v>
      </c>
      <c r="E275" s="112">
        <f t="shared" si="59"/>
        <v>0</v>
      </c>
      <c r="F275" s="112">
        <f t="shared" si="59"/>
        <v>0</v>
      </c>
      <c r="G275" s="113">
        <f t="shared" si="59"/>
        <v>0</v>
      </c>
      <c r="H275" s="217">
        <f t="shared" si="59"/>
        <v>-200</v>
      </c>
      <c r="I275" s="112">
        <f t="shared" si="59"/>
        <v>0</v>
      </c>
      <c r="J275" s="112">
        <f t="shared" si="59"/>
        <v>0</v>
      </c>
      <c r="K275" s="112">
        <f t="shared" si="59"/>
        <v>-200</v>
      </c>
      <c r="L275" s="113">
        <f t="shared" si="59"/>
        <v>0</v>
      </c>
    </row>
    <row r="276" spans="1:12" s="22" customFormat="1" ht="12.75" hidden="1" thickTop="1" x14ac:dyDescent="0.25">
      <c r="A276" s="218" t="s">
        <v>287</v>
      </c>
      <c r="B276" s="218" t="s">
        <v>288</v>
      </c>
      <c r="C276" s="211">
        <f t="shared" ref="C276:L276" si="60">SUM(C277,C279,C281)-SUM(C278,C280,C282)</f>
        <v>0</v>
      </c>
      <c r="D276" s="212">
        <f t="shared" si="60"/>
        <v>0</v>
      </c>
      <c r="E276" s="212">
        <f t="shared" si="60"/>
        <v>0</v>
      </c>
      <c r="F276" s="212">
        <f t="shared" si="60"/>
        <v>0</v>
      </c>
      <c r="G276" s="215">
        <f t="shared" si="60"/>
        <v>0</v>
      </c>
      <c r="H276" s="214">
        <f t="shared" si="60"/>
        <v>0</v>
      </c>
      <c r="I276" s="212">
        <f t="shared" si="60"/>
        <v>0</v>
      </c>
      <c r="J276" s="212">
        <f t="shared" si="60"/>
        <v>0</v>
      </c>
      <c r="K276" s="212">
        <f t="shared" si="60"/>
        <v>0</v>
      </c>
      <c r="L276" s="215">
        <f t="shared" si="60"/>
        <v>0</v>
      </c>
    </row>
    <row r="277" spans="1:12" ht="12.75" hidden="1" thickTop="1" x14ac:dyDescent="0.25">
      <c r="A277" s="219" t="s">
        <v>289</v>
      </c>
      <c r="B277" s="102" t="s">
        <v>290</v>
      </c>
      <c r="C277" s="70">
        <f t="shared" ref="C277:C282" si="61">SUM(D277:G277)</f>
        <v>0</v>
      </c>
      <c r="D277" s="72"/>
      <c r="E277" s="72"/>
      <c r="F277" s="72"/>
      <c r="G277" s="193"/>
      <c r="H277" s="70">
        <f t="shared" ref="H277:H282" si="62">SUM(I277:L277)</f>
        <v>0</v>
      </c>
      <c r="I277" s="72"/>
      <c r="J277" s="72"/>
      <c r="K277" s="72"/>
      <c r="L277" s="193"/>
    </row>
    <row r="278" spans="1:12" ht="24.75" hidden="1" thickTop="1" x14ac:dyDescent="0.25">
      <c r="A278" s="146" t="s">
        <v>291</v>
      </c>
      <c r="B278" s="38" t="s">
        <v>292</v>
      </c>
      <c r="C278" s="64">
        <f t="shared" si="61"/>
        <v>0</v>
      </c>
      <c r="D278" s="66"/>
      <c r="E278" s="66"/>
      <c r="F278" s="66"/>
      <c r="G278" s="134"/>
      <c r="H278" s="64">
        <f t="shared" si="62"/>
        <v>0</v>
      </c>
      <c r="I278" s="66"/>
      <c r="J278" s="66"/>
      <c r="K278" s="66"/>
      <c r="L278" s="134"/>
    </row>
    <row r="279" spans="1:12" ht="12.75" hidden="1" thickTop="1" x14ac:dyDescent="0.25">
      <c r="A279" s="146" t="s">
        <v>293</v>
      </c>
      <c r="B279" s="38" t="s">
        <v>294</v>
      </c>
      <c r="C279" s="64">
        <f t="shared" si="61"/>
        <v>0</v>
      </c>
      <c r="D279" s="66"/>
      <c r="E279" s="66"/>
      <c r="F279" s="66"/>
      <c r="G279" s="134"/>
      <c r="H279" s="64">
        <f t="shared" si="62"/>
        <v>0</v>
      </c>
      <c r="I279" s="66"/>
      <c r="J279" s="66"/>
      <c r="K279" s="66"/>
      <c r="L279" s="134"/>
    </row>
    <row r="280" spans="1:12" ht="24.75" hidden="1" thickTop="1" x14ac:dyDescent="0.25">
      <c r="A280" s="146" t="s">
        <v>295</v>
      </c>
      <c r="B280" s="38" t="s">
        <v>296</v>
      </c>
      <c r="C280" s="64">
        <f t="shared" si="61"/>
        <v>0</v>
      </c>
      <c r="D280" s="66"/>
      <c r="E280" s="66"/>
      <c r="F280" s="66"/>
      <c r="G280" s="134"/>
      <c r="H280" s="64">
        <f t="shared" si="62"/>
        <v>0</v>
      </c>
      <c r="I280" s="66"/>
      <c r="J280" s="66"/>
      <c r="K280" s="66"/>
      <c r="L280" s="134"/>
    </row>
    <row r="281" spans="1:12" ht="12.75" hidden="1" thickTop="1" x14ac:dyDescent="0.25">
      <c r="A281" s="146" t="s">
        <v>297</v>
      </c>
      <c r="B281" s="38" t="s">
        <v>298</v>
      </c>
      <c r="C281" s="64">
        <f t="shared" si="61"/>
        <v>0</v>
      </c>
      <c r="D281" s="66"/>
      <c r="E281" s="66"/>
      <c r="F281" s="66"/>
      <c r="G281" s="134"/>
      <c r="H281" s="64">
        <f t="shared" si="62"/>
        <v>0</v>
      </c>
      <c r="I281" s="66"/>
      <c r="J281" s="66"/>
      <c r="K281" s="66"/>
      <c r="L281" s="134"/>
    </row>
    <row r="282" spans="1:12" ht="24.75" hidden="1" thickTop="1" x14ac:dyDescent="0.25">
      <c r="A282" s="220" t="s">
        <v>299</v>
      </c>
      <c r="B282" s="221" t="s">
        <v>300</v>
      </c>
      <c r="C282" s="156">
        <f t="shared" si="61"/>
        <v>0</v>
      </c>
      <c r="D282" s="160"/>
      <c r="E282" s="160"/>
      <c r="F282" s="160"/>
      <c r="G282" s="162"/>
      <c r="H282" s="156">
        <f t="shared" si="62"/>
        <v>0</v>
      </c>
      <c r="I282" s="160"/>
      <c r="J282" s="160"/>
      <c r="K282" s="160"/>
      <c r="L282" s="162"/>
    </row>
    <row r="283" spans="1:12" s="22" customFormat="1" ht="13.5" hidden="1" thickTop="1" thickBot="1" x14ac:dyDescent="0.3">
      <c r="A283" s="222" t="s">
        <v>301</v>
      </c>
      <c r="B283" s="222" t="s">
        <v>302</v>
      </c>
      <c r="C283" s="223">
        <f>SUM(D283:G283)</f>
        <v>0</v>
      </c>
      <c r="D283" s="224"/>
      <c r="E283" s="224"/>
      <c r="F283" s="224"/>
      <c r="G283" s="225"/>
      <c r="H283" s="223">
        <f>SUM(I283:L283)</f>
        <v>0</v>
      </c>
      <c r="I283" s="224"/>
      <c r="J283" s="224"/>
      <c r="K283" s="224"/>
      <c r="L283" s="225"/>
    </row>
    <row r="284" spans="1:12" s="22" customFormat="1" ht="48.75" hidden="1" thickTop="1" x14ac:dyDescent="0.25">
      <c r="A284" s="218" t="s">
        <v>303</v>
      </c>
      <c r="B284" s="226" t="s">
        <v>304</v>
      </c>
      <c r="C284" s="227">
        <f>SUM(D284:G284)</f>
        <v>0</v>
      </c>
      <c r="D284" s="151"/>
      <c r="E284" s="151"/>
      <c r="F284" s="151"/>
      <c r="G284" s="152"/>
      <c r="H284" s="227">
        <f>SUM(I284:L284)</f>
        <v>0</v>
      </c>
      <c r="I284" s="151"/>
      <c r="J284" s="151"/>
      <c r="K284" s="151"/>
      <c r="L284" s="152"/>
    </row>
    <row r="285" spans="1:12" ht="12.75" thickTop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x14ac:dyDescent="0.2">
      <c r="A289" s="1"/>
      <c r="B289" s="1"/>
      <c r="C289" s="228"/>
      <c r="D289" s="1"/>
      <c r="E289" s="1"/>
      <c r="F289" s="1"/>
      <c r="G289" s="1"/>
      <c r="H289" s="1"/>
      <c r="I289" s="1"/>
      <c r="J289" s="1"/>
      <c r="K289" s="1"/>
      <c r="L289" s="1"/>
    </row>
    <row r="290" spans="1:12" x14ac:dyDescent="0.2">
      <c r="A290" s="1"/>
      <c r="B290" s="1"/>
      <c r="C290" s="228"/>
      <c r="D290" s="1"/>
      <c r="E290" s="1"/>
      <c r="F290" s="1"/>
      <c r="G290" s="1"/>
      <c r="H290" s="1"/>
      <c r="I290" s="1"/>
      <c r="J290" s="1"/>
      <c r="K290" s="1"/>
      <c r="L290" s="1"/>
    </row>
    <row r="291" spans="1:12" x14ac:dyDescent="0.2">
      <c r="A291" s="1"/>
      <c r="B291" s="1"/>
      <c r="C291" s="228"/>
      <c r="D291" s="1"/>
      <c r="E291" s="1"/>
      <c r="F291" s="1"/>
      <c r="G291" s="1"/>
      <c r="H291" s="1"/>
      <c r="I291" s="1"/>
      <c r="J291" s="1"/>
      <c r="K291" s="1"/>
      <c r="L291" s="1"/>
    </row>
    <row r="292" spans="1:12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</sheetData>
  <sheetProtection algorithmName="SHA-512" hashValue="GRlzK6S/+QkFc9GZT8RetxOu7gi2rvHAoLueaDBs9RBXVUqdAseHWSwY7eTmKDUVsX64nkzQbyGMh8cs2YxO/w==" saltValue="Om9rm6yMJdeskDn8RwBIeA==" spinCount="100000" sheet="1" objects="1" scenarios="1"/>
  <autoFilter ref="A18:L284">
    <filterColumn colId="7">
      <filters>
        <filter val="1 317 454"/>
        <filter val="1 531 887"/>
        <filter val="1 600"/>
        <filter val="1 761"/>
        <filter val="1 777"/>
        <filter val="105 507"/>
        <filter val="11 849"/>
        <filter val="112"/>
        <filter val="112 294"/>
        <filter val="119 071"/>
        <filter val="13 203"/>
        <filter val="13 301"/>
        <filter val="13 608"/>
        <filter val="14 334"/>
        <filter val="14 440"/>
        <filter val="157"/>
        <filter val="16 040"/>
        <filter val="160"/>
        <filter val="182 051"/>
        <filter val="2 104 245"/>
        <filter val="2 200"/>
        <filter val="2 491 694"/>
        <filter val="2 493 232"/>
        <filter val="2 507 734"/>
        <filter val="2 507 934"/>
        <filter val="2 509"/>
        <filter val="2 510"/>
        <filter val="2 721"/>
        <filter val="200"/>
        <filter val="-200"/>
        <filter val="21 340"/>
        <filter val="214 433"/>
        <filter val="22 096"/>
        <filter val="22 362"/>
        <filter val="22 506"/>
        <filter val="220"/>
        <filter val="24 031"/>
        <filter val="245"/>
        <filter val="25 205"/>
        <filter val="25 658"/>
        <filter val="266"/>
        <filter val="27 250"/>
        <filter val="288 606"/>
        <filter val="3 115"/>
        <filter val="3 646"/>
        <filter val="30 986"/>
        <filter val="31 806"/>
        <filter val="368"/>
        <filter val="387 449"/>
        <filter val="390 307"/>
        <filter val="4 066"/>
        <filter val="4 369"/>
        <filter val="4 491"/>
        <filter val="44 049"/>
        <filter val="440"/>
        <filter val="5 086"/>
        <filter val="511"/>
        <filter val="52 022"/>
        <filter val="545"/>
        <filter val="572 358"/>
        <filter val="6 583"/>
        <filter val="62 599"/>
        <filter val="7 576"/>
        <filter val="7 775"/>
        <filter val="70"/>
        <filter val="71 643"/>
        <filter val="73 304"/>
        <filter val="750"/>
        <filter val="76 481"/>
        <filter val="815"/>
        <filter val="84 000"/>
        <filter val="90"/>
        <filter val="986"/>
      </filters>
    </filterColumn>
  </autoFilter>
  <mergeCells count="29">
    <mergeCell ref="A274:B274"/>
    <mergeCell ref="H16:H17"/>
    <mergeCell ref="I16:I17"/>
    <mergeCell ref="J16:J17"/>
    <mergeCell ref="K16:K17"/>
    <mergeCell ref="L16:L17"/>
    <mergeCell ref="A273:B273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</mergeCells>
  <pageMargins left="0.7874015748031496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&amp;R&amp;"Times New Roman,Regular"&amp;10&amp;P (&amp;N)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M299"/>
  <sheetViews>
    <sheetView showGridLines="0" view="pageLayout" zoomScaleNormal="100" workbookViewId="0">
      <selection activeCell="O8" sqref="O8"/>
    </sheetView>
  </sheetViews>
  <sheetFormatPr defaultRowHeight="12" x14ac:dyDescent="0.25"/>
  <cols>
    <col min="1" max="1" width="10.85546875" style="229" customWidth="1"/>
    <col min="2" max="2" width="28" style="229" customWidth="1"/>
    <col min="3" max="3" width="9.7109375" style="229" hidden="1" customWidth="1"/>
    <col min="4" max="4" width="9.5703125" style="229" hidden="1" customWidth="1"/>
    <col min="5" max="6" width="8.7109375" style="229" hidden="1" customWidth="1"/>
    <col min="7" max="7" width="8.28515625" style="229" hidden="1" customWidth="1"/>
    <col min="8" max="11" width="8.7109375" style="229" customWidth="1"/>
    <col min="12" max="12" width="7.5703125" style="229" customWidth="1"/>
    <col min="13" max="13" width="0" style="1" hidden="1" customWidth="1"/>
    <col min="14" max="16384" width="9.140625" style="1"/>
  </cols>
  <sheetData>
    <row r="1" spans="1:12" x14ac:dyDescent="0.25">
      <c r="A1" s="240" t="s">
        <v>312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</row>
    <row r="2" spans="1:12" ht="35.25" customHeight="1" x14ac:dyDescent="0.25">
      <c r="A2" s="241" t="s">
        <v>1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3"/>
    </row>
    <row r="3" spans="1:12" ht="12.75" customHeight="1" x14ac:dyDescent="0.25">
      <c r="A3" s="2" t="s">
        <v>2</v>
      </c>
      <c r="B3" s="3"/>
      <c r="C3" s="244" t="s">
        <v>313</v>
      </c>
      <c r="D3" s="244"/>
      <c r="E3" s="244"/>
      <c r="F3" s="244"/>
      <c r="G3" s="244"/>
      <c r="H3" s="244"/>
      <c r="I3" s="244"/>
      <c r="J3" s="244"/>
      <c r="K3" s="244"/>
      <c r="L3" s="245"/>
    </row>
    <row r="4" spans="1:12" ht="12.75" customHeight="1" x14ac:dyDescent="0.25">
      <c r="A4" s="2" t="s">
        <v>4</v>
      </c>
      <c r="B4" s="3"/>
      <c r="C4" s="244"/>
      <c r="D4" s="244"/>
      <c r="E4" s="244"/>
      <c r="F4" s="244"/>
      <c r="G4" s="244"/>
      <c r="H4" s="244"/>
      <c r="I4" s="244"/>
      <c r="J4" s="244"/>
      <c r="K4" s="244"/>
      <c r="L4" s="245"/>
    </row>
    <row r="5" spans="1:12" ht="12.75" customHeight="1" x14ac:dyDescent="0.25">
      <c r="A5" s="4" t="s">
        <v>6</v>
      </c>
      <c r="B5" s="5"/>
      <c r="C5" s="238" t="s">
        <v>308</v>
      </c>
      <c r="D5" s="238"/>
      <c r="E5" s="238"/>
      <c r="F5" s="238"/>
      <c r="G5" s="238"/>
      <c r="H5" s="238"/>
      <c r="I5" s="238"/>
      <c r="J5" s="238"/>
      <c r="K5" s="238"/>
      <c r="L5" s="239"/>
    </row>
    <row r="6" spans="1:12" ht="12.75" customHeight="1" x14ac:dyDescent="0.25">
      <c r="A6" s="4" t="s">
        <v>8</v>
      </c>
      <c r="B6" s="5"/>
      <c r="C6" s="238" t="s">
        <v>314</v>
      </c>
      <c r="D6" s="238"/>
      <c r="E6" s="238"/>
      <c r="F6" s="238"/>
      <c r="G6" s="238"/>
      <c r="H6" s="238"/>
      <c r="I6" s="238"/>
      <c r="J6" s="238"/>
      <c r="K6" s="238"/>
      <c r="L6" s="239"/>
    </row>
    <row r="7" spans="1:12" ht="26.25" customHeight="1" x14ac:dyDescent="0.25">
      <c r="A7" s="4" t="s">
        <v>10</v>
      </c>
      <c r="B7" s="5"/>
      <c r="C7" s="244" t="s">
        <v>315</v>
      </c>
      <c r="D7" s="244"/>
      <c r="E7" s="244"/>
      <c r="F7" s="244"/>
      <c r="G7" s="244"/>
      <c r="H7" s="244"/>
      <c r="I7" s="244"/>
      <c r="J7" s="244"/>
      <c r="K7" s="244"/>
      <c r="L7" s="245"/>
    </row>
    <row r="8" spans="1:12" ht="12.75" customHeight="1" x14ac:dyDescent="0.25">
      <c r="A8" s="6" t="s">
        <v>12</v>
      </c>
      <c r="B8" s="5"/>
      <c r="C8" s="246"/>
      <c r="D8" s="246"/>
      <c r="E8" s="246"/>
      <c r="F8" s="246"/>
      <c r="G8" s="246"/>
      <c r="H8" s="246"/>
      <c r="I8" s="246"/>
      <c r="J8" s="246"/>
      <c r="K8" s="246"/>
      <c r="L8" s="247"/>
    </row>
    <row r="9" spans="1:12" ht="12.75" customHeight="1" x14ac:dyDescent="0.25">
      <c r="A9" s="4"/>
      <c r="B9" s="5" t="s">
        <v>13</v>
      </c>
      <c r="C9" s="238" t="s">
        <v>316</v>
      </c>
      <c r="D9" s="238"/>
      <c r="E9" s="238"/>
      <c r="F9" s="238"/>
      <c r="G9" s="238"/>
      <c r="H9" s="238"/>
      <c r="I9" s="238"/>
      <c r="J9" s="238"/>
      <c r="K9" s="238"/>
      <c r="L9" s="239"/>
    </row>
    <row r="10" spans="1:12" ht="12.75" customHeight="1" x14ac:dyDescent="0.25">
      <c r="A10" s="4"/>
      <c r="B10" s="5" t="s">
        <v>15</v>
      </c>
      <c r="C10" s="238"/>
      <c r="D10" s="238"/>
      <c r="E10" s="238"/>
      <c r="F10" s="238"/>
      <c r="G10" s="238"/>
      <c r="H10" s="238"/>
      <c r="I10" s="238"/>
      <c r="J10" s="238"/>
      <c r="K10" s="238"/>
      <c r="L10" s="239"/>
    </row>
    <row r="11" spans="1:12" ht="12.75" customHeight="1" x14ac:dyDescent="0.25">
      <c r="A11" s="4"/>
      <c r="B11" s="5" t="s">
        <v>16</v>
      </c>
      <c r="C11" s="246"/>
      <c r="D11" s="246"/>
      <c r="E11" s="246"/>
      <c r="F11" s="246"/>
      <c r="G11" s="246"/>
      <c r="H11" s="246"/>
      <c r="I11" s="246"/>
      <c r="J11" s="246"/>
      <c r="K11" s="246"/>
      <c r="L11" s="247"/>
    </row>
    <row r="12" spans="1:12" ht="12.75" customHeight="1" x14ac:dyDescent="0.25">
      <c r="A12" s="4"/>
      <c r="B12" s="5" t="s">
        <v>17</v>
      </c>
      <c r="C12" s="238"/>
      <c r="D12" s="238"/>
      <c r="E12" s="238"/>
      <c r="F12" s="238"/>
      <c r="G12" s="238"/>
      <c r="H12" s="238"/>
      <c r="I12" s="238"/>
      <c r="J12" s="238"/>
      <c r="K12" s="238"/>
      <c r="L12" s="239"/>
    </row>
    <row r="13" spans="1:12" ht="12.75" customHeight="1" x14ac:dyDescent="0.25">
      <c r="A13" s="4"/>
      <c r="B13" s="5" t="s">
        <v>19</v>
      </c>
      <c r="C13" s="238"/>
      <c r="D13" s="238"/>
      <c r="E13" s="238"/>
      <c r="F13" s="238"/>
      <c r="G13" s="238"/>
      <c r="H13" s="238"/>
      <c r="I13" s="238"/>
      <c r="J13" s="238"/>
      <c r="K13" s="238"/>
      <c r="L13" s="239"/>
    </row>
    <row r="14" spans="1:12" ht="12.75" customHeight="1" x14ac:dyDescent="0.25">
      <c r="A14" s="7"/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s="11" customFormat="1" ht="12.75" customHeight="1" x14ac:dyDescent="0.25">
      <c r="A15" s="252" t="s">
        <v>20</v>
      </c>
      <c r="B15" s="255" t="s">
        <v>21</v>
      </c>
      <c r="C15" s="257" t="s">
        <v>22</v>
      </c>
      <c r="D15" s="258"/>
      <c r="E15" s="258"/>
      <c r="F15" s="258"/>
      <c r="G15" s="259"/>
      <c r="H15" s="257" t="s">
        <v>23</v>
      </c>
      <c r="I15" s="258"/>
      <c r="J15" s="258"/>
      <c r="K15" s="258"/>
      <c r="L15" s="259"/>
    </row>
    <row r="16" spans="1:12" s="11" customFormat="1" ht="12.75" customHeight="1" x14ac:dyDescent="0.25">
      <c r="A16" s="253"/>
      <c r="B16" s="256"/>
      <c r="C16" s="260" t="s">
        <v>24</v>
      </c>
      <c r="D16" s="261" t="s">
        <v>25</v>
      </c>
      <c r="E16" s="263" t="s">
        <v>26</v>
      </c>
      <c r="F16" s="265" t="s">
        <v>27</v>
      </c>
      <c r="G16" s="248" t="s">
        <v>28</v>
      </c>
      <c r="H16" s="260" t="s">
        <v>24</v>
      </c>
      <c r="I16" s="261" t="s">
        <v>25</v>
      </c>
      <c r="J16" s="263" t="s">
        <v>26</v>
      </c>
      <c r="K16" s="265" t="s">
        <v>27</v>
      </c>
      <c r="L16" s="248" t="s">
        <v>28</v>
      </c>
    </row>
    <row r="17" spans="1:12" s="12" customFormat="1" ht="61.5" customHeight="1" thickBot="1" x14ac:dyDescent="0.3">
      <c r="A17" s="254"/>
      <c r="B17" s="256"/>
      <c r="C17" s="260"/>
      <c r="D17" s="262"/>
      <c r="E17" s="264"/>
      <c r="F17" s="266"/>
      <c r="G17" s="248"/>
      <c r="H17" s="269"/>
      <c r="I17" s="270"/>
      <c r="J17" s="264"/>
      <c r="K17" s="266"/>
      <c r="L17" s="249"/>
    </row>
    <row r="18" spans="1:12" s="12" customFormat="1" ht="9.75" customHeight="1" thickTop="1" x14ac:dyDescent="0.25">
      <c r="A18" s="13" t="s">
        <v>29</v>
      </c>
      <c r="B18" s="13">
        <v>2</v>
      </c>
      <c r="C18" s="14">
        <v>3</v>
      </c>
      <c r="D18" s="15">
        <v>4</v>
      </c>
      <c r="E18" s="15">
        <v>5</v>
      </c>
      <c r="F18" s="15">
        <v>6</v>
      </c>
      <c r="G18" s="16">
        <v>7</v>
      </c>
      <c r="H18" s="14">
        <v>8</v>
      </c>
      <c r="I18" s="15">
        <v>9</v>
      </c>
      <c r="J18" s="15">
        <v>10</v>
      </c>
      <c r="K18" s="15">
        <v>11</v>
      </c>
      <c r="L18" s="16">
        <v>12</v>
      </c>
    </row>
    <row r="19" spans="1:12" s="22" customFormat="1" hidden="1" x14ac:dyDescent="0.25">
      <c r="A19" s="17"/>
      <c r="B19" s="18" t="s">
        <v>30</v>
      </c>
      <c r="C19" s="19"/>
      <c r="D19" s="20"/>
      <c r="E19" s="20"/>
      <c r="F19" s="20"/>
      <c r="G19" s="21"/>
      <c r="H19" s="19"/>
      <c r="I19" s="20"/>
      <c r="J19" s="20"/>
      <c r="K19" s="20"/>
      <c r="L19" s="21"/>
    </row>
    <row r="20" spans="1:12" s="22" customFormat="1" ht="12.75" thickBot="1" x14ac:dyDescent="0.3">
      <c r="A20" s="23"/>
      <c r="B20" s="24" t="s">
        <v>31</v>
      </c>
      <c r="C20" s="25">
        <f t="shared" ref="C20:C47" si="0">SUM(D20:G20)</f>
        <v>36000</v>
      </c>
      <c r="D20" s="26">
        <f>SUM(D21,D24,D25,D41,D43)</f>
        <v>36000</v>
      </c>
      <c r="E20" s="26">
        <f>SUM(E21,E24,E43)</f>
        <v>0</v>
      </c>
      <c r="F20" s="26">
        <f>SUM(F21,F26,F43)</f>
        <v>0</v>
      </c>
      <c r="G20" s="27">
        <f>SUM(G21,G45)</f>
        <v>0</v>
      </c>
      <c r="H20" s="25">
        <f>SUM(I20:L20)</f>
        <v>36000</v>
      </c>
      <c r="I20" s="26">
        <f>SUM(I21,I24,I25,I41,I43)</f>
        <v>36000</v>
      </c>
      <c r="J20" s="26">
        <f>SUM(J21,J24,J43)</f>
        <v>0</v>
      </c>
      <c r="K20" s="26">
        <f>SUM(K21,K26,K43)</f>
        <v>0</v>
      </c>
      <c r="L20" s="27">
        <f>SUM(L21,L45)</f>
        <v>0</v>
      </c>
    </row>
    <row r="21" spans="1:12" ht="12.75" hidden="1" thickTop="1" x14ac:dyDescent="0.25">
      <c r="A21" s="28"/>
      <c r="B21" s="29" t="s">
        <v>32</v>
      </c>
      <c r="C21" s="30">
        <f t="shared" si="0"/>
        <v>0</v>
      </c>
      <c r="D21" s="31">
        <f>SUM(D22:D23)</f>
        <v>0</v>
      </c>
      <c r="E21" s="31">
        <f>SUM(E22:E23)</f>
        <v>0</v>
      </c>
      <c r="F21" s="31">
        <f>SUM(F22:F23)</f>
        <v>0</v>
      </c>
      <c r="G21" s="32">
        <f>SUM(G22:G23)</f>
        <v>0</v>
      </c>
      <c r="H21" s="30">
        <f t="shared" ref="H21:H47" si="1">SUM(I21:L21)</f>
        <v>0</v>
      </c>
      <c r="I21" s="31">
        <f>SUM(I22:I23)</f>
        <v>0</v>
      </c>
      <c r="J21" s="31">
        <f>SUM(J22:J23)</f>
        <v>0</v>
      </c>
      <c r="K21" s="31">
        <f>SUM(K22:K23)</f>
        <v>0</v>
      </c>
      <c r="L21" s="32">
        <f>SUM(L22:L23)</f>
        <v>0</v>
      </c>
    </row>
    <row r="22" spans="1:12" ht="12.75" hidden="1" thickTop="1" x14ac:dyDescent="0.25">
      <c r="A22" s="33"/>
      <c r="B22" s="34" t="s">
        <v>33</v>
      </c>
      <c r="C22" s="35">
        <f t="shared" si="0"/>
        <v>0</v>
      </c>
      <c r="D22" s="36"/>
      <c r="E22" s="36"/>
      <c r="F22" s="36"/>
      <c r="G22" s="37"/>
      <c r="H22" s="35">
        <f t="shared" si="1"/>
        <v>0</v>
      </c>
      <c r="I22" s="36"/>
      <c r="J22" s="36"/>
      <c r="K22" s="36"/>
      <c r="L22" s="37"/>
    </row>
    <row r="23" spans="1:12" ht="12.75" hidden="1" thickTop="1" x14ac:dyDescent="0.25">
      <c r="A23" s="38"/>
      <c r="B23" s="39" t="s">
        <v>34</v>
      </c>
      <c r="C23" s="40">
        <f t="shared" si="0"/>
        <v>0</v>
      </c>
      <c r="D23" s="41"/>
      <c r="E23" s="41"/>
      <c r="F23" s="41"/>
      <c r="G23" s="42"/>
      <c r="H23" s="40">
        <f t="shared" si="1"/>
        <v>0</v>
      </c>
      <c r="I23" s="41"/>
      <c r="J23" s="41"/>
      <c r="K23" s="41"/>
      <c r="L23" s="43"/>
    </row>
    <row r="24" spans="1:12" s="22" customFormat="1" ht="25.5" thickTop="1" thickBot="1" x14ac:dyDescent="0.3">
      <c r="A24" s="44">
        <v>19300</v>
      </c>
      <c r="B24" s="44" t="s">
        <v>35</v>
      </c>
      <c r="C24" s="45">
        <f t="shared" si="0"/>
        <v>36000</v>
      </c>
      <c r="D24" s="46">
        <f>D51</f>
        <v>36000</v>
      </c>
      <c r="E24" s="46"/>
      <c r="F24" s="47" t="s">
        <v>36</v>
      </c>
      <c r="G24" s="48" t="s">
        <v>36</v>
      </c>
      <c r="H24" s="45">
        <f t="shared" si="1"/>
        <v>36000</v>
      </c>
      <c r="I24" s="46">
        <f>I51</f>
        <v>36000</v>
      </c>
      <c r="J24" s="46"/>
      <c r="K24" s="47" t="s">
        <v>36</v>
      </c>
      <c r="L24" s="48" t="s">
        <v>36</v>
      </c>
    </row>
    <row r="25" spans="1:12" s="22" customFormat="1" ht="24.75" hidden="1" thickTop="1" x14ac:dyDescent="0.25">
      <c r="A25" s="49"/>
      <c r="B25" s="50" t="s">
        <v>37</v>
      </c>
      <c r="C25" s="51">
        <f>SUM(D25:G25)</f>
        <v>0</v>
      </c>
      <c r="D25" s="52"/>
      <c r="E25" s="53" t="s">
        <v>36</v>
      </c>
      <c r="F25" s="53" t="s">
        <v>36</v>
      </c>
      <c r="G25" s="54" t="s">
        <v>36</v>
      </c>
      <c r="H25" s="51">
        <f>SUM(I25:L25)</f>
        <v>0</v>
      </c>
      <c r="I25" s="55"/>
      <c r="J25" s="53" t="s">
        <v>36</v>
      </c>
      <c r="K25" s="53" t="s">
        <v>36</v>
      </c>
      <c r="L25" s="54" t="s">
        <v>36</v>
      </c>
    </row>
    <row r="26" spans="1:12" s="22" customFormat="1" ht="36.75" hidden="1" thickTop="1" x14ac:dyDescent="0.25">
      <c r="A26" s="50">
        <v>21300</v>
      </c>
      <c r="B26" s="50" t="s">
        <v>38</v>
      </c>
      <c r="C26" s="51">
        <f>SUM(D26:G26)</f>
        <v>0</v>
      </c>
      <c r="D26" s="53" t="s">
        <v>36</v>
      </c>
      <c r="E26" s="53" t="s">
        <v>36</v>
      </c>
      <c r="F26" s="56">
        <f>SUM(F27,F31,F33,F36)</f>
        <v>0</v>
      </c>
      <c r="G26" s="54" t="s">
        <v>36</v>
      </c>
      <c r="H26" s="51">
        <f>SUM(I26:L26)</f>
        <v>0</v>
      </c>
      <c r="I26" s="53" t="s">
        <v>36</v>
      </c>
      <c r="J26" s="53" t="s">
        <v>36</v>
      </c>
      <c r="K26" s="56">
        <f>SUM(K27,K31,K33,K36)</f>
        <v>0</v>
      </c>
      <c r="L26" s="54" t="s">
        <v>36</v>
      </c>
    </row>
    <row r="27" spans="1:12" s="22" customFormat="1" ht="24.75" hidden="1" thickTop="1" x14ac:dyDescent="0.25">
      <c r="A27" s="57">
        <v>21350</v>
      </c>
      <c r="B27" s="50" t="s">
        <v>39</v>
      </c>
      <c r="C27" s="51">
        <f>SUM(D27:G27)</f>
        <v>0</v>
      </c>
      <c r="D27" s="53" t="s">
        <v>36</v>
      </c>
      <c r="E27" s="53" t="s">
        <v>36</v>
      </c>
      <c r="F27" s="56">
        <f>SUM(F28:F30)</f>
        <v>0</v>
      </c>
      <c r="G27" s="54" t="s">
        <v>36</v>
      </c>
      <c r="H27" s="51">
        <f>SUM(I27:L27)</f>
        <v>0</v>
      </c>
      <c r="I27" s="53" t="s">
        <v>36</v>
      </c>
      <c r="J27" s="53" t="s">
        <v>36</v>
      </c>
      <c r="K27" s="56">
        <f>SUM(K28:K30)</f>
        <v>0</v>
      </c>
      <c r="L27" s="54" t="s">
        <v>36</v>
      </c>
    </row>
    <row r="28" spans="1:12" ht="12.75" hidden="1" thickTop="1" x14ac:dyDescent="0.25">
      <c r="A28" s="33">
        <v>21351</v>
      </c>
      <c r="B28" s="58" t="s">
        <v>40</v>
      </c>
      <c r="C28" s="59">
        <f t="shared" si="0"/>
        <v>0</v>
      </c>
      <c r="D28" s="60" t="s">
        <v>36</v>
      </c>
      <c r="E28" s="60" t="s">
        <v>36</v>
      </c>
      <c r="F28" s="61"/>
      <c r="G28" s="62" t="s">
        <v>36</v>
      </c>
      <c r="H28" s="59">
        <f t="shared" si="1"/>
        <v>0</v>
      </c>
      <c r="I28" s="60" t="s">
        <v>36</v>
      </c>
      <c r="J28" s="60" t="s">
        <v>36</v>
      </c>
      <c r="K28" s="61"/>
      <c r="L28" s="62" t="s">
        <v>36</v>
      </c>
    </row>
    <row r="29" spans="1:12" ht="12.75" hidden="1" thickTop="1" x14ac:dyDescent="0.25">
      <c r="A29" s="38">
        <v>21352</v>
      </c>
      <c r="B29" s="63" t="s">
        <v>41</v>
      </c>
      <c r="C29" s="64">
        <f t="shared" si="0"/>
        <v>0</v>
      </c>
      <c r="D29" s="65" t="s">
        <v>36</v>
      </c>
      <c r="E29" s="65" t="s">
        <v>36</v>
      </c>
      <c r="F29" s="66"/>
      <c r="G29" s="67" t="s">
        <v>36</v>
      </c>
      <c r="H29" s="64">
        <f t="shared" si="1"/>
        <v>0</v>
      </c>
      <c r="I29" s="65" t="s">
        <v>36</v>
      </c>
      <c r="J29" s="65" t="s">
        <v>36</v>
      </c>
      <c r="K29" s="66"/>
      <c r="L29" s="67" t="s">
        <v>36</v>
      </c>
    </row>
    <row r="30" spans="1:12" ht="24.75" hidden="1" thickTop="1" x14ac:dyDescent="0.25">
      <c r="A30" s="38">
        <v>21359</v>
      </c>
      <c r="B30" s="63" t="s">
        <v>42</v>
      </c>
      <c r="C30" s="64">
        <f t="shared" si="0"/>
        <v>0</v>
      </c>
      <c r="D30" s="65" t="s">
        <v>36</v>
      </c>
      <c r="E30" s="65" t="s">
        <v>36</v>
      </c>
      <c r="F30" s="66"/>
      <c r="G30" s="67" t="s">
        <v>36</v>
      </c>
      <c r="H30" s="64">
        <f t="shared" si="1"/>
        <v>0</v>
      </c>
      <c r="I30" s="65" t="s">
        <v>36</v>
      </c>
      <c r="J30" s="65" t="s">
        <v>36</v>
      </c>
      <c r="K30" s="66"/>
      <c r="L30" s="67" t="s">
        <v>36</v>
      </c>
    </row>
    <row r="31" spans="1:12" s="22" customFormat="1" ht="36.75" hidden="1" thickTop="1" x14ac:dyDescent="0.25">
      <c r="A31" s="57">
        <v>21370</v>
      </c>
      <c r="B31" s="50" t="s">
        <v>43</v>
      </c>
      <c r="C31" s="51">
        <f t="shared" si="0"/>
        <v>0</v>
      </c>
      <c r="D31" s="53" t="s">
        <v>36</v>
      </c>
      <c r="E31" s="53" t="s">
        <v>36</v>
      </c>
      <c r="F31" s="56">
        <f>SUM(F32)</f>
        <v>0</v>
      </c>
      <c r="G31" s="54" t="s">
        <v>36</v>
      </c>
      <c r="H31" s="51">
        <f t="shared" si="1"/>
        <v>0</v>
      </c>
      <c r="I31" s="53" t="s">
        <v>36</v>
      </c>
      <c r="J31" s="53" t="s">
        <v>36</v>
      </c>
      <c r="K31" s="56">
        <f>SUM(K32)</f>
        <v>0</v>
      </c>
      <c r="L31" s="54" t="s">
        <v>36</v>
      </c>
    </row>
    <row r="32" spans="1:12" ht="36.75" hidden="1" thickTop="1" x14ac:dyDescent="0.25">
      <c r="A32" s="68">
        <v>21379</v>
      </c>
      <c r="B32" s="69" t="s">
        <v>44</v>
      </c>
      <c r="C32" s="70">
        <f t="shared" si="0"/>
        <v>0</v>
      </c>
      <c r="D32" s="71" t="s">
        <v>36</v>
      </c>
      <c r="E32" s="71" t="s">
        <v>36</v>
      </c>
      <c r="F32" s="72"/>
      <c r="G32" s="73" t="s">
        <v>36</v>
      </c>
      <c r="H32" s="70">
        <f t="shared" si="1"/>
        <v>0</v>
      </c>
      <c r="I32" s="71" t="s">
        <v>36</v>
      </c>
      <c r="J32" s="71" t="s">
        <v>36</v>
      </c>
      <c r="K32" s="72"/>
      <c r="L32" s="73" t="s">
        <v>36</v>
      </c>
    </row>
    <row r="33" spans="1:12" s="22" customFormat="1" ht="12.75" hidden="1" thickTop="1" x14ac:dyDescent="0.25">
      <c r="A33" s="57">
        <v>21380</v>
      </c>
      <c r="B33" s="50" t="s">
        <v>45</v>
      </c>
      <c r="C33" s="51">
        <f t="shared" si="0"/>
        <v>0</v>
      </c>
      <c r="D33" s="53" t="s">
        <v>36</v>
      </c>
      <c r="E33" s="53" t="s">
        <v>36</v>
      </c>
      <c r="F33" s="56">
        <f>SUM(F34:F35)</f>
        <v>0</v>
      </c>
      <c r="G33" s="54" t="s">
        <v>36</v>
      </c>
      <c r="H33" s="51">
        <f t="shared" si="1"/>
        <v>0</v>
      </c>
      <c r="I33" s="53" t="s">
        <v>36</v>
      </c>
      <c r="J33" s="53" t="s">
        <v>36</v>
      </c>
      <c r="K33" s="56">
        <f>SUM(K34:K35)</f>
        <v>0</v>
      </c>
      <c r="L33" s="54" t="s">
        <v>36</v>
      </c>
    </row>
    <row r="34" spans="1:12" ht="12.75" hidden="1" thickTop="1" x14ac:dyDescent="0.25">
      <c r="A34" s="34">
        <v>21381</v>
      </c>
      <c r="B34" s="58" t="s">
        <v>46</v>
      </c>
      <c r="C34" s="59">
        <f t="shared" si="0"/>
        <v>0</v>
      </c>
      <c r="D34" s="60" t="s">
        <v>36</v>
      </c>
      <c r="E34" s="60" t="s">
        <v>36</v>
      </c>
      <c r="F34" s="61"/>
      <c r="G34" s="62" t="s">
        <v>36</v>
      </c>
      <c r="H34" s="59">
        <f t="shared" si="1"/>
        <v>0</v>
      </c>
      <c r="I34" s="60" t="s">
        <v>36</v>
      </c>
      <c r="J34" s="60" t="s">
        <v>36</v>
      </c>
      <c r="K34" s="61"/>
      <c r="L34" s="62" t="s">
        <v>36</v>
      </c>
    </row>
    <row r="35" spans="1:12" ht="24.75" hidden="1" thickTop="1" x14ac:dyDescent="0.25">
      <c r="A35" s="39">
        <v>21383</v>
      </c>
      <c r="B35" s="63" t="s">
        <v>47</v>
      </c>
      <c r="C35" s="64">
        <f>SUM(D35:G35)</f>
        <v>0</v>
      </c>
      <c r="D35" s="65" t="s">
        <v>36</v>
      </c>
      <c r="E35" s="65" t="s">
        <v>36</v>
      </c>
      <c r="F35" s="66"/>
      <c r="G35" s="67" t="s">
        <v>36</v>
      </c>
      <c r="H35" s="64">
        <f t="shared" si="1"/>
        <v>0</v>
      </c>
      <c r="I35" s="65" t="s">
        <v>36</v>
      </c>
      <c r="J35" s="65" t="s">
        <v>36</v>
      </c>
      <c r="K35" s="66"/>
      <c r="L35" s="67" t="s">
        <v>36</v>
      </c>
    </row>
    <row r="36" spans="1:12" s="22" customFormat="1" ht="25.5" hidden="1" customHeight="1" x14ac:dyDescent="0.25">
      <c r="A36" s="57">
        <v>21390</v>
      </c>
      <c r="B36" s="50" t="s">
        <v>48</v>
      </c>
      <c r="C36" s="51">
        <f t="shared" si="0"/>
        <v>0</v>
      </c>
      <c r="D36" s="53" t="s">
        <v>36</v>
      </c>
      <c r="E36" s="53" t="s">
        <v>36</v>
      </c>
      <c r="F36" s="56">
        <f>SUM(F37:F40)</f>
        <v>0</v>
      </c>
      <c r="G36" s="54" t="s">
        <v>36</v>
      </c>
      <c r="H36" s="51">
        <f t="shared" si="1"/>
        <v>0</v>
      </c>
      <c r="I36" s="53" t="s">
        <v>36</v>
      </c>
      <c r="J36" s="53" t="s">
        <v>36</v>
      </c>
      <c r="K36" s="56">
        <f>SUM(K37:K40)</f>
        <v>0</v>
      </c>
      <c r="L36" s="54" t="s">
        <v>36</v>
      </c>
    </row>
    <row r="37" spans="1:12" ht="24.75" hidden="1" thickTop="1" x14ac:dyDescent="0.25">
      <c r="A37" s="34">
        <v>21391</v>
      </c>
      <c r="B37" s="58" t="s">
        <v>49</v>
      </c>
      <c r="C37" s="59">
        <f t="shared" si="0"/>
        <v>0</v>
      </c>
      <c r="D37" s="60" t="s">
        <v>36</v>
      </c>
      <c r="E37" s="60" t="s">
        <v>36</v>
      </c>
      <c r="F37" s="61"/>
      <c r="G37" s="62" t="s">
        <v>36</v>
      </c>
      <c r="H37" s="59">
        <f t="shared" si="1"/>
        <v>0</v>
      </c>
      <c r="I37" s="60" t="s">
        <v>36</v>
      </c>
      <c r="J37" s="60" t="s">
        <v>36</v>
      </c>
      <c r="K37" s="61"/>
      <c r="L37" s="62" t="s">
        <v>36</v>
      </c>
    </row>
    <row r="38" spans="1:12" ht="12.75" hidden="1" thickTop="1" x14ac:dyDescent="0.25">
      <c r="A38" s="39">
        <v>21393</v>
      </c>
      <c r="B38" s="63" t="s">
        <v>50</v>
      </c>
      <c r="C38" s="64">
        <f t="shared" si="0"/>
        <v>0</v>
      </c>
      <c r="D38" s="65" t="s">
        <v>36</v>
      </c>
      <c r="E38" s="65" t="s">
        <v>36</v>
      </c>
      <c r="F38" s="66"/>
      <c r="G38" s="67" t="s">
        <v>36</v>
      </c>
      <c r="H38" s="64">
        <f t="shared" si="1"/>
        <v>0</v>
      </c>
      <c r="I38" s="65" t="s">
        <v>36</v>
      </c>
      <c r="J38" s="65" t="s">
        <v>36</v>
      </c>
      <c r="K38" s="66"/>
      <c r="L38" s="67" t="s">
        <v>36</v>
      </c>
    </row>
    <row r="39" spans="1:12" ht="12.75" hidden="1" thickTop="1" x14ac:dyDescent="0.25">
      <c r="A39" s="39">
        <v>21395</v>
      </c>
      <c r="B39" s="63" t="s">
        <v>51</v>
      </c>
      <c r="C39" s="64">
        <f t="shared" si="0"/>
        <v>0</v>
      </c>
      <c r="D39" s="65" t="s">
        <v>36</v>
      </c>
      <c r="E39" s="65" t="s">
        <v>36</v>
      </c>
      <c r="F39" s="66"/>
      <c r="G39" s="67" t="s">
        <v>36</v>
      </c>
      <c r="H39" s="64">
        <f t="shared" si="1"/>
        <v>0</v>
      </c>
      <c r="I39" s="65" t="s">
        <v>36</v>
      </c>
      <c r="J39" s="65" t="s">
        <v>36</v>
      </c>
      <c r="K39" s="66"/>
      <c r="L39" s="67" t="s">
        <v>36</v>
      </c>
    </row>
    <row r="40" spans="1:12" ht="24.75" hidden="1" thickTop="1" x14ac:dyDescent="0.25">
      <c r="A40" s="74">
        <v>21399</v>
      </c>
      <c r="B40" s="75" t="s">
        <v>52</v>
      </c>
      <c r="C40" s="76">
        <f t="shared" si="0"/>
        <v>0</v>
      </c>
      <c r="D40" s="77" t="s">
        <v>36</v>
      </c>
      <c r="E40" s="77" t="s">
        <v>36</v>
      </c>
      <c r="F40" s="78"/>
      <c r="G40" s="79" t="s">
        <v>36</v>
      </c>
      <c r="H40" s="76">
        <f t="shared" si="1"/>
        <v>0</v>
      </c>
      <c r="I40" s="77" t="s">
        <v>36</v>
      </c>
      <c r="J40" s="77" t="s">
        <v>36</v>
      </c>
      <c r="K40" s="78"/>
      <c r="L40" s="79" t="s">
        <v>36</v>
      </c>
    </row>
    <row r="41" spans="1:12" s="22" customFormat="1" ht="26.25" hidden="1" customHeight="1" x14ac:dyDescent="0.25">
      <c r="A41" s="80">
        <v>21420</v>
      </c>
      <c r="B41" s="81" t="s">
        <v>53</v>
      </c>
      <c r="C41" s="82">
        <f>SUM(D41:G41)</f>
        <v>0</v>
      </c>
      <c r="D41" s="83">
        <f>SUM(D42)</f>
        <v>0</v>
      </c>
      <c r="E41" s="84" t="s">
        <v>36</v>
      </c>
      <c r="F41" s="84" t="s">
        <v>36</v>
      </c>
      <c r="G41" s="85" t="s">
        <v>36</v>
      </c>
      <c r="H41" s="82">
        <f>SUM(I41:L41)</f>
        <v>0</v>
      </c>
      <c r="I41" s="83">
        <f>SUM(I42)</f>
        <v>0</v>
      </c>
      <c r="J41" s="84" t="s">
        <v>36</v>
      </c>
      <c r="K41" s="84" t="s">
        <v>36</v>
      </c>
      <c r="L41" s="85" t="s">
        <v>36</v>
      </c>
    </row>
    <row r="42" spans="1:12" s="22" customFormat="1" ht="26.25" hidden="1" customHeight="1" x14ac:dyDescent="0.25">
      <c r="A42" s="74">
        <v>21429</v>
      </c>
      <c r="B42" s="75" t="s">
        <v>54</v>
      </c>
      <c r="C42" s="76">
        <f>SUM(D42:G42)</f>
        <v>0</v>
      </c>
      <c r="D42" s="86"/>
      <c r="E42" s="77" t="s">
        <v>36</v>
      </c>
      <c r="F42" s="77" t="s">
        <v>36</v>
      </c>
      <c r="G42" s="79" t="s">
        <v>36</v>
      </c>
      <c r="H42" s="76">
        <f t="shared" ref="H42:H44" si="2">SUM(I42:L42)</f>
        <v>0</v>
      </c>
      <c r="I42" s="86"/>
      <c r="J42" s="77" t="s">
        <v>36</v>
      </c>
      <c r="K42" s="77" t="s">
        <v>36</v>
      </c>
      <c r="L42" s="79" t="s">
        <v>36</v>
      </c>
    </row>
    <row r="43" spans="1:12" s="22" customFormat="1" ht="24.75" hidden="1" thickTop="1" x14ac:dyDescent="0.25">
      <c r="A43" s="57">
        <v>21490</v>
      </c>
      <c r="B43" s="50" t="s">
        <v>55</v>
      </c>
      <c r="C43" s="51">
        <f t="shared" si="0"/>
        <v>0</v>
      </c>
      <c r="D43" s="87">
        <f>D44</f>
        <v>0</v>
      </c>
      <c r="E43" s="87">
        <f t="shared" ref="E43:F43" si="3">E44</f>
        <v>0</v>
      </c>
      <c r="F43" s="87">
        <f t="shared" si="3"/>
        <v>0</v>
      </c>
      <c r="G43" s="54" t="s">
        <v>36</v>
      </c>
      <c r="H43" s="88">
        <f t="shared" si="2"/>
        <v>0</v>
      </c>
      <c r="I43" s="87">
        <f>I44</f>
        <v>0</v>
      </c>
      <c r="J43" s="87">
        <f t="shared" ref="J43:K43" si="4">J44</f>
        <v>0</v>
      </c>
      <c r="K43" s="87">
        <f t="shared" si="4"/>
        <v>0</v>
      </c>
      <c r="L43" s="54" t="s">
        <v>36</v>
      </c>
    </row>
    <row r="44" spans="1:12" s="22" customFormat="1" ht="24.75" hidden="1" thickTop="1" x14ac:dyDescent="0.25">
      <c r="A44" s="39">
        <v>21499</v>
      </c>
      <c r="B44" s="63" t="s">
        <v>56</v>
      </c>
      <c r="C44" s="70">
        <f>SUM(D44:G44)</f>
        <v>0</v>
      </c>
      <c r="D44" s="89"/>
      <c r="E44" s="90"/>
      <c r="F44" s="90"/>
      <c r="G44" s="91" t="s">
        <v>36</v>
      </c>
      <c r="H44" s="92">
        <f t="shared" si="2"/>
        <v>0</v>
      </c>
      <c r="I44" s="36"/>
      <c r="J44" s="93"/>
      <c r="K44" s="93"/>
      <c r="L44" s="91" t="s">
        <v>36</v>
      </c>
    </row>
    <row r="45" spans="1:12" ht="12.75" hidden="1" customHeight="1" x14ac:dyDescent="0.25">
      <c r="A45" s="94">
        <v>23000</v>
      </c>
      <c r="B45" s="95" t="s">
        <v>57</v>
      </c>
      <c r="C45" s="96">
        <f>SUM(D45:G45)</f>
        <v>0</v>
      </c>
      <c r="D45" s="53" t="s">
        <v>36</v>
      </c>
      <c r="E45" s="53" t="s">
        <v>36</v>
      </c>
      <c r="F45" s="53" t="s">
        <v>36</v>
      </c>
      <c r="G45" s="87">
        <f>SUM(G46:G47)</f>
        <v>0</v>
      </c>
      <c r="H45" s="96">
        <f t="shared" si="1"/>
        <v>0</v>
      </c>
      <c r="I45" s="77" t="s">
        <v>36</v>
      </c>
      <c r="J45" s="77" t="s">
        <v>36</v>
      </c>
      <c r="K45" s="77" t="s">
        <v>36</v>
      </c>
      <c r="L45" s="97">
        <f>SUM(L46:L47)</f>
        <v>0</v>
      </c>
    </row>
    <row r="46" spans="1:12" ht="24.75" hidden="1" thickTop="1" x14ac:dyDescent="0.25">
      <c r="A46" s="98">
        <v>23410</v>
      </c>
      <c r="B46" s="99" t="s">
        <v>58</v>
      </c>
      <c r="C46" s="100">
        <f t="shared" si="0"/>
        <v>0</v>
      </c>
      <c r="D46" s="84" t="s">
        <v>36</v>
      </c>
      <c r="E46" s="84" t="s">
        <v>36</v>
      </c>
      <c r="F46" s="84" t="s">
        <v>36</v>
      </c>
      <c r="G46" s="101"/>
      <c r="H46" s="100">
        <f t="shared" si="1"/>
        <v>0</v>
      </c>
      <c r="I46" s="84" t="s">
        <v>36</v>
      </c>
      <c r="J46" s="84" t="s">
        <v>36</v>
      </c>
      <c r="K46" s="84" t="s">
        <v>36</v>
      </c>
      <c r="L46" s="101"/>
    </row>
    <row r="47" spans="1:12" ht="24.75" hidden="1" thickTop="1" x14ac:dyDescent="0.25">
      <c r="A47" s="98">
        <v>23510</v>
      </c>
      <c r="B47" s="99" t="s">
        <v>59</v>
      </c>
      <c r="C47" s="82">
        <f t="shared" si="0"/>
        <v>0</v>
      </c>
      <c r="D47" s="84" t="s">
        <v>36</v>
      </c>
      <c r="E47" s="84" t="s">
        <v>36</v>
      </c>
      <c r="F47" s="84" t="s">
        <v>36</v>
      </c>
      <c r="G47" s="101"/>
      <c r="H47" s="82">
        <f t="shared" si="1"/>
        <v>0</v>
      </c>
      <c r="I47" s="84" t="s">
        <v>36</v>
      </c>
      <c r="J47" s="84" t="s">
        <v>36</v>
      </c>
      <c r="K47" s="84" t="s">
        <v>36</v>
      </c>
      <c r="L47" s="101"/>
    </row>
    <row r="48" spans="1:12" ht="12.75" hidden="1" thickTop="1" x14ac:dyDescent="0.25">
      <c r="A48" s="102"/>
      <c r="B48" s="99"/>
      <c r="C48" s="103"/>
      <c r="D48" s="84"/>
      <c r="E48" s="84"/>
      <c r="F48" s="83"/>
      <c r="G48" s="104"/>
      <c r="H48" s="103"/>
      <c r="I48" s="84"/>
      <c r="J48" s="84"/>
      <c r="K48" s="83"/>
      <c r="L48" s="104"/>
    </row>
    <row r="49" spans="1:12" s="22" customFormat="1" ht="12.75" hidden="1" thickTop="1" x14ac:dyDescent="0.25">
      <c r="A49" s="105"/>
      <c r="B49" s="106" t="s">
        <v>60</v>
      </c>
      <c r="C49" s="107"/>
      <c r="D49" s="108"/>
      <c r="E49" s="108"/>
      <c r="F49" s="108"/>
      <c r="G49" s="109"/>
      <c r="H49" s="107"/>
      <c r="I49" s="108"/>
      <c r="J49" s="108"/>
      <c r="K49" s="108"/>
      <c r="L49" s="109"/>
    </row>
    <row r="50" spans="1:12" s="22" customFormat="1" ht="13.5" thickTop="1" thickBot="1" x14ac:dyDescent="0.3">
      <c r="A50" s="110"/>
      <c r="B50" s="23" t="s">
        <v>61</v>
      </c>
      <c r="C50" s="111">
        <f t="shared" ref="C50:C113" si="5">SUM(D50:G50)</f>
        <v>36000</v>
      </c>
      <c r="D50" s="112">
        <f>SUM(D51,D269)</f>
        <v>36000</v>
      </c>
      <c r="E50" s="112">
        <f>SUM(E51,E269)</f>
        <v>0</v>
      </c>
      <c r="F50" s="112">
        <f>SUM(F51,F269)</f>
        <v>0</v>
      </c>
      <c r="G50" s="113">
        <f>SUM(G51,G269)</f>
        <v>0</v>
      </c>
      <c r="H50" s="111">
        <f t="shared" ref="H50:H107" si="6">SUM(I50:L50)</f>
        <v>36000</v>
      </c>
      <c r="I50" s="112">
        <f>SUM(I51,I269)</f>
        <v>36000</v>
      </c>
      <c r="J50" s="112">
        <f>SUM(J51,J269)</f>
        <v>0</v>
      </c>
      <c r="K50" s="112">
        <f>SUM(K51,K269)</f>
        <v>0</v>
      </c>
      <c r="L50" s="113">
        <f>SUM(L51,L269)</f>
        <v>0</v>
      </c>
    </row>
    <row r="51" spans="1:12" s="22" customFormat="1" ht="36.75" thickTop="1" x14ac:dyDescent="0.25">
      <c r="A51" s="114"/>
      <c r="B51" s="115" t="s">
        <v>62</v>
      </c>
      <c r="C51" s="116">
        <f>SUM(D51:G51)</f>
        <v>36000</v>
      </c>
      <c r="D51" s="117">
        <f>SUM(D52,D181)</f>
        <v>36000</v>
      </c>
      <c r="E51" s="117">
        <f>SUM(E52,E181)</f>
        <v>0</v>
      </c>
      <c r="F51" s="117">
        <f>SUM(F52,F181)</f>
        <v>0</v>
      </c>
      <c r="G51" s="118">
        <f>SUM(G52,G181)</f>
        <v>0</v>
      </c>
      <c r="H51" s="116">
        <f t="shared" si="6"/>
        <v>36000</v>
      </c>
      <c r="I51" s="117">
        <f>SUM(I52,I181)</f>
        <v>36000</v>
      </c>
      <c r="J51" s="117">
        <f>SUM(J52,J181)</f>
        <v>0</v>
      </c>
      <c r="K51" s="117">
        <f>SUM(K52,K181)</f>
        <v>0</v>
      </c>
      <c r="L51" s="118">
        <f>SUM(L52,L181)</f>
        <v>0</v>
      </c>
    </row>
    <row r="52" spans="1:12" s="22" customFormat="1" ht="24" x14ac:dyDescent="0.25">
      <c r="A52" s="119"/>
      <c r="B52" s="17" t="s">
        <v>63</v>
      </c>
      <c r="C52" s="120">
        <f t="shared" si="5"/>
        <v>36000</v>
      </c>
      <c r="D52" s="121">
        <f>SUM(D53,D75,D160,D174)</f>
        <v>36000</v>
      </c>
      <c r="E52" s="121">
        <f>SUM(E53,E75,E160,E174)</f>
        <v>0</v>
      </c>
      <c r="F52" s="121">
        <f>SUM(F53,F75,F160,F174)</f>
        <v>0</v>
      </c>
      <c r="G52" s="122">
        <f>SUM(G53,G75,G160,G174)</f>
        <v>0</v>
      </c>
      <c r="H52" s="120">
        <f t="shared" si="6"/>
        <v>36000</v>
      </c>
      <c r="I52" s="121">
        <f>SUM(I53,I75,I160,I174)</f>
        <v>36000</v>
      </c>
      <c r="J52" s="121">
        <f>SUM(J53,J75,J160,J174)</f>
        <v>0</v>
      </c>
      <c r="K52" s="121">
        <f>SUM(K53,K75,K160,K174)</f>
        <v>0</v>
      </c>
      <c r="L52" s="122">
        <f>SUM(L53,L75,L160,L174)</f>
        <v>0</v>
      </c>
    </row>
    <row r="53" spans="1:12" s="22" customFormat="1" hidden="1" x14ac:dyDescent="0.25">
      <c r="A53" s="123">
        <v>1000</v>
      </c>
      <c r="B53" s="123" t="s">
        <v>64</v>
      </c>
      <c r="C53" s="124">
        <f t="shared" si="5"/>
        <v>0</v>
      </c>
      <c r="D53" s="125">
        <f>SUM(D54,D67)</f>
        <v>0</v>
      </c>
      <c r="E53" s="125">
        <f>SUM(E54,E67)</f>
        <v>0</v>
      </c>
      <c r="F53" s="125">
        <f>SUM(F54,F67)</f>
        <v>0</v>
      </c>
      <c r="G53" s="126">
        <f>SUM(G54,G67)</f>
        <v>0</v>
      </c>
      <c r="H53" s="124">
        <f t="shared" si="6"/>
        <v>0</v>
      </c>
      <c r="I53" s="125">
        <f>SUM(I54,I67)</f>
        <v>0</v>
      </c>
      <c r="J53" s="125">
        <f>SUM(J54,J67)</f>
        <v>0</v>
      </c>
      <c r="K53" s="125">
        <f>SUM(K54,K67)</f>
        <v>0</v>
      </c>
      <c r="L53" s="126">
        <f>SUM(L54,L67)</f>
        <v>0</v>
      </c>
    </row>
    <row r="54" spans="1:12" hidden="1" x14ac:dyDescent="0.25">
      <c r="A54" s="50">
        <v>1100</v>
      </c>
      <c r="B54" s="127" t="s">
        <v>65</v>
      </c>
      <c r="C54" s="51">
        <f t="shared" si="5"/>
        <v>0</v>
      </c>
      <c r="D54" s="56">
        <f>SUM(D55,D58,D66)</f>
        <v>0</v>
      </c>
      <c r="E54" s="56">
        <f>SUM(E55,E58,E66)</f>
        <v>0</v>
      </c>
      <c r="F54" s="56">
        <f>SUM(F55,F58,F66)</f>
        <v>0</v>
      </c>
      <c r="G54" s="128">
        <f>SUM(G55,G58,G66)</f>
        <v>0</v>
      </c>
      <c r="H54" s="51">
        <f t="shared" si="6"/>
        <v>0</v>
      </c>
      <c r="I54" s="56">
        <f>SUM(I55,I58,I66)</f>
        <v>0</v>
      </c>
      <c r="J54" s="56">
        <f>SUM(J55,J58,J66)</f>
        <v>0</v>
      </c>
      <c r="K54" s="56">
        <f>SUM(K55,K58,K66)</f>
        <v>0</v>
      </c>
      <c r="L54" s="129">
        <f>SUM(L55,L58,L66)</f>
        <v>0</v>
      </c>
    </row>
    <row r="55" spans="1:12" hidden="1" x14ac:dyDescent="0.25">
      <c r="A55" s="130">
        <v>1110</v>
      </c>
      <c r="B55" s="99" t="s">
        <v>66</v>
      </c>
      <c r="C55" s="103">
        <f t="shared" si="5"/>
        <v>0</v>
      </c>
      <c r="D55" s="131">
        <f>SUM(D56:D57)</f>
        <v>0</v>
      </c>
      <c r="E55" s="131">
        <f>SUM(E56:E57)</f>
        <v>0</v>
      </c>
      <c r="F55" s="131">
        <f>SUM(F56:F57)</f>
        <v>0</v>
      </c>
      <c r="G55" s="132">
        <f>SUM(G56:G57)</f>
        <v>0</v>
      </c>
      <c r="H55" s="103">
        <f t="shared" si="6"/>
        <v>0</v>
      </c>
      <c r="I55" s="131">
        <f>SUM(I56:I57)</f>
        <v>0</v>
      </c>
      <c r="J55" s="131">
        <f>SUM(J56:J57)</f>
        <v>0</v>
      </c>
      <c r="K55" s="131">
        <f>SUM(K56:K57)</f>
        <v>0</v>
      </c>
      <c r="L55" s="132">
        <f>SUM(L56:L57)</f>
        <v>0</v>
      </c>
    </row>
    <row r="56" spans="1:12" hidden="1" x14ac:dyDescent="0.25">
      <c r="A56" s="34">
        <v>1111</v>
      </c>
      <c r="B56" s="58" t="s">
        <v>67</v>
      </c>
      <c r="C56" s="59">
        <f t="shared" si="5"/>
        <v>0</v>
      </c>
      <c r="D56" s="61"/>
      <c r="E56" s="61"/>
      <c r="F56" s="61"/>
      <c r="G56" s="133"/>
      <c r="H56" s="59">
        <f t="shared" si="6"/>
        <v>0</v>
      </c>
      <c r="I56" s="61"/>
      <c r="J56" s="61"/>
      <c r="K56" s="61"/>
      <c r="L56" s="133"/>
    </row>
    <row r="57" spans="1:12" ht="24" hidden="1" customHeight="1" x14ac:dyDescent="0.25">
      <c r="A57" s="39">
        <v>1119</v>
      </c>
      <c r="B57" s="63" t="s">
        <v>68</v>
      </c>
      <c r="C57" s="64">
        <f t="shared" si="5"/>
        <v>0</v>
      </c>
      <c r="D57" s="66"/>
      <c r="E57" s="66"/>
      <c r="F57" s="66"/>
      <c r="G57" s="134"/>
      <c r="H57" s="64">
        <f t="shared" si="6"/>
        <v>0</v>
      </c>
      <c r="I57" s="66"/>
      <c r="J57" s="66"/>
      <c r="K57" s="66"/>
      <c r="L57" s="134"/>
    </row>
    <row r="58" spans="1:12" hidden="1" x14ac:dyDescent="0.25">
      <c r="A58" s="135">
        <v>1140</v>
      </c>
      <c r="B58" s="63" t="s">
        <v>69</v>
      </c>
      <c r="C58" s="64">
        <f t="shared" si="5"/>
        <v>0</v>
      </c>
      <c r="D58" s="136">
        <f>SUM(D59:D65)</f>
        <v>0</v>
      </c>
      <c r="E58" s="136">
        <f>SUM(E59:E65)</f>
        <v>0</v>
      </c>
      <c r="F58" s="136">
        <f>SUM(F59:F65)</f>
        <v>0</v>
      </c>
      <c r="G58" s="137">
        <f>SUM(G59:G65)</f>
        <v>0</v>
      </c>
      <c r="H58" s="64">
        <f t="shared" si="6"/>
        <v>0</v>
      </c>
      <c r="I58" s="136">
        <f>SUM(I59:I65)</f>
        <v>0</v>
      </c>
      <c r="J58" s="136">
        <f>SUM(J59:J65)</f>
        <v>0</v>
      </c>
      <c r="K58" s="136">
        <f>SUM(K59:K65)</f>
        <v>0</v>
      </c>
      <c r="L58" s="137">
        <f>SUM(L59:L65)</f>
        <v>0</v>
      </c>
    </row>
    <row r="59" spans="1:12" hidden="1" x14ac:dyDescent="0.25">
      <c r="A59" s="39">
        <v>1141</v>
      </c>
      <c r="B59" s="63" t="s">
        <v>70</v>
      </c>
      <c r="C59" s="64">
        <f t="shared" si="5"/>
        <v>0</v>
      </c>
      <c r="D59" s="66"/>
      <c r="E59" s="66"/>
      <c r="F59" s="66"/>
      <c r="G59" s="134"/>
      <c r="H59" s="64">
        <f t="shared" si="6"/>
        <v>0</v>
      </c>
      <c r="I59" s="66"/>
      <c r="J59" s="66"/>
      <c r="K59" s="66"/>
      <c r="L59" s="134"/>
    </row>
    <row r="60" spans="1:12" ht="24.75" hidden="1" customHeight="1" x14ac:dyDescent="0.25">
      <c r="A60" s="39">
        <v>1142</v>
      </c>
      <c r="B60" s="63" t="s">
        <v>71</v>
      </c>
      <c r="C60" s="64">
        <f t="shared" si="5"/>
        <v>0</v>
      </c>
      <c r="D60" s="66"/>
      <c r="E60" s="66"/>
      <c r="F60" s="66"/>
      <c r="G60" s="134"/>
      <c r="H60" s="64">
        <f t="shared" si="6"/>
        <v>0</v>
      </c>
      <c r="I60" s="66"/>
      <c r="J60" s="66"/>
      <c r="K60" s="66"/>
      <c r="L60" s="134"/>
    </row>
    <row r="61" spans="1:12" ht="24" hidden="1" x14ac:dyDescent="0.25">
      <c r="A61" s="39">
        <v>1145</v>
      </c>
      <c r="B61" s="63" t="s">
        <v>72</v>
      </c>
      <c r="C61" s="64">
        <f t="shared" si="5"/>
        <v>0</v>
      </c>
      <c r="D61" s="66"/>
      <c r="E61" s="66"/>
      <c r="F61" s="66"/>
      <c r="G61" s="134"/>
      <c r="H61" s="64">
        <f t="shared" si="6"/>
        <v>0</v>
      </c>
      <c r="I61" s="66"/>
      <c r="J61" s="66"/>
      <c r="K61" s="66"/>
      <c r="L61" s="134"/>
    </row>
    <row r="62" spans="1:12" ht="27.75" hidden="1" customHeight="1" x14ac:dyDescent="0.25">
      <c r="A62" s="39">
        <v>1146</v>
      </c>
      <c r="B62" s="63" t="s">
        <v>73</v>
      </c>
      <c r="C62" s="64">
        <f t="shared" si="5"/>
        <v>0</v>
      </c>
      <c r="D62" s="66"/>
      <c r="E62" s="66"/>
      <c r="F62" s="66"/>
      <c r="G62" s="134"/>
      <c r="H62" s="64">
        <f t="shared" si="6"/>
        <v>0</v>
      </c>
      <c r="I62" s="66"/>
      <c r="J62" s="66"/>
      <c r="K62" s="66"/>
      <c r="L62" s="134"/>
    </row>
    <row r="63" spans="1:12" hidden="1" x14ac:dyDescent="0.25">
      <c r="A63" s="39">
        <v>1147</v>
      </c>
      <c r="B63" s="63" t="s">
        <v>74</v>
      </c>
      <c r="C63" s="64">
        <f t="shared" si="5"/>
        <v>0</v>
      </c>
      <c r="D63" s="66"/>
      <c r="E63" s="66"/>
      <c r="F63" s="66"/>
      <c r="G63" s="134"/>
      <c r="H63" s="64">
        <f t="shared" si="6"/>
        <v>0</v>
      </c>
      <c r="I63" s="66"/>
      <c r="J63" s="66"/>
      <c r="K63" s="66"/>
      <c r="L63" s="134"/>
    </row>
    <row r="64" spans="1:12" hidden="1" x14ac:dyDescent="0.25">
      <c r="A64" s="39">
        <v>1148</v>
      </c>
      <c r="B64" s="63" t="s">
        <v>75</v>
      </c>
      <c r="C64" s="64">
        <f t="shared" si="5"/>
        <v>0</v>
      </c>
      <c r="D64" s="66"/>
      <c r="E64" s="66"/>
      <c r="F64" s="66"/>
      <c r="G64" s="134"/>
      <c r="H64" s="64">
        <f t="shared" si="6"/>
        <v>0</v>
      </c>
      <c r="I64" s="66"/>
      <c r="J64" s="66"/>
      <c r="K64" s="66"/>
      <c r="L64" s="134"/>
    </row>
    <row r="65" spans="1:12" ht="24" hidden="1" customHeight="1" x14ac:dyDescent="0.25">
      <c r="A65" s="39">
        <v>1149</v>
      </c>
      <c r="B65" s="63" t="s">
        <v>76</v>
      </c>
      <c r="C65" s="64">
        <f t="shared" si="5"/>
        <v>0</v>
      </c>
      <c r="D65" s="66"/>
      <c r="E65" s="66"/>
      <c r="F65" s="66"/>
      <c r="G65" s="134"/>
      <c r="H65" s="64">
        <f t="shared" si="6"/>
        <v>0</v>
      </c>
      <c r="I65" s="66"/>
      <c r="J65" s="66"/>
      <c r="K65" s="66"/>
      <c r="L65" s="134"/>
    </row>
    <row r="66" spans="1:12" ht="36" hidden="1" x14ac:dyDescent="0.25">
      <c r="A66" s="130">
        <v>1150</v>
      </c>
      <c r="B66" s="99" t="s">
        <v>77</v>
      </c>
      <c r="C66" s="103">
        <f t="shared" si="5"/>
        <v>0</v>
      </c>
      <c r="D66" s="138"/>
      <c r="E66" s="138"/>
      <c r="F66" s="138"/>
      <c r="G66" s="139"/>
      <c r="H66" s="103">
        <f t="shared" si="6"/>
        <v>0</v>
      </c>
      <c r="I66" s="138"/>
      <c r="J66" s="138"/>
      <c r="K66" s="138"/>
      <c r="L66" s="139"/>
    </row>
    <row r="67" spans="1:12" ht="36" hidden="1" x14ac:dyDescent="0.25">
      <c r="A67" s="50">
        <v>1200</v>
      </c>
      <c r="B67" s="127" t="s">
        <v>78</v>
      </c>
      <c r="C67" s="51">
        <f t="shared" si="5"/>
        <v>0</v>
      </c>
      <c r="D67" s="56">
        <f>SUM(D68:D69)</f>
        <v>0</v>
      </c>
      <c r="E67" s="56">
        <f>SUM(E68:E69)</f>
        <v>0</v>
      </c>
      <c r="F67" s="56">
        <f>SUM(F68:F69)</f>
        <v>0</v>
      </c>
      <c r="G67" s="140">
        <f>SUM(G68:G69)</f>
        <v>0</v>
      </c>
      <c r="H67" s="51">
        <f t="shared" si="6"/>
        <v>0</v>
      </c>
      <c r="I67" s="56">
        <f>SUM(I68:I69)</f>
        <v>0</v>
      </c>
      <c r="J67" s="56">
        <f>SUM(J68:J69)</f>
        <v>0</v>
      </c>
      <c r="K67" s="56">
        <f>SUM(K68:K69)</f>
        <v>0</v>
      </c>
      <c r="L67" s="140">
        <f>SUM(L68:L69)</f>
        <v>0</v>
      </c>
    </row>
    <row r="68" spans="1:12" ht="24" hidden="1" x14ac:dyDescent="0.25">
      <c r="A68" s="141">
        <v>1210</v>
      </c>
      <c r="B68" s="58" t="s">
        <v>79</v>
      </c>
      <c r="C68" s="59">
        <f t="shared" si="5"/>
        <v>0</v>
      </c>
      <c r="D68" s="61"/>
      <c r="E68" s="61"/>
      <c r="F68" s="61"/>
      <c r="G68" s="133"/>
      <c r="H68" s="59">
        <f t="shared" si="6"/>
        <v>0</v>
      </c>
      <c r="I68" s="61"/>
      <c r="J68" s="61"/>
      <c r="K68" s="61"/>
      <c r="L68" s="133"/>
    </row>
    <row r="69" spans="1:12" ht="24" hidden="1" x14ac:dyDescent="0.25">
      <c r="A69" s="135">
        <v>1220</v>
      </c>
      <c r="B69" s="63" t="s">
        <v>80</v>
      </c>
      <c r="C69" s="64">
        <f t="shared" si="5"/>
        <v>0</v>
      </c>
      <c r="D69" s="136">
        <f>SUM(D70:D74)</f>
        <v>0</v>
      </c>
      <c r="E69" s="136">
        <f>SUM(E70:E74)</f>
        <v>0</v>
      </c>
      <c r="F69" s="136">
        <f>SUM(F70:F74)</f>
        <v>0</v>
      </c>
      <c r="G69" s="137">
        <f>SUM(G70:G74)</f>
        <v>0</v>
      </c>
      <c r="H69" s="64">
        <f t="shared" si="6"/>
        <v>0</v>
      </c>
      <c r="I69" s="136">
        <f>SUM(I70:I74)</f>
        <v>0</v>
      </c>
      <c r="J69" s="136">
        <f>SUM(J70:J74)</f>
        <v>0</v>
      </c>
      <c r="K69" s="136">
        <f>SUM(K70:K74)</f>
        <v>0</v>
      </c>
      <c r="L69" s="137">
        <f>SUM(L70:L74)</f>
        <v>0</v>
      </c>
    </row>
    <row r="70" spans="1:12" ht="60" hidden="1" x14ac:dyDescent="0.25">
      <c r="A70" s="39">
        <v>1221</v>
      </c>
      <c r="B70" s="63" t="s">
        <v>81</v>
      </c>
      <c r="C70" s="64">
        <f t="shared" si="5"/>
        <v>0</v>
      </c>
      <c r="D70" s="66"/>
      <c r="E70" s="66"/>
      <c r="F70" s="66"/>
      <c r="G70" s="134"/>
      <c r="H70" s="64">
        <f t="shared" si="6"/>
        <v>0</v>
      </c>
      <c r="I70" s="66"/>
      <c r="J70" s="66"/>
      <c r="K70" s="66"/>
      <c r="L70" s="134"/>
    </row>
    <row r="71" spans="1:12" hidden="1" x14ac:dyDescent="0.25">
      <c r="A71" s="39">
        <v>1223</v>
      </c>
      <c r="B71" s="63" t="s">
        <v>82</v>
      </c>
      <c r="C71" s="64">
        <f t="shared" si="5"/>
        <v>0</v>
      </c>
      <c r="D71" s="66"/>
      <c r="E71" s="66"/>
      <c r="F71" s="66"/>
      <c r="G71" s="134"/>
      <c r="H71" s="64">
        <f t="shared" si="6"/>
        <v>0</v>
      </c>
      <c r="I71" s="66"/>
      <c r="J71" s="66"/>
      <c r="K71" s="66"/>
      <c r="L71" s="134"/>
    </row>
    <row r="72" spans="1:12" ht="24" hidden="1" x14ac:dyDescent="0.25">
      <c r="A72" s="39">
        <v>1225</v>
      </c>
      <c r="B72" s="63" t="s">
        <v>83</v>
      </c>
      <c r="C72" s="64">
        <f t="shared" si="5"/>
        <v>0</v>
      </c>
      <c r="D72" s="66"/>
      <c r="E72" s="66"/>
      <c r="F72" s="66"/>
      <c r="G72" s="134"/>
      <c r="H72" s="64">
        <f t="shared" si="6"/>
        <v>0</v>
      </c>
      <c r="I72" s="66"/>
      <c r="J72" s="66"/>
      <c r="K72" s="66"/>
      <c r="L72" s="134"/>
    </row>
    <row r="73" spans="1:12" ht="36" hidden="1" x14ac:dyDescent="0.25">
      <c r="A73" s="39">
        <v>1227</v>
      </c>
      <c r="B73" s="63" t="s">
        <v>84</v>
      </c>
      <c r="C73" s="64">
        <f t="shared" si="5"/>
        <v>0</v>
      </c>
      <c r="D73" s="66"/>
      <c r="E73" s="66"/>
      <c r="F73" s="66"/>
      <c r="G73" s="134"/>
      <c r="H73" s="64">
        <f t="shared" si="6"/>
        <v>0</v>
      </c>
      <c r="I73" s="66"/>
      <c r="J73" s="66"/>
      <c r="K73" s="66"/>
      <c r="L73" s="134"/>
    </row>
    <row r="74" spans="1:12" ht="60" hidden="1" x14ac:dyDescent="0.25">
      <c r="A74" s="39">
        <v>1228</v>
      </c>
      <c r="B74" s="63" t="s">
        <v>85</v>
      </c>
      <c r="C74" s="64">
        <f t="shared" si="5"/>
        <v>0</v>
      </c>
      <c r="D74" s="66"/>
      <c r="E74" s="66"/>
      <c r="F74" s="66"/>
      <c r="G74" s="134"/>
      <c r="H74" s="64">
        <f t="shared" si="6"/>
        <v>0</v>
      </c>
      <c r="I74" s="66"/>
      <c r="J74" s="66"/>
      <c r="K74" s="66"/>
      <c r="L74" s="134"/>
    </row>
    <row r="75" spans="1:12" x14ac:dyDescent="0.25">
      <c r="A75" s="123">
        <v>2000</v>
      </c>
      <c r="B75" s="123" t="s">
        <v>86</v>
      </c>
      <c r="C75" s="124">
        <f t="shared" si="5"/>
        <v>36000</v>
      </c>
      <c r="D75" s="125">
        <f>SUM(D76,D83,D120,D151,D152)</f>
        <v>36000</v>
      </c>
      <c r="E75" s="125">
        <f t="shared" ref="E75:G75" si="7">SUM(E76,E83,E120,E151,E152)</f>
        <v>0</v>
      </c>
      <c r="F75" s="125">
        <f t="shared" si="7"/>
        <v>0</v>
      </c>
      <c r="G75" s="126">
        <f t="shared" si="7"/>
        <v>0</v>
      </c>
      <c r="H75" s="124">
        <f t="shared" si="6"/>
        <v>36000</v>
      </c>
      <c r="I75" s="125">
        <f t="shared" ref="I75:L75" si="8">SUM(I76,I83,I120,I151,I152)</f>
        <v>36000</v>
      </c>
      <c r="J75" s="125">
        <f t="shared" si="8"/>
        <v>0</v>
      </c>
      <c r="K75" s="125">
        <f t="shared" si="8"/>
        <v>0</v>
      </c>
      <c r="L75" s="126">
        <f t="shared" si="8"/>
        <v>0</v>
      </c>
    </row>
    <row r="76" spans="1:12" ht="24" hidden="1" x14ac:dyDescent="0.25">
      <c r="A76" s="50">
        <v>2100</v>
      </c>
      <c r="B76" s="127" t="s">
        <v>87</v>
      </c>
      <c r="C76" s="51">
        <f t="shared" si="5"/>
        <v>0</v>
      </c>
      <c r="D76" s="56">
        <f>SUM(D77,D80)</f>
        <v>0</v>
      </c>
      <c r="E76" s="56">
        <f>SUM(E77,E80)</f>
        <v>0</v>
      </c>
      <c r="F76" s="56">
        <f>SUM(F77,F80)</f>
        <v>0</v>
      </c>
      <c r="G76" s="140">
        <f>SUM(G77,G80)</f>
        <v>0</v>
      </c>
      <c r="H76" s="51">
        <f t="shared" si="6"/>
        <v>0</v>
      </c>
      <c r="I76" s="56">
        <f>SUM(I77,I80)</f>
        <v>0</v>
      </c>
      <c r="J76" s="56">
        <f>SUM(J77,J80)</f>
        <v>0</v>
      </c>
      <c r="K76" s="56">
        <f>SUM(K77,K80)</f>
        <v>0</v>
      </c>
      <c r="L76" s="140">
        <f>SUM(L77,L80)</f>
        <v>0</v>
      </c>
    </row>
    <row r="77" spans="1:12" ht="24" hidden="1" x14ac:dyDescent="0.25">
      <c r="A77" s="141">
        <v>2110</v>
      </c>
      <c r="B77" s="58" t="s">
        <v>88</v>
      </c>
      <c r="C77" s="59">
        <f t="shared" si="5"/>
        <v>0</v>
      </c>
      <c r="D77" s="142">
        <f>SUM(D78:D79)</f>
        <v>0</v>
      </c>
      <c r="E77" s="142">
        <f>SUM(E78:E79)</f>
        <v>0</v>
      </c>
      <c r="F77" s="142">
        <f>SUM(F78:F79)</f>
        <v>0</v>
      </c>
      <c r="G77" s="143">
        <f>SUM(G78:G79)</f>
        <v>0</v>
      </c>
      <c r="H77" s="59">
        <f t="shared" si="6"/>
        <v>0</v>
      </c>
      <c r="I77" s="142">
        <f>SUM(I78:I79)</f>
        <v>0</v>
      </c>
      <c r="J77" s="142">
        <f>SUM(J78:J79)</f>
        <v>0</v>
      </c>
      <c r="K77" s="142">
        <f>SUM(K78:K79)</f>
        <v>0</v>
      </c>
      <c r="L77" s="143">
        <f>SUM(L78:L79)</f>
        <v>0</v>
      </c>
    </row>
    <row r="78" spans="1:12" hidden="1" x14ac:dyDescent="0.25">
      <c r="A78" s="39">
        <v>2111</v>
      </c>
      <c r="B78" s="63" t="s">
        <v>89</v>
      </c>
      <c r="C78" s="64">
        <f t="shared" si="5"/>
        <v>0</v>
      </c>
      <c r="D78" s="66"/>
      <c r="E78" s="66"/>
      <c r="F78" s="66"/>
      <c r="G78" s="134"/>
      <c r="H78" s="64">
        <f t="shared" si="6"/>
        <v>0</v>
      </c>
      <c r="I78" s="66"/>
      <c r="J78" s="66"/>
      <c r="K78" s="66"/>
      <c r="L78" s="134"/>
    </row>
    <row r="79" spans="1:12" ht="24" hidden="1" x14ac:dyDescent="0.25">
      <c r="A79" s="39">
        <v>2112</v>
      </c>
      <c r="B79" s="63" t="s">
        <v>90</v>
      </c>
      <c r="C79" s="64">
        <f t="shared" si="5"/>
        <v>0</v>
      </c>
      <c r="D79" s="66"/>
      <c r="E79" s="66"/>
      <c r="F79" s="66"/>
      <c r="G79" s="134"/>
      <c r="H79" s="64">
        <f t="shared" si="6"/>
        <v>0</v>
      </c>
      <c r="I79" s="66"/>
      <c r="J79" s="66"/>
      <c r="K79" s="66"/>
      <c r="L79" s="134"/>
    </row>
    <row r="80" spans="1:12" ht="24" hidden="1" x14ac:dyDescent="0.25">
      <c r="A80" s="135">
        <v>2120</v>
      </c>
      <c r="B80" s="63" t="s">
        <v>91</v>
      </c>
      <c r="C80" s="64">
        <f t="shared" si="5"/>
        <v>0</v>
      </c>
      <c r="D80" s="136">
        <f>SUM(D81:D82)</f>
        <v>0</v>
      </c>
      <c r="E80" s="136">
        <f>SUM(E81:E82)</f>
        <v>0</v>
      </c>
      <c r="F80" s="136">
        <f>SUM(F81:F82)</f>
        <v>0</v>
      </c>
      <c r="G80" s="137">
        <f>SUM(G81:G82)</f>
        <v>0</v>
      </c>
      <c r="H80" s="64">
        <f t="shared" si="6"/>
        <v>0</v>
      </c>
      <c r="I80" s="136">
        <f>SUM(I81:I82)</f>
        <v>0</v>
      </c>
      <c r="J80" s="136">
        <f>SUM(J81:J82)</f>
        <v>0</v>
      </c>
      <c r="K80" s="136">
        <f>SUM(K81:K82)</f>
        <v>0</v>
      </c>
      <c r="L80" s="137">
        <f>SUM(L81:L82)</f>
        <v>0</v>
      </c>
    </row>
    <row r="81" spans="1:12" hidden="1" x14ac:dyDescent="0.25">
      <c r="A81" s="39">
        <v>2121</v>
      </c>
      <c r="B81" s="63" t="s">
        <v>89</v>
      </c>
      <c r="C81" s="64">
        <f t="shared" si="5"/>
        <v>0</v>
      </c>
      <c r="D81" s="66"/>
      <c r="E81" s="66"/>
      <c r="F81" s="66"/>
      <c r="G81" s="134"/>
      <c r="H81" s="64">
        <f t="shared" si="6"/>
        <v>0</v>
      </c>
      <c r="I81" s="66"/>
      <c r="J81" s="66"/>
      <c r="K81" s="66"/>
      <c r="L81" s="134"/>
    </row>
    <row r="82" spans="1:12" ht="24" hidden="1" x14ac:dyDescent="0.25">
      <c r="A82" s="39">
        <v>2122</v>
      </c>
      <c r="B82" s="63" t="s">
        <v>90</v>
      </c>
      <c r="C82" s="64">
        <f t="shared" si="5"/>
        <v>0</v>
      </c>
      <c r="D82" s="66"/>
      <c r="E82" s="66"/>
      <c r="F82" s="66"/>
      <c r="G82" s="134"/>
      <c r="H82" s="64">
        <f t="shared" si="6"/>
        <v>0</v>
      </c>
      <c r="I82" s="66"/>
      <c r="J82" s="66"/>
      <c r="K82" s="66"/>
      <c r="L82" s="134"/>
    </row>
    <row r="83" spans="1:12" x14ac:dyDescent="0.25">
      <c r="A83" s="50">
        <v>2200</v>
      </c>
      <c r="B83" s="127" t="s">
        <v>92</v>
      </c>
      <c r="C83" s="51">
        <f>SUM(D83:G83)</f>
        <v>36000</v>
      </c>
      <c r="D83" s="56">
        <f>SUM(D84,D85,D91,D99,D107,D108,D114,D119)</f>
        <v>36000</v>
      </c>
      <c r="E83" s="56">
        <f>SUM(E84,E85,E91,E99,E107,E108,E114,E119)</f>
        <v>0</v>
      </c>
      <c r="F83" s="56">
        <f>SUM(F84,F85,F91,F99,F107,F108,F114,F119)</f>
        <v>0</v>
      </c>
      <c r="G83" s="140">
        <f>SUM(G84,G85,G91,G99,G107,G108,G114,G119)</f>
        <v>0</v>
      </c>
      <c r="H83" s="51">
        <f t="shared" si="6"/>
        <v>36000</v>
      </c>
      <c r="I83" s="56">
        <f>SUM(I84,I85,I91,I99,I107,I108,I114,I119)</f>
        <v>36000</v>
      </c>
      <c r="J83" s="56">
        <f>SUM(J84,J85,J91,J99,J107,J108,J114,J119)</f>
        <v>0</v>
      </c>
      <c r="K83" s="56">
        <f>SUM(K84,K85,K91,K99,K107,K108,K114,K119)</f>
        <v>0</v>
      </c>
      <c r="L83" s="144">
        <f>SUM(L84,L85,L91,L99,L107,L108,L114,L119)</f>
        <v>0</v>
      </c>
    </row>
    <row r="84" spans="1:12" hidden="1" x14ac:dyDescent="0.25">
      <c r="A84" s="130">
        <v>2210</v>
      </c>
      <c r="B84" s="99" t="s">
        <v>93</v>
      </c>
      <c r="C84" s="103">
        <f>SUM(D84:G84)</f>
        <v>0</v>
      </c>
      <c r="D84" s="138"/>
      <c r="E84" s="138"/>
      <c r="F84" s="138"/>
      <c r="G84" s="138"/>
      <c r="H84" s="103">
        <f>SUM(I84:L84)</f>
        <v>0</v>
      </c>
      <c r="I84" s="138"/>
      <c r="J84" s="138"/>
      <c r="K84" s="138"/>
      <c r="L84" s="139"/>
    </row>
    <row r="85" spans="1:12" ht="24" hidden="1" x14ac:dyDescent="0.25">
      <c r="A85" s="135">
        <v>2220</v>
      </c>
      <c r="B85" s="63" t="s">
        <v>94</v>
      </c>
      <c r="C85" s="64">
        <f t="shared" si="5"/>
        <v>0</v>
      </c>
      <c r="D85" s="136">
        <f>SUM(D86:D90)</f>
        <v>0</v>
      </c>
      <c r="E85" s="136">
        <f>SUM(E86:E90)</f>
        <v>0</v>
      </c>
      <c r="F85" s="136">
        <f>SUM(F86:F90)</f>
        <v>0</v>
      </c>
      <c r="G85" s="137">
        <f>SUM(G86:G90)</f>
        <v>0</v>
      </c>
      <c r="H85" s="64">
        <f t="shared" si="6"/>
        <v>0</v>
      </c>
      <c r="I85" s="136">
        <f>SUM(I86:I90)</f>
        <v>0</v>
      </c>
      <c r="J85" s="136">
        <f>SUM(J86:J90)</f>
        <v>0</v>
      </c>
      <c r="K85" s="136">
        <f>SUM(K86:K90)</f>
        <v>0</v>
      </c>
      <c r="L85" s="137">
        <f>SUM(L86:L90)</f>
        <v>0</v>
      </c>
    </row>
    <row r="86" spans="1:12" hidden="1" x14ac:dyDescent="0.25">
      <c r="A86" s="39">
        <v>2221</v>
      </c>
      <c r="B86" s="63" t="s">
        <v>95</v>
      </c>
      <c r="C86" s="64">
        <f t="shared" si="5"/>
        <v>0</v>
      </c>
      <c r="D86" s="66"/>
      <c r="E86" s="66"/>
      <c r="F86" s="66"/>
      <c r="G86" s="134"/>
      <c r="H86" s="64">
        <f t="shared" si="6"/>
        <v>0</v>
      </c>
      <c r="I86" s="66"/>
      <c r="J86" s="66"/>
      <c r="K86" s="66"/>
      <c r="L86" s="134"/>
    </row>
    <row r="87" spans="1:12" ht="24" hidden="1" x14ac:dyDescent="0.25">
      <c r="A87" s="39">
        <v>2222</v>
      </c>
      <c r="B87" s="63" t="s">
        <v>96</v>
      </c>
      <c r="C87" s="64">
        <f t="shared" si="5"/>
        <v>0</v>
      </c>
      <c r="D87" s="66"/>
      <c r="E87" s="66"/>
      <c r="F87" s="66"/>
      <c r="G87" s="134"/>
      <c r="H87" s="64">
        <f t="shared" si="6"/>
        <v>0</v>
      </c>
      <c r="I87" s="66"/>
      <c r="J87" s="66"/>
      <c r="K87" s="66"/>
      <c r="L87" s="134"/>
    </row>
    <row r="88" spans="1:12" hidden="1" x14ac:dyDescent="0.25">
      <c r="A88" s="39">
        <v>2223</v>
      </c>
      <c r="B88" s="63" t="s">
        <v>97</v>
      </c>
      <c r="C88" s="64">
        <f t="shared" si="5"/>
        <v>0</v>
      </c>
      <c r="D88" s="66"/>
      <c r="E88" s="66"/>
      <c r="F88" s="66"/>
      <c r="G88" s="134"/>
      <c r="H88" s="64">
        <f t="shared" si="6"/>
        <v>0</v>
      </c>
      <c r="I88" s="66"/>
      <c r="J88" s="66"/>
      <c r="K88" s="66"/>
      <c r="L88" s="134"/>
    </row>
    <row r="89" spans="1:12" ht="48" hidden="1" x14ac:dyDescent="0.25">
      <c r="A89" s="39">
        <v>2224</v>
      </c>
      <c r="B89" s="63" t="s">
        <v>98</v>
      </c>
      <c r="C89" s="64">
        <f t="shared" si="5"/>
        <v>0</v>
      </c>
      <c r="D89" s="66"/>
      <c r="E89" s="66"/>
      <c r="F89" s="66"/>
      <c r="G89" s="134"/>
      <c r="H89" s="64">
        <f t="shared" si="6"/>
        <v>0</v>
      </c>
      <c r="I89" s="66"/>
      <c r="J89" s="66"/>
      <c r="K89" s="66"/>
      <c r="L89" s="134"/>
    </row>
    <row r="90" spans="1:12" ht="24" hidden="1" x14ac:dyDescent="0.25">
      <c r="A90" s="39">
        <v>2229</v>
      </c>
      <c r="B90" s="63" t="s">
        <v>99</v>
      </c>
      <c r="C90" s="64">
        <f t="shared" si="5"/>
        <v>0</v>
      </c>
      <c r="D90" s="66"/>
      <c r="E90" s="66"/>
      <c r="F90" s="66"/>
      <c r="G90" s="134"/>
      <c r="H90" s="64">
        <f t="shared" si="6"/>
        <v>0</v>
      </c>
      <c r="I90" s="66"/>
      <c r="J90" s="66"/>
      <c r="K90" s="66"/>
      <c r="L90" s="134"/>
    </row>
    <row r="91" spans="1:12" x14ac:dyDescent="0.25">
      <c r="A91" s="135">
        <v>2230</v>
      </c>
      <c r="B91" s="63" t="s">
        <v>100</v>
      </c>
      <c r="C91" s="64">
        <f t="shared" si="5"/>
        <v>36000</v>
      </c>
      <c r="D91" s="136">
        <f>SUM(D92:D98)</f>
        <v>36000</v>
      </c>
      <c r="E91" s="136">
        <f>SUM(E92:E98)</f>
        <v>0</v>
      </c>
      <c r="F91" s="136">
        <f>SUM(F92:F98)</f>
        <v>0</v>
      </c>
      <c r="G91" s="137">
        <f>SUM(G92:G98)</f>
        <v>0</v>
      </c>
      <c r="H91" s="64">
        <f t="shared" si="6"/>
        <v>36000</v>
      </c>
      <c r="I91" s="136">
        <f>SUM(I92:I98)</f>
        <v>36000</v>
      </c>
      <c r="J91" s="136">
        <f>SUM(J92:J98)</f>
        <v>0</v>
      </c>
      <c r="K91" s="136">
        <f>SUM(K92:K98)</f>
        <v>0</v>
      </c>
      <c r="L91" s="137">
        <f>SUM(L92:L98)</f>
        <v>0</v>
      </c>
    </row>
    <row r="92" spans="1:12" ht="24" hidden="1" x14ac:dyDescent="0.25">
      <c r="A92" s="39">
        <v>2231</v>
      </c>
      <c r="B92" s="63" t="s">
        <v>101</v>
      </c>
      <c r="C92" s="64">
        <f t="shared" si="5"/>
        <v>0</v>
      </c>
      <c r="D92" s="66"/>
      <c r="E92" s="66"/>
      <c r="F92" s="66"/>
      <c r="G92" s="134"/>
      <c r="H92" s="64">
        <f t="shared" si="6"/>
        <v>0</v>
      </c>
      <c r="I92" s="66"/>
      <c r="J92" s="66"/>
      <c r="K92" s="66"/>
      <c r="L92" s="134"/>
    </row>
    <row r="93" spans="1:12" ht="24.75" hidden="1" customHeight="1" x14ac:dyDescent="0.25">
      <c r="A93" s="39">
        <v>2232</v>
      </c>
      <c r="B93" s="63" t="s">
        <v>102</v>
      </c>
      <c r="C93" s="64">
        <f t="shared" si="5"/>
        <v>0</v>
      </c>
      <c r="D93" s="66"/>
      <c r="E93" s="66"/>
      <c r="F93" s="66"/>
      <c r="G93" s="134"/>
      <c r="H93" s="64">
        <f t="shared" si="6"/>
        <v>0</v>
      </c>
      <c r="I93" s="66"/>
      <c r="J93" s="66"/>
      <c r="K93" s="66"/>
      <c r="L93" s="134"/>
    </row>
    <row r="94" spans="1:12" ht="24" hidden="1" x14ac:dyDescent="0.25">
      <c r="A94" s="34">
        <v>2233</v>
      </c>
      <c r="B94" s="58" t="s">
        <v>103</v>
      </c>
      <c r="C94" s="59">
        <f t="shared" si="5"/>
        <v>0</v>
      </c>
      <c r="D94" s="61"/>
      <c r="E94" s="61"/>
      <c r="F94" s="61"/>
      <c r="G94" s="133"/>
      <c r="H94" s="59">
        <f t="shared" si="6"/>
        <v>0</v>
      </c>
      <c r="I94" s="61"/>
      <c r="J94" s="61"/>
      <c r="K94" s="61"/>
      <c r="L94" s="133"/>
    </row>
    <row r="95" spans="1:12" ht="36" hidden="1" x14ac:dyDescent="0.25">
      <c r="A95" s="39">
        <v>2234</v>
      </c>
      <c r="B95" s="63" t="s">
        <v>104</v>
      </c>
      <c r="C95" s="64">
        <f t="shared" si="5"/>
        <v>0</v>
      </c>
      <c r="D95" s="66"/>
      <c r="E95" s="66"/>
      <c r="F95" s="66"/>
      <c r="G95" s="134"/>
      <c r="H95" s="64">
        <f t="shared" si="6"/>
        <v>0</v>
      </c>
      <c r="I95" s="66"/>
      <c r="J95" s="66"/>
      <c r="K95" s="66"/>
      <c r="L95" s="134"/>
    </row>
    <row r="96" spans="1:12" ht="24" hidden="1" x14ac:dyDescent="0.25">
      <c r="A96" s="39">
        <v>2235</v>
      </c>
      <c r="B96" s="63" t="s">
        <v>105</v>
      </c>
      <c r="C96" s="64">
        <f t="shared" si="5"/>
        <v>0</v>
      </c>
      <c r="D96" s="66"/>
      <c r="E96" s="66"/>
      <c r="F96" s="66"/>
      <c r="G96" s="134"/>
      <c r="H96" s="64">
        <f t="shared" si="6"/>
        <v>0</v>
      </c>
      <c r="I96" s="66"/>
      <c r="J96" s="66"/>
      <c r="K96" s="66"/>
      <c r="L96" s="134"/>
    </row>
    <row r="97" spans="1:12" hidden="1" x14ac:dyDescent="0.25">
      <c r="A97" s="39">
        <v>2236</v>
      </c>
      <c r="B97" s="63" t="s">
        <v>106</v>
      </c>
      <c r="C97" s="64">
        <f t="shared" si="5"/>
        <v>0</v>
      </c>
      <c r="D97" s="66"/>
      <c r="E97" s="66"/>
      <c r="F97" s="66"/>
      <c r="G97" s="134"/>
      <c r="H97" s="64">
        <f t="shared" si="6"/>
        <v>0</v>
      </c>
      <c r="I97" s="66"/>
      <c r="J97" s="66"/>
      <c r="K97" s="66"/>
      <c r="L97" s="134"/>
    </row>
    <row r="98" spans="1:12" x14ac:dyDescent="0.25">
      <c r="A98" s="39">
        <v>2239</v>
      </c>
      <c r="B98" s="63" t="s">
        <v>107</v>
      </c>
      <c r="C98" s="64">
        <f t="shared" si="5"/>
        <v>36000</v>
      </c>
      <c r="D98" s="66">
        <v>36000</v>
      </c>
      <c r="E98" s="66"/>
      <c r="F98" s="66"/>
      <c r="G98" s="134"/>
      <c r="H98" s="64">
        <f t="shared" si="6"/>
        <v>36000</v>
      </c>
      <c r="I98" s="66">
        <v>36000</v>
      </c>
      <c r="J98" s="66"/>
      <c r="K98" s="66"/>
      <c r="L98" s="134"/>
    </row>
    <row r="99" spans="1:12" ht="36" hidden="1" x14ac:dyDescent="0.25">
      <c r="A99" s="135">
        <v>2240</v>
      </c>
      <c r="B99" s="63" t="s">
        <v>108</v>
      </c>
      <c r="C99" s="64">
        <f t="shared" si="5"/>
        <v>0</v>
      </c>
      <c r="D99" s="136">
        <f>SUM(D100:D106)</f>
        <v>0</v>
      </c>
      <c r="E99" s="136">
        <f>SUM(E100:E106)</f>
        <v>0</v>
      </c>
      <c r="F99" s="136">
        <f>SUM(F100:F106)</f>
        <v>0</v>
      </c>
      <c r="G99" s="137">
        <f>SUM(G100:G106)</f>
        <v>0</v>
      </c>
      <c r="H99" s="64">
        <f t="shared" si="6"/>
        <v>0</v>
      </c>
      <c r="I99" s="136">
        <f>SUM(I100:I106)</f>
        <v>0</v>
      </c>
      <c r="J99" s="136">
        <f>SUM(J100:J106)</f>
        <v>0</v>
      </c>
      <c r="K99" s="136">
        <f>SUM(K100:K106)</f>
        <v>0</v>
      </c>
      <c r="L99" s="137">
        <f>SUM(L100:L106)</f>
        <v>0</v>
      </c>
    </row>
    <row r="100" spans="1:12" hidden="1" x14ac:dyDescent="0.25">
      <c r="A100" s="39">
        <v>2241</v>
      </c>
      <c r="B100" s="63" t="s">
        <v>109</v>
      </c>
      <c r="C100" s="64">
        <f t="shared" si="5"/>
        <v>0</v>
      </c>
      <c r="D100" s="66"/>
      <c r="E100" s="66"/>
      <c r="F100" s="66"/>
      <c r="G100" s="134"/>
      <c r="H100" s="64">
        <f t="shared" si="6"/>
        <v>0</v>
      </c>
      <c r="I100" s="66"/>
      <c r="J100" s="66"/>
      <c r="K100" s="66"/>
      <c r="L100" s="134"/>
    </row>
    <row r="101" spans="1:12" ht="24" hidden="1" x14ac:dyDescent="0.25">
      <c r="A101" s="39">
        <v>2242</v>
      </c>
      <c r="B101" s="63" t="s">
        <v>110</v>
      </c>
      <c r="C101" s="64">
        <f t="shared" si="5"/>
        <v>0</v>
      </c>
      <c r="D101" s="66"/>
      <c r="E101" s="66"/>
      <c r="F101" s="66"/>
      <c r="G101" s="134"/>
      <c r="H101" s="64">
        <f t="shared" si="6"/>
        <v>0</v>
      </c>
      <c r="I101" s="66"/>
      <c r="J101" s="66"/>
      <c r="K101" s="66"/>
      <c r="L101" s="134"/>
    </row>
    <row r="102" spans="1:12" ht="24" hidden="1" x14ac:dyDescent="0.25">
      <c r="A102" s="39">
        <v>2243</v>
      </c>
      <c r="B102" s="63" t="s">
        <v>111</v>
      </c>
      <c r="C102" s="64">
        <f t="shared" si="5"/>
        <v>0</v>
      </c>
      <c r="D102" s="66"/>
      <c r="E102" s="66"/>
      <c r="F102" s="66"/>
      <c r="G102" s="134"/>
      <c r="H102" s="64">
        <f t="shared" si="6"/>
        <v>0</v>
      </c>
      <c r="I102" s="66"/>
      <c r="J102" s="66"/>
      <c r="K102" s="66"/>
      <c r="L102" s="134"/>
    </row>
    <row r="103" spans="1:12" hidden="1" x14ac:dyDescent="0.25">
      <c r="A103" s="39">
        <v>2244</v>
      </c>
      <c r="B103" s="63" t="s">
        <v>112</v>
      </c>
      <c r="C103" s="64">
        <f t="shared" si="5"/>
        <v>0</v>
      </c>
      <c r="D103" s="66"/>
      <c r="E103" s="66"/>
      <c r="F103" s="66"/>
      <c r="G103" s="134"/>
      <c r="H103" s="64">
        <f t="shared" si="6"/>
        <v>0</v>
      </c>
      <c r="I103" s="66"/>
      <c r="J103" s="66"/>
      <c r="K103" s="66"/>
      <c r="L103" s="134"/>
    </row>
    <row r="104" spans="1:12" ht="24" hidden="1" x14ac:dyDescent="0.25">
      <c r="A104" s="39">
        <v>2246</v>
      </c>
      <c r="B104" s="63" t="s">
        <v>113</v>
      </c>
      <c r="C104" s="64">
        <f t="shared" si="5"/>
        <v>0</v>
      </c>
      <c r="D104" s="66"/>
      <c r="E104" s="66"/>
      <c r="F104" s="66"/>
      <c r="G104" s="134"/>
      <c r="H104" s="64">
        <f t="shared" si="6"/>
        <v>0</v>
      </c>
      <c r="I104" s="66"/>
      <c r="J104" s="66"/>
      <c r="K104" s="66"/>
      <c r="L104" s="134"/>
    </row>
    <row r="105" spans="1:12" hidden="1" x14ac:dyDescent="0.25">
      <c r="A105" s="39">
        <v>2247</v>
      </c>
      <c r="B105" s="63" t="s">
        <v>114</v>
      </c>
      <c r="C105" s="64">
        <f t="shared" si="5"/>
        <v>0</v>
      </c>
      <c r="D105" s="66"/>
      <c r="E105" s="66"/>
      <c r="F105" s="66"/>
      <c r="G105" s="134"/>
      <c r="H105" s="64">
        <f t="shared" si="6"/>
        <v>0</v>
      </c>
      <c r="I105" s="66"/>
      <c r="J105" s="66"/>
      <c r="K105" s="66"/>
      <c r="L105" s="134"/>
    </row>
    <row r="106" spans="1:12" ht="24" hidden="1" x14ac:dyDescent="0.25">
      <c r="A106" s="39">
        <v>2249</v>
      </c>
      <c r="B106" s="63" t="s">
        <v>115</v>
      </c>
      <c r="C106" s="64">
        <f t="shared" si="5"/>
        <v>0</v>
      </c>
      <c r="D106" s="66"/>
      <c r="E106" s="66"/>
      <c r="F106" s="66"/>
      <c r="G106" s="134"/>
      <c r="H106" s="64">
        <f t="shared" si="6"/>
        <v>0</v>
      </c>
      <c r="I106" s="66"/>
      <c r="J106" s="66"/>
      <c r="K106" s="66"/>
      <c r="L106" s="134"/>
    </row>
    <row r="107" spans="1:12" hidden="1" x14ac:dyDescent="0.25">
      <c r="A107" s="135">
        <v>2250</v>
      </c>
      <c r="B107" s="63" t="s">
        <v>116</v>
      </c>
      <c r="C107" s="64">
        <f t="shared" si="5"/>
        <v>0</v>
      </c>
      <c r="D107" s="136"/>
      <c r="E107" s="136"/>
      <c r="F107" s="136"/>
      <c r="G107" s="145"/>
      <c r="H107" s="64">
        <f t="shared" si="6"/>
        <v>0</v>
      </c>
      <c r="I107" s="136"/>
      <c r="J107" s="136"/>
      <c r="K107" s="136"/>
      <c r="L107" s="137"/>
    </row>
    <row r="108" spans="1:12" hidden="1" x14ac:dyDescent="0.25">
      <c r="A108" s="135">
        <v>2260</v>
      </c>
      <c r="B108" s="63" t="s">
        <v>117</v>
      </c>
      <c r="C108" s="64">
        <f t="shared" si="5"/>
        <v>0</v>
      </c>
      <c r="D108" s="136">
        <f>SUM(D109:D113)</f>
        <v>0</v>
      </c>
      <c r="E108" s="136">
        <f>SUM(E109:E113)</f>
        <v>0</v>
      </c>
      <c r="F108" s="136">
        <f>SUM(F109:F113)</f>
        <v>0</v>
      </c>
      <c r="G108" s="137">
        <f>SUM(G109:G113)</f>
        <v>0</v>
      </c>
      <c r="H108" s="64">
        <f t="shared" ref="H108:H175" si="9">SUM(I108:L108)</f>
        <v>0</v>
      </c>
      <c r="I108" s="136">
        <f>SUM(I109:I113)</f>
        <v>0</v>
      </c>
      <c r="J108" s="136">
        <f>SUM(J109:J113)</f>
        <v>0</v>
      </c>
      <c r="K108" s="136">
        <f>SUM(K109:K113)</f>
        <v>0</v>
      </c>
      <c r="L108" s="137">
        <f>SUM(L109:L113)</f>
        <v>0</v>
      </c>
    </row>
    <row r="109" spans="1:12" hidden="1" x14ac:dyDescent="0.25">
      <c r="A109" s="39">
        <v>2261</v>
      </c>
      <c r="B109" s="63" t="s">
        <v>118</v>
      </c>
      <c r="C109" s="64">
        <f t="shared" si="5"/>
        <v>0</v>
      </c>
      <c r="D109" s="66"/>
      <c r="E109" s="66"/>
      <c r="F109" s="66"/>
      <c r="G109" s="134"/>
      <c r="H109" s="64">
        <f t="shared" si="9"/>
        <v>0</v>
      </c>
      <c r="I109" s="66"/>
      <c r="J109" s="66"/>
      <c r="K109" s="66"/>
      <c r="L109" s="134"/>
    </row>
    <row r="110" spans="1:12" hidden="1" x14ac:dyDescent="0.25">
      <c r="A110" s="39">
        <v>2262</v>
      </c>
      <c r="B110" s="63" t="s">
        <v>119</v>
      </c>
      <c r="C110" s="64">
        <f t="shared" si="5"/>
        <v>0</v>
      </c>
      <c r="D110" s="66"/>
      <c r="E110" s="66"/>
      <c r="F110" s="66"/>
      <c r="G110" s="134"/>
      <c r="H110" s="64">
        <f t="shared" si="9"/>
        <v>0</v>
      </c>
      <c r="I110" s="66"/>
      <c r="J110" s="66"/>
      <c r="K110" s="66"/>
      <c r="L110" s="134"/>
    </row>
    <row r="111" spans="1:12" hidden="1" x14ac:dyDescent="0.25">
      <c r="A111" s="39">
        <v>2263</v>
      </c>
      <c r="B111" s="63" t="s">
        <v>120</v>
      </c>
      <c r="C111" s="64">
        <f t="shared" si="5"/>
        <v>0</v>
      </c>
      <c r="D111" s="66"/>
      <c r="E111" s="66"/>
      <c r="F111" s="66"/>
      <c r="G111" s="134"/>
      <c r="H111" s="64">
        <f t="shared" si="9"/>
        <v>0</v>
      </c>
      <c r="I111" s="66"/>
      <c r="J111" s="66"/>
      <c r="K111" s="66"/>
      <c r="L111" s="134"/>
    </row>
    <row r="112" spans="1:12" ht="24" hidden="1" x14ac:dyDescent="0.25">
      <c r="A112" s="39">
        <v>2264</v>
      </c>
      <c r="B112" s="63" t="s">
        <v>121</v>
      </c>
      <c r="C112" s="64">
        <f t="shared" si="5"/>
        <v>0</v>
      </c>
      <c r="D112" s="66"/>
      <c r="E112" s="66"/>
      <c r="F112" s="66"/>
      <c r="G112" s="134"/>
      <c r="H112" s="64">
        <f t="shared" si="9"/>
        <v>0</v>
      </c>
      <c r="I112" s="66"/>
      <c r="J112" s="66"/>
      <c r="K112" s="66"/>
      <c r="L112" s="134"/>
    </row>
    <row r="113" spans="1:12" hidden="1" x14ac:dyDescent="0.25">
      <c r="A113" s="39">
        <v>2269</v>
      </c>
      <c r="B113" s="63" t="s">
        <v>122</v>
      </c>
      <c r="C113" s="64">
        <f t="shared" si="5"/>
        <v>0</v>
      </c>
      <c r="D113" s="66"/>
      <c r="E113" s="66"/>
      <c r="F113" s="66"/>
      <c r="G113" s="134"/>
      <c r="H113" s="64">
        <f t="shared" si="9"/>
        <v>0</v>
      </c>
      <c r="I113" s="66"/>
      <c r="J113" s="66"/>
      <c r="K113" s="66"/>
      <c r="L113" s="134"/>
    </row>
    <row r="114" spans="1:12" hidden="1" x14ac:dyDescent="0.25">
      <c r="A114" s="135">
        <v>2270</v>
      </c>
      <c r="B114" s="63" t="s">
        <v>123</v>
      </c>
      <c r="C114" s="64">
        <f t="shared" ref="C114:C174" si="10">SUM(D114:G114)</f>
        <v>0</v>
      </c>
      <c r="D114" s="136">
        <f>SUM(D115:D118)</f>
        <v>0</v>
      </c>
      <c r="E114" s="136">
        <f>SUM(E115:E118)</f>
        <v>0</v>
      </c>
      <c r="F114" s="136">
        <f>SUM(F115:F118)</f>
        <v>0</v>
      </c>
      <c r="G114" s="137">
        <f>SUM(G115:G118)</f>
        <v>0</v>
      </c>
      <c r="H114" s="64">
        <f t="shared" si="9"/>
        <v>0</v>
      </c>
      <c r="I114" s="136">
        <f>SUM(I115:I118)</f>
        <v>0</v>
      </c>
      <c r="J114" s="136">
        <f>SUM(J115:J118)</f>
        <v>0</v>
      </c>
      <c r="K114" s="136">
        <f>SUM(K115:K118)</f>
        <v>0</v>
      </c>
      <c r="L114" s="137">
        <f>SUM(L115:L118)</f>
        <v>0</v>
      </c>
    </row>
    <row r="115" spans="1:12" hidden="1" x14ac:dyDescent="0.25">
      <c r="A115" s="39">
        <v>2272</v>
      </c>
      <c r="B115" s="146" t="s">
        <v>124</v>
      </c>
      <c r="C115" s="64">
        <f t="shared" si="10"/>
        <v>0</v>
      </c>
      <c r="D115" s="66"/>
      <c r="E115" s="66"/>
      <c r="F115" s="66"/>
      <c r="G115" s="134"/>
      <c r="H115" s="64">
        <f t="shared" si="9"/>
        <v>0</v>
      </c>
      <c r="I115" s="66"/>
      <c r="J115" s="66"/>
      <c r="K115" s="66"/>
      <c r="L115" s="134"/>
    </row>
    <row r="116" spans="1:12" ht="24" hidden="1" x14ac:dyDescent="0.25">
      <c r="A116" s="39">
        <v>2274</v>
      </c>
      <c r="B116" s="147" t="s">
        <v>125</v>
      </c>
      <c r="C116" s="64">
        <f t="shared" si="10"/>
        <v>0</v>
      </c>
      <c r="D116" s="66"/>
      <c r="E116" s="66"/>
      <c r="F116" s="66"/>
      <c r="G116" s="134"/>
      <c r="H116" s="64">
        <f t="shared" si="9"/>
        <v>0</v>
      </c>
      <c r="I116" s="66"/>
      <c r="J116" s="66"/>
      <c r="K116" s="66"/>
      <c r="L116" s="134"/>
    </row>
    <row r="117" spans="1:12" ht="24" hidden="1" x14ac:dyDescent="0.25">
      <c r="A117" s="39">
        <v>2275</v>
      </c>
      <c r="B117" s="63" t="s">
        <v>126</v>
      </c>
      <c r="C117" s="64">
        <f t="shared" si="10"/>
        <v>0</v>
      </c>
      <c r="D117" s="66"/>
      <c r="E117" s="66"/>
      <c r="F117" s="66"/>
      <c r="G117" s="134"/>
      <c r="H117" s="64">
        <f t="shared" si="9"/>
        <v>0</v>
      </c>
      <c r="I117" s="66"/>
      <c r="J117" s="66"/>
      <c r="K117" s="66"/>
      <c r="L117" s="134"/>
    </row>
    <row r="118" spans="1:12" ht="36" hidden="1" x14ac:dyDescent="0.25">
      <c r="A118" s="39">
        <v>2276</v>
      </c>
      <c r="B118" s="63" t="s">
        <v>127</v>
      </c>
      <c r="C118" s="64">
        <f t="shared" si="10"/>
        <v>0</v>
      </c>
      <c r="D118" s="66"/>
      <c r="E118" s="66"/>
      <c r="F118" s="66"/>
      <c r="G118" s="134"/>
      <c r="H118" s="64">
        <f>SUM(I118:L118)</f>
        <v>0</v>
      </c>
      <c r="I118" s="66"/>
      <c r="J118" s="66"/>
      <c r="K118" s="66"/>
      <c r="L118" s="134"/>
    </row>
    <row r="119" spans="1:12" ht="48" hidden="1" x14ac:dyDescent="0.25">
      <c r="A119" s="135">
        <v>2280</v>
      </c>
      <c r="B119" s="63" t="s">
        <v>128</v>
      </c>
      <c r="C119" s="64">
        <f>SUM(D119:G119)</f>
        <v>0</v>
      </c>
      <c r="D119" s="66"/>
      <c r="E119" s="66"/>
      <c r="F119" s="66"/>
      <c r="G119" s="66"/>
      <c r="H119" s="64">
        <f>SUM(I119:L119)</f>
        <v>0</v>
      </c>
      <c r="I119" s="66"/>
      <c r="J119" s="66"/>
      <c r="K119" s="66"/>
      <c r="L119" s="148"/>
    </row>
    <row r="120" spans="1:12" ht="38.25" hidden="1" customHeight="1" x14ac:dyDescent="0.25">
      <c r="A120" s="95">
        <v>2300</v>
      </c>
      <c r="B120" s="75" t="s">
        <v>129</v>
      </c>
      <c r="C120" s="76">
        <f t="shared" si="10"/>
        <v>0</v>
      </c>
      <c r="D120" s="149">
        <f>SUM(D121,D126,D130,D131,D134,D138,D146,D147,D150)</f>
        <v>0</v>
      </c>
      <c r="E120" s="149">
        <f>SUM(E121,E126,E130,E131,E134,E138,E146,E147,E150)</f>
        <v>0</v>
      </c>
      <c r="F120" s="149">
        <f>SUM(F121,F126,F130,F131,F134,F138,F146,F147,F150)</f>
        <v>0</v>
      </c>
      <c r="G120" s="150">
        <f>SUM(G121,G126,G130,G131,G134,G138,G146,G147,G150)</f>
        <v>0</v>
      </c>
      <c r="H120" s="76">
        <f t="shared" si="9"/>
        <v>0</v>
      </c>
      <c r="I120" s="149">
        <f>SUM(I121,I126,I130,I131,I134,I138,I146,I147,I150)</f>
        <v>0</v>
      </c>
      <c r="J120" s="149">
        <f>SUM(J121,J126,J130,J131,J134,J138,J146,J147,J150)</f>
        <v>0</v>
      </c>
      <c r="K120" s="149">
        <f>SUM(K121,K126,K130,K131,K134,K138,K146,K147,K150)</f>
        <v>0</v>
      </c>
      <c r="L120" s="150">
        <f>SUM(L121,L126,L130,L131,L134,L138,L146,L147,L150)</f>
        <v>0</v>
      </c>
    </row>
    <row r="121" spans="1:12" ht="24" hidden="1" x14ac:dyDescent="0.25">
      <c r="A121" s="141">
        <v>2310</v>
      </c>
      <c r="B121" s="58" t="s">
        <v>130</v>
      </c>
      <c r="C121" s="59">
        <f t="shared" si="10"/>
        <v>0</v>
      </c>
      <c r="D121" s="142">
        <f>SUM(D122:D125)</f>
        <v>0</v>
      </c>
      <c r="E121" s="142">
        <f t="shared" ref="E121:L121" si="11">SUM(E122:E125)</f>
        <v>0</v>
      </c>
      <c r="F121" s="142">
        <f t="shared" si="11"/>
        <v>0</v>
      </c>
      <c r="G121" s="143">
        <f t="shared" si="11"/>
        <v>0</v>
      </c>
      <c r="H121" s="59">
        <f t="shared" si="9"/>
        <v>0</v>
      </c>
      <c r="I121" s="142">
        <f t="shared" si="11"/>
        <v>0</v>
      </c>
      <c r="J121" s="142">
        <f t="shared" si="11"/>
        <v>0</v>
      </c>
      <c r="K121" s="142">
        <f t="shared" si="11"/>
        <v>0</v>
      </c>
      <c r="L121" s="143">
        <f t="shared" si="11"/>
        <v>0</v>
      </c>
    </row>
    <row r="122" spans="1:12" hidden="1" x14ac:dyDescent="0.25">
      <c r="A122" s="39">
        <v>2311</v>
      </c>
      <c r="B122" s="63" t="s">
        <v>131</v>
      </c>
      <c r="C122" s="64">
        <f>SUM(D122:G122)</f>
        <v>0</v>
      </c>
      <c r="D122" s="66"/>
      <c r="E122" s="66"/>
      <c r="F122" s="66"/>
      <c r="G122" s="134"/>
      <c r="H122" s="64">
        <f t="shared" si="9"/>
        <v>0</v>
      </c>
      <c r="I122" s="66"/>
      <c r="J122" s="66"/>
      <c r="K122" s="66"/>
      <c r="L122" s="134"/>
    </row>
    <row r="123" spans="1:12" hidden="1" x14ac:dyDescent="0.25">
      <c r="A123" s="39">
        <v>2312</v>
      </c>
      <c r="B123" s="63" t="s">
        <v>132</v>
      </c>
      <c r="C123" s="64">
        <f t="shared" si="10"/>
        <v>0</v>
      </c>
      <c r="D123" s="66"/>
      <c r="E123" s="66"/>
      <c r="F123" s="66"/>
      <c r="G123" s="134"/>
      <c r="H123" s="64">
        <f t="shared" si="9"/>
        <v>0</v>
      </c>
      <c r="I123" s="66"/>
      <c r="J123" s="66"/>
      <c r="K123" s="66"/>
      <c r="L123" s="134"/>
    </row>
    <row r="124" spans="1:12" hidden="1" x14ac:dyDescent="0.25">
      <c r="A124" s="39">
        <v>2313</v>
      </c>
      <c r="B124" s="63" t="s">
        <v>133</v>
      </c>
      <c r="C124" s="64">
        <f t="shared" si="10"/>
        <v>0</v>
      </c>
      <c r="D124" s="66"/>
      <c r="E124" s="66"/>
      <c r="F124" s="66"/>
      <c r="G124" s="134"/>
      <c r="H124" s="64">
        <f t="shared" si="9"/>
        <v>0</v>
      </c>
      <c r="I124" s="66"/>
      <c r="J124" s="66"/>
      <c r="K124" s="66"/>
      <c r="L124" s="134"/>
    </row>
    <row r="125" spans="1:12" ht="36" hidden="1" customHeight="1" x14ac:dyDescent="0.25">
      <c r="A125" s="39">
        <v>2314</v>
      </c>
      <c r="B125" s="63" t="s">
        <v>134</v>
      </c>
      <c r="C125" s="64">
        <f t="shared" si="10"/>
        <v>0</v>
      </c>
      <c r="D125" s="66"/>
      <c r="E125" s="66"/>
      <c r="F125" s="66"/>
      <c r="G125" s="134"/>
      <c r="H125" s="64">
        <f t="shared" si="9"/>
        <v>0</v>
      </c>
      <c r="I125" s="66"/>
      <c r="J125" s="66"/>
      <c r="K125" s="66"/>
      <c r="L125" s="134"/>
    </row>
    <row r="126" spans="1:12" hidden="1" x14ac:dyDescent="0.25">
      <c r="A126" s="135">
        <v>2320</v>
      </c>
      <c r="B126" s="63" t="s">
        <v>135</v>
      </c>
      <c r="C126" s="64">
        <f t="shared" si="10"/>
        <v>0</v>
      </c>
      <c r="D126" s="136">
        <f>SUM(D127:D129)</f>
        <v>0</v>
      </c>
      <c r="E126" s="136">
        <f>SUM(E127:E129)</f>
        <v>0</v>
      </c>
      <c r="F126" s="136">
        <f>SUM(F127:F129)</f>
        <v>0</v>
      </c>
      <c r="G126" s="137">
        <f>SUM(G127:G129)</f>
        <v>0</v>
      </c>
      <c r="H126" s="64">
        <f t="shared" si="9"/>
        <v>0</v>
      </c>
      <c r="I126" s="136">
        <f>SUM(I127:I129)</f>
        <v>0</v>
      </c>
      <c r="J126" s="136">
        <f>SUM(J127:J129)</f>
        <v>0</v>
      </c>
      <c r="K126" s="136">
        <f>SUM(K127:K129)</f>
        <v>0</v>
      </c>
      <c r="L126" s="137">
        <f>SUM(L127:L129)</f>
        <v>0</v>
      </c>
    </row>
    <row r="127" spans="1:12" hidden="1" x14ac:dyDescent="0.25">
      <c r="A127" s="39">
        <v>2321</v>
      </c>
      <c r="B127" s="63" t="s">
        <v>136</v>
      </c>
      <c r="C127" s="64">
        <f t="shared" si="10"/>
        <v>0</v>
      </c>
      <c r="D127" s="66"/>
      <c r="E127" s="66"/>
      <c r="F127" s="66"/>
      <c r="G127" s="134"/>
      <c r="H127" s="64">
        <f t="shared" si="9"/>
        <v>0</v>
      </c>
      <c r="I127" s="66"/>
      <c r="J127" s="66"/>
      <c r="K127" s="66"/>
      <c r="L127" s="134"/>
    </row>
    <row r="128" spans="1:12" hidden="1" x14ac:dyDescent="0.25">
      <c r="A128" s="39">
        <v>2322</v>
      </c>
      <c r="B128" s="63" t="s">
        <v>137</v>
      </c>
      <c r="C128" s="64">
        <f t="shared" si="10"/>
        <v>0</v>
      </c>
      <c r="D128" s="66"/>
      <c r="E128" s="66"/>
      <c r="F128" s="66"/>
      <c r="G128" s="134"/>
      <c r="H128" s="64">
        <f t="shared" si="9"/>
        <v>0</v>
      </c>
      <c r="I128" s="66"/>
      <c r="J128" s="66"/>
      <c r="K128" s="66"/>
      <c r="L128" s="134"/>
    </row>
    <row r="129" spans="1:12" ht="10.5" hidden="1" customHeight="1" x14ac:dyDescent="0.25">
      <c r="A129" s="39">
        <v>2329</v>
      </c>
      <c r="B129" s="63" t="s">
        <v>138</v>
      </c>
      <c r="C129" s="64">
        <f t="shared" si="10"/>
        <v>0</v>
      </c>
      <c r="D129" s="66"/>
      <c r="E129" s="66"/>
      <c r="F129" s="66"/>
      <c r="G129" s="134"/>
      <c r="H129" s="64">
        <f t="shared" si="9"/>
        <v>0</v>
      </c>
      <c r="I129" s="66"/>
      <c r="J129" s="66"/>
      <c r="K129" s="66"/>
      <c r="L129" s="134"/>
    </row>
    <row r="130" spans="1:12" hidden="1" x14ac:dyDescent="0.25">
      <c r="A130" s="135">
        <v>2330</v>
      </c>
      <c r="B130" s="63" t="s">
        <v>139</v>
      </c>
      <c r="C130" s="64">
        <f t="shared" si="10"/>
        <v>0</v>
      </c>
      <c r="D130" s="66"/>
      <c r="E130" s="66"/>
      <c r="F130" s="66"/>
      <c r="G130" s="134"/>
      <c r="H130" s="64">
        <f t="shared" si="9"/>
        <v>0</v>
      </c>
      <c r="I130" s="66"/>
      <c r="J130" s="66"/>
      <c r="K130" s="66"/>
      <c r="L130" s="134"/>
    </row>
    <row r="131" spans="1:12" ht="36" hidden="1" x14ac:dyDescent="0.25">
      <c r="A131" s="135">
        <v>2340</v>
      </c>
      <c r="B131" s="63" t="s">
        <v>140</v>
      </c>
      <c r="C131" s="64">
        <f t="shared" si="10"/>
        <v>0</v>
      </c>
      <c r="D131" s="136">
        <f>SUM(D132:D133)</f>
        <v>0</v>
      </c>
      <c r="E131" s="136">
        <f>SUM(E132:E133)</f>
        <v>0</v>
      </c>
      <c r="F131" s="136">
        <f>SUM(F132:F133)</f>
        <v>0</v>
      </c>
      <c r="G131" s="137">
        <f>SUM(G132:G133)</f>
        <v>0</v>
      </c>
      <c r="H131" s="64">
        <f t="shared" si="9"/>
        <v>0</v>
      </c>
      <c r="I131" s="136">
        <f>SUM(I132:I133)</f>
        <v>0</v>
      </c>
      <c r="J131" s="136">
        <f>SUM(J132:J133)</f>
        <v>0</v>
      </c>
      <c r="K131" s="136">
        <f>SUM(K132:K133)</f>
        <v>0</v>
      </c>
      <c r="L131" s="137">
        <f>SUM(L132:L133)</f>
        <v>0</v>
      </c>
    </row>
    <row r="132" spans="1:12" hidden="1" x14ac:dyDescent="0.25">
      <c r="A132" s="39">
        <v>2341</v>
      </c>
      <c r="B132" s="63" t="s">
        <v>141</v>
      </c>
      <c r="C132" s="64">
        <f t="shared" si="10"/>
        <v>0</v>
      </c>
      <c r="D132" s="66"/>
      <c r="E132" s="66"/>
      <c r="F132" s="66"/>
      <c r="G132" s="134"/>
      <c r="H132" s="64">
        <f t="shared" si="9"/>
        <v>0</v>
      </c>
      <c r="I132" s="66"/>
      <c r="J132" s="66"/>
      <c r="K132" s="66"/>
      <c r="L132" s="134"/>
    </row>
    <row r="133" spans="1:12" ht="24" hidden="1" x14ac:dyDescent="0.25">
      <c r="A133" s="39">
        <v>2344</v>
      </c>
      <c r="B133" s="63" t="s">
        <v>142</v>
      </c>
      <c r="C133" s="64">
        <f t="shared" si="10"/>
        <v>0</v>
      </c>
      <c r="D133" s="66"/>
      <c r="E133" s="66"/>
      <c r="F133" s="66"/>
      <c r="G133" s="134"/>
      <c r="H133" s="64">
        <f t="shared" si="9"/>
        <v>0</v>
      </c>
      <c r="I133" s="66"/>
      <c r="J133" s="66"/>
      <c r="K133" s="66"/>
      <c r="L133" s="134"/>
    </row>
    <row r="134" spans="1:12" ht="24" hidden="1" x14ac:dyDescent="0.25">
      <c r="A134" s="130">
        <v>2350</v>
      </c>
      <c r="B134" s="99" t="s">
        <v>143</v>
      </c>
      <c r="C134" s="103">
        <f t="shared" si="10"/>
        <v>0</v>
      </c>
      <c r="D134" s="131">
        <f>SUM(D135:D137)</f>
        <v>0</v>
      </c>
      <c r="E134" s="131">
        <f>SUM(E135:E137)</f>
        <v>0</v>
      </c>
      <c r="F134" s="131">
        <f>SUM(F135:F137)</f>
        <v>0</v>
      </c>
      <c r="G134" s="132">
        <f>SUM(G135:G137)</f>
        <v>0</v>
      </c>
      <c r="H134" s="103">
        <f t="shared" si="9"/>
        <v>0</v>
      </c>
      <c r="I134" s="131">
        <f>SUM(I135:I137)</f>
        <v>0</v>
      </c>
      <c r="J134" s="131">
        <f>SUM(J135:J137)</f>
        <v>0</v>
      </c>
      <c r="K134" s="131">
        <f>SUM(K135:K137)</f>
        <v>0</v>
      </c>
      <c r="L134" s="132">
        <f>SUM(L135:L137)</f>
        <v>0</v>
      </c>
    </row>
    <row r="135" spans="1:12" hidden="1" x14ac:dyDescent="0.25">
      <c r="A135" s="34">
        <v>2351</v>
      </c>
      <c r="B135" s="58" t="s">
        <v>144</v>
      </c>
      <c r="C135" s="59">
        <f t="shared" si="10"/>
        <v>0</v>
      </c>
      <c r="D135" s="61"/>
      <c r="E135" s="61"/>
      <c r="F135" s="61"/>
      <c r="G135" s="133"/>
      <c r="H135" s="59">
        <f t="shared" si="9"/>
        <v>0</v>
      </c>
      <c r="I135" s="61"/>
      <c r="J135" s="61"/>
      <c r="K135" s="61"/>
      <c r="L135" s="133"/>
    </row>
    <row r="136" spans="1:12" ht="24" hidden="1" x14ac:dyDescent="0.25">
      <c r="A136" s="39">
        <v>2352</v>
      </c>
      <c r="B136" s="63" t="s">
        <v>145</v>
      </c>
      <c r="C136" s="64">
        <f t="shared" si="10"/>
        <v>0</v>
      </c>
      <c r="D136" s="66"/>
      <c r="E136" s="66"/>
      <c r="F136" s="66"/>
      <c r="G136" s="134"/>
      <c r="H136" s="64">
        <f t="shared" si="9"/>
        <v>0</v>
      </c>
      <c r="I136" s="66"/>
      <c r="J136" s="66"/>
      <c r="K136" s="66"/>
      <c r="L136" s="134"/>
    </row>
    <row r="137" spans="1:12" ht="24" hidden="1" x14ac:dyDescent="0.25">
      <c r="A137" s="39">
        <v>2353</v>
      </c>
      <c r="B137" s="63" t="s">
        <v>146</v>
      </c>
      <c r="C137" s="64">
        <f t="shared" si="10"/>
        <v>0</v>
      </c>
      <c r="D137" s="66"/>
      <c r="E137" s="66"/>
      <c r="F137" s="66"/>
      <c r="G137" s="134"/>
      <c r="H137" s="64">
        <f t="shared" si="9"/>
        <v>0</v>
      </c>
      <c r="I137" s="66"/>
      <c r="J137" s="66"/>
      <c r="K137" s="66"/>
      <c r="L137" s="134"/>
    </row>
    <row r="138" spans="1:12" ht="24.75" hidden="1" customHeight="1" x14ac:dyDescent="0.25">
      <c r="A138" s="135">
        <v>2360</v>
      </c>
      <c r="B138" s="63" t="s">
        <v>147</v>
      </c>
      <c r="C138" s="64">
        <f t="shared" si="10"/>
        <v>0</v>
      </c>
      <c r="D138" s="136">
        <f>SUM(D139:D145)</f>
        <v>0</v>
      </c>
      <c r="E138" s="136">
        <f>SUM(E139:E145)</f>
        <v>0</v>
      </c>
      <c r="F138" s="136">
        <f>SUM(F139:F145)</f>
        <v>0</v>
      </c>
      <c r="G138" s="137">
        <f>SUM(G139:G145)</f>
        <v>0</v>
      </c>
      <c r="H138" s="64">
        <f t="shared" si="9"/>
        <v>0</v>
      </c>
      <c r="I138" s="136">
        <f>SUM(I139:I145)</f>
        <v>0</v>
      </c>
      <c r="J138" s="136">
        <f>SUM(J139:J145)</f>
        <v>0</v>
      </c>
      <c r="K138" s="136">
        <f>SUM(K139:K145)</f>
        <v>0</v>
      </c>
      <c r="L138" s="137">
        <f>SUM(L139:L145)</f>
        <v>0</v>
      </c>
    </row>
    <row r="139" spans="1:12" hidden="1" x14ac:dyDescent="0.25">
      <c r="A139" s="38">
        <v>2361</v>
      </c>
      <c r="B139" s="63" t="s">
        <v>148</v>
      </c>
      <c r="C139" s="64">
        <f t="shared" si="10"/>
        <v>0</v>
      </c>
      <c r="D139" s="66"/>
      <c r="E139" s="66"/>
      <c r="F139" s="66"/>
      <c r="G139" s="134"/>
      <c r="H139" s="64">
        <f t="shared" si="9"/>
        <v>0</v>
      </c>
      <c r="I139" s="66"/>
      <c r="J139" s="66"/>
      <c r="K139" s="66"/>
      <c r="L139" s="134"/>
    </row>
    <row r="140" spans="1:12" ht="24" hidden="1" x14ac:dyDescent="0.25">
      <c r="A140" s="38">
        <v>2362</v>
      </c>
      <c r="B140" s="63" t="s">
        <v>149</v>
      </c>
      <c r="C140" s="64">
        <f t="shared" si="10"/>
        <v>0</v>
      </c>
      <c r="D140" s="66"/>
      <c r="E140" s="66"/>
      <c r="F140" s="66"/>
      <c r="G140" s="134"/>
      <c r="H140" s="64">
        <f t="shared" si="9"/>
        <v>0</v>
      </c>
      <c r="I140" s="66"/>
      <c r="J140" s="66"/>
      <c r="K140" s="66"/>
      <c r="L140" s="134"/>
    </row>
    <row r="141" spans="1:12" hidden="1" x14ac:dyDescent="0.25">
      <c r="A141" s="38">
        <v>2363</v>
      </c>
      <c r="B141" s="63" t="s">
        <v>150</v>
      </c>
      <c r="C141" s="64">
        <f t="shared" si="10"/>
        <v>0</v>
      </c>
      <c r="D141" s="66"/>
      <c r="E141" s="66"/>
      <c r="F141" s="66"/>
      <c r="G141" s="134"/>
      <c r="H141" s="64">
        <f t="shared" si="9"/>
        <v>0</v>
      </c>
      <c r="I141" s="66"/>
      <c r="J141" s="66"/>
      <c r="K141" s="66"/>
      <c r="L141" s="134"/>
    </row>
    <row r="142" spans="1:12" hidden="1" x14ac:dyDescent="0.25">
      <c r="A142" s="38">
        <v>2364</v>
      </c>
      <c r="B142" s="63" t="s">
        <v>151</v>
      </c>
      <c r="C142" s="64">
        <f t="shared" si="10"/>
        <v>0</v>
      </c>
      <c r="D142" s="66"/>
      <c r="E142" s="66"/>
      <c r="F142" s="66"/>
      <c r="G142" s="134"/>
      <c r="H142" s="64">
        <f t="shared" si="9"/>
        <v>0</v>
      </c>
      <c r="I142" s="66"/>
      <c r="J142" s="66"/>
      <c r="K142" s="66"/>
      <c r="L142" s="134"/>
    </row>
    <row r="143" spans="1:12" ht="12.75" hidden="1" customHeight="1" x14ac:dyDescent="0.25">
      <c r="A143" s="38">
        <v>2365</v>
      </c>
      <c r="B143" s="63" t="s">
        <v>152</v>
      </c>
      <c r="C143" s="64">
        <f t="shared" si="10"/>
        <v>0</v>
      </c>
      <c r="D143" s="66"/>
      <c r="E143" s="66"/>
      <c r="F143" s="66"/>
      <c r="G143" s="134"/>
      <c r="H143" s="64">
        <f t="shared" si="9"/>
        <v>0</v>
      </c>
      <c r="I143" s="66"/>
      <c r="J143" s="66"/>
      <c r="K143" s="66"/>
      <c r="L143" s="134"/>
    </row>
    <row r="144" spans="1:12" ht="36" hidden="1" x14ac:dyDescent="0.25">
      <c r="A144" s="38">
        <v>2366</v>
      </c>
      <c r="B144" s="63" t="s">
        <v>153</v>
      </c>
      <c r="C144" s="64">
        <f t="shared" si="10"/>
        <v>0</v>
      </c>
      <c r="D144" s="66"/>
      <c r="E144" s="66"/>
      <c r="F144" s="66"/>
      <c r="G144" s="134"/>
      <c r="H144" s="64">
        <f t="shared" si="9"/>
        <v>0</v>
      </c>
      <c r="I144" s="66"/>
      <c r="J144" s="66"/>
      <c r="K144" s="66"/>
      <c r="L144" s="134"/>
    </row>
    <row r="145" spans="1:12" ht="60" hidden="1" x14ac:dyDescent="0.25">
      <c r="A145" s="38">
        <v>2369</v>
      </c>
      <c r="B145" s="63" t="s">
        <v>154</v>
      </c>
      <c r="C145" s="64">
        <f t="shared" si="10"/>
        <v>0</v>
      </c>
      <c r="D145" s="66"/>
      <c r="E145" s="66"/>
      <c r="F145" s="66"/>
      <c r="G145" s="134"/>
      <c r="H145" s="64">
        <f t="shared" si="9"/>
        <v>0</v>
      </c>
      <c r="I145" s="66"/>
      <c r="J145" s="66"/>
      <c r="K145" s="66"/>
      <c r="L145" s="134"/>
    </row>
    <row r="146" spans="1:12" hidden="1" x14ac:dyDescent="0.25">
      <c r="A146" s="130">
        <v>2370</v>
      </c>
      <c r="B146" s="99" t="s">
        <v>155</v>
      </c>
      <c r="C146" s="103">
        <f t="shared" si="10"/>
        <v>0</v>
      </c>
      <c r="D146" s="138"/>
      <c r="E146" s="138"/>
      <c r="F146" s="138"/>
      <c r="G146" s="139"/>
      <c r="H146" s="103">
        <f t="shared" si="9"/>
        <v>0</v>
      </c>
      <c r="I146" s="138"/>
      <c r="J146" s="138"/>
      <c r="K146" s="138"/>
      <c r="L146" s="139"/>
    </row>
    <row r="147" spans="1:12" hidden="1" x14ac:dyDescent="0.25">
      <c r="A147" s="130">
        <v>2380</v>
      </c>
      <c r="B147" s="99" t="s">
        <v>156</v>
      </c>
      <c r="C147" s="103">
        <f t="shared" si="10"/>
        <v>0</v>
      </c>
      <c r="D147" s="131">
        <f>SUM(D148:D149)</f>
        <v>0</v>
      </c>
      <c r="E147" s="131">
        <f>SUM(E148:E149)</f>
        <v>0</v>
      </c>
      <c r="F147" s="131">
        <f>SUM(F148:F149)</f>
        <v>0</v>
      </c>
      <c r="G147" s="132">
        <f>SUM(G148:G149)</f>
        <v>0</v>
      </c>
      <c r="H147" s="103">
        <f t="shared" si="9"/>
        <v>0</v>
      </c>
      <c r="I147" s="131">
        <f>SUM(I148:I149)</f>
        <v>0</v>
      </c>
      <c r="J147" s="131">
        <f>SUM(J148:J149)</f>
        <v>0</v>
      </c>
      <c r="K147" s="131">
        <f>SUM(K148:K149)</f>
        <v>0</v>
      </c>
      <c r="L147" s="132">
        <f>SUM(L148:L149)</f>
        <v>0</v>
      </c>
    </row>
    <row r="148" spans="1:12" hidden="1" x14ac:dyDescent="0.25">
      <c r="A148" s="33">
        <v>2381</v>
      </c>
      <c r="B148" s="58" t="s">
        <v>157</v>
      </c>
      <c r="C148" s="59">
        <f t="shared" si="10"/>
        <v>0</v>
      </c>
      <c r="D148" s="61"/>
      <c r="E148" s="61"/>
      <c r="F148" s="61"/>
      <c r="G148" s="133"/>
      <c r="H148" s="59">
        <f t="shared" si="9"/>
        <v>0</v>
      </c>
      <c r="I148" s="61"/>
      <c r="J148" s="61"/>
      <c r="K148" s="61"/>
      <c r="L148" s="133"/>
    </row>
    <row r="149" spans="1:12" ht="24" hidden="1" x14ac:dyDescent="0.25">
      <c r="A149" s="38">
        <v>2389</v>
      </c>
      <c r="B149" s="63" t="s">
        <v>158</v>
      </c>
      <c r="C149" s="64">
        <f t="shared" si="10"/>
        <v>0</v>
      </c>
      <c r="D149" s="66"/>
      <c r="E149" s="66"/>
      <c r="F149" s="66"/>
      <c r="G149" s="134"/>
      <c r="H149" s="64">
        <f t="shared" si="9"/>
        <v>0</v>
      </c>
      <c r="I149" s="66"/>
      <c r="J149" s="66"/>
      <c r="K149" s="66"/>
      <c r="L149" s="134"/>
    </row>
    <row r="150" spans="1:12" hidden="1" x14ac:dyDescent="0.25">
      <c r="A150" s="130">
        <v>2390</v>
      </c>
      <c r="B150" s="99" t="s">
        <v>159</v>
      </c>
      <c r="C150" s="103">
        <f t="shared" si="10"/>
        <v>0</v>
      </c>
      <c r="D150" s="138"/>
      <c r="E150" s="138"/>
      <c r="F150" s="138"/>
      <c r="G150" s="139"/>
      <c r="H150" s="103">
        <f t="shared" si="9"/>
        <v>0</v>
      </c>
      <c r="I150" s="138"/>
      <c r="J150" s="138"/>
      <c r="K150" s="138"/>
      <c r="L150" s="139"/>
    </row>
    <row r="151" spans="1:12" hidden="1" x14ac:dyDescent="0.25">
      <c r="A151" s="50">
        <v>2400</v>
      </c>
      <c r="B151" s="127" t="s">
        <v>160</v>
      </c>
      <c r="C151" s="51">
        <f t="shared" si="10"/>
        <v>0</v>
      </c>
      <c r="D151" s="151"/>
      <c r="E151" s="151"/>
      <c r="F151" s="151"/>
      <c r="G151" s="152"/>
      <c r="H151" s="51">
        <f t="shared" si="9"/>
        <v>0</v>
      </c>
      <c r="I151" s="151"/>
      <c r="J151" s="151"/>
      <c r="K151" s="151"/>
      <c r="L151" s="152"/>
    </row>
    <row r="152" spans="1:12" ht="24" hidden="1" x14ac:dyDescent="0.25">
      <c r="A152" s="50">
        <v>2500</v>
      </c>
      <c r="B152" s="127" t="s">
        <v>161</v>
      </c>
      <c r="C152" s="51">
        <f t="shared" si="10"/>
        <v>0</v>
      </c>
      <c r="D152" s="56">
        <f>SUM(D153,D159)</f>
        <v>0</v>
      </c>
      <c r="E152" s="56">
        <f t="shared" ref="E152:G152" si="12">SUM(E153,E159)</f>
        <v>0</v>
      </c>
      <c r="F152" s="56">
        <f t="shared" si="12"/>
        <v>0</v>
      </c>
      <c r="G152" s="56">
        <f t="shared" si="12"/>
        <v>0</v>
      </c>
      <c r="H152" s="51">
        <f t="shared" si="9"/>
        <v>0</v>
      </c>
      <c r="I152" s="56">
        <f>SUM(I153,I159)</f>
        <v>0</v>
      </c>
      <c r="J152" s="56">
        <f t="shared" ref="J152:L152" si="13">SUM(J153,J159)</f>
        <v>0</v>
      </c>
      <c r="K152" s="56">
        <f t="shared" si="13"/>
        <v>0</v>
      </c>
      <c r="L152" s="129">
        <f t="shared" si="13"/>
        <v>0</v>
      </c>
    </row>
    <row r="153" spans="1:12" ht="24" hidden="1" x14ac:dyDescent="0.25">
      <c r="A153" s="141">
        <v>2510</v>
      </c>
      <c r="B153" s="58" t="s">
        <v>162</v>
      </c>
      <c r="C153" s="59">
        <f t="shared" si="10"/>
        <v>0</v>
      </c>
      <c r="D153" s="142">
        <f>SUM(D154:D158)</f>
        <v>0</v>
      </c>
      <c r="E153" s="142">
        <f t="shared" ref="E153:G153" si="14">SUM(E154:E158)</f>
        <v>0</v>
      </c>
      <c r="F153" s="142">
        <f t="shared" si="14"/>
        <v>0</v>
      </c>
      <c r="G153" s="142">
        <f t="shared" si="14"/>
        <v>0</v>
      </c>
      <c r="H153" s="59">
        <f t="shared" si="9"/>
        <v>0</v>
      </c>
      <c r="I153" s="142">
        <f>SUM(I154:I158)</f>
        <v>0</v>
      </c>
      <c r="J153" s="142">
        <f t="shared" ref="J153:L153" si="15">SUM(J154:J158)</f>
        <v>0</v>
      </c>
      <c r="K153" s="142">
        <f t="shared" si="15"/>
        <v>0</v>
      </c>
      <c r="L153" s="153">
        <f t="shared" si="15"/>
        <v>0</v>
      </c>
    </row>
    <row r="154" spans="1:12" ht="24" hidden="1" x14ac:dyDescent="0.25">
      <c r="A154" s="39">
        <v>2512</v>
      </c>
      <c r="B154" s="63" t="s">
        <v>163</v>
      </c>
      <c r="C154" s="64">
        <f t="shared" si="10"/>
        <v>0</v>
      </c>
      <c r="D154" s="66"/>
      <c r="E154" s="66"/>
      <c r="F154" s="66"/>
      <c r="G154" s="134"/>
      <c r="H154" s="64">
        <f t="shared" si="9"/>
        <v>0</v>
      </c>
      <c r="I154" s="66"/>
      <c r="J154" s="66"/>
      <c r="K154" s="66"/>
      <c r="L154" s="134"/>
    </row>
    <row r="155" spans="1:12" ht="24" hidden="1" x14ac:dyDescent="0.25">
      <c r="A155" s="39">
        <v>2513</v>
      </c>
      <c r="B155" s="63" t="s">
        <v>164</v>
      </c>
      <c r="C155" s="64">
        <f t="shared" si="10"/>
        <v>0</v>
      </c>
      <c r="D155" s="66"/>
      <c r="E155" s="66"/>
      <c r="F155" s="66"/>
      <c r="G155" s="134"/>
      <c r="H155" s="64">
        <f t="shared" si="9"/>
        <v>0</v>
      </c>
      <c r="I155" s="66"/>
      <c r="J155" s="66"/>
      <c r="K155" s="66"/>
      <c r="L155" s="134"/>
    </row>
    <row r="156" spans="1:12" ht="36" hidden="1" x14ac:dyDescent="0.25">
      <c r="A156" s="39">
        <v>2514</v>
      </c>
      <c r="B156" s="63" t="s">
        <v>165</v>
      </c>
      <c r="C156" s="64">
        <f t="shared" si="10"/>
        <v>0</v>
      </c>
      <c r="D156" s="66"/>
      <c r="E156" s="66"/>
      <c r="F156" s="66"/>
      <c r="G156" s="134"/>
      <c r="H156" s="64">
        <f t="shared" si="9"/>
        <v>0</v>
      </c>
      <c r="I156" s="66"/>
      <c r="J156" s="66"/>
      <c r="K156" s="66"/>
      <c r="L156" s="134"/>
    </row>
    <row r="157" spans="1:12" ht="24" hidden="1" x14ac:dyDescent="0.25">
      <c r="A157" s="39">
        <v>2515</v>
      </c>
      <c r="B157" s="63" t="s">
        <v>166</v>
      </c>
      <c r="C157" s="64">
        <f t="shared" si="10"/>
        <v>0</v>
      </c>
      <c r="D157" s="66"/>
      <c r="E157" s="66"/>
      <c r="F157" s="66"/>
      <c r="G157" s="134"/>
      <c r="H157" s="64">
        <f t="shared" si="9"/>
        <v>0</v>
      </c>
      <c r="I157" s="66"/>
      <c r="J157" s="66"/>
      <c r="K157" s="66"/>
      <c r="L157" s="134"/>
    </row>
    <row r="158" spans="1:12" ht="24" hidden="1" x14ac:dyDescent="0.25">
      <c r="A158" s="39">
        <v>2519</v>
      </c>
      <c r="B158" s="63" t="s">
        <v>167</v>
      </c>
      <c r="C158" s="64">
        <f t="shared" si="10"/>
        <v>0</v>
      </c>
      <c r="D158" s="66"/>
      <c r="E158" s="66"/>
      <c r="F158" s="66"/>
      <c r="G158" s="134"/>
      <c r="H158" s="64">
        <f t="shared" si="9"/>
        <v>0</v>
      </c>
      <c r="I158" s="66"/>
      <c r="J158" s="66"/>
      <c r="K158" s="66"/>
      <c r="L158" s="134"/>
    </row>
    <row r="159" spans="1:12" ht="24" hidden="1" x14ac:dyDescent="0.25">
      <c r="A159" s="135">
        <v>2520</v>
      </c>
      <c r="B159" s="63" t="s">
        <v>168</v>
      </c>
      <c r="C159" s="64">
        <f t="shared" si="10"/>
        <v>0</v>
      </c>
      <c r="D159" s="66"/>
      <c r="E159" s="66"/>
      <c r="F159" s="66"/>
      <c r="G159" s="134"/>
      <c r="H159" s="64">
        <f t="shared" si="9"/>
        <v>0</v>
      </c>
      <c r="I159" s="66"/>
      <c r="J159" s="66"/>
      <c r="K159" s="66"/>
      <c r="L159" s="134"/>
    </row>
    <row r="160" spans="1:12" hidden="1" x14ac:dyDescent="0.25">
      <c r="A160" s="123">
        <v>3000</v>
      </c>
      <c r="B160" s="123" t="s">
        <v>169</v>
      </c>
      <c r="C160" s="124">
        <f t="shared" si="10"/>
        <v>0</v>
      </c>
      <c r="D160" s="125">
        <f>SUM(D161,D171)</f>
        <v>0</v>
      </c>
      <c r="E160" s="125">
        <f>SUM(E161,E171)</f>
        <v>0</v>
      </c>
      <c r="F160" s="125">
        <f>SUM(F161,F171)</f>
        <v>0</v>
      </c>
      <c r="G160" s="126">
        <f>SUM(G161,G171)</f>
        <v>0</v>
      </c>
      <c r="H160" s="124">
        <f t="shared" si="9"/>
        <v>0</v>
      </c>
      <c r="I160" s="125">
        <f>SUM(I161,I171)</f>
        <v>0</v>
      </c>
      <c r="J160" s="125">
        <f>SUM(J161,J171)</f>
        <v>0</v>
      </c>
      <c r="K160" s="125">
        <f>SUM(K161,K171)</f>
        <v>0</v>
      </c>
      <c r="L160" s="126">
        <f>SUM(L161,L171)</f>
        <v>0</v>
      </c>
    </row>
    <row r="161" spans="1:12" ht="24" hidden="1" x14ac:dyDescent="0.25">
      <c r="A161" s="50">
        <v>3200</v>
      </c>
      <c r="B161" s="154" t="s">
        <v>170</v>
      </c>
      <c r="C161" s="155">
        <f t="shared" si="10"/>
        <v>0</v>
      </c>
      <c r="D161" s="56">
        <f>SUM(D162,D166)</f>
        <v>0</v>
      </c>
      <c r="E161" s="56">
        <f t="shared" ref="E161:G161" si="16">SUM(E162,E166)</f>
        <v>0</v>
      </c>
      <c r="F161" s="56">
        <f t="shared" si="16"/>
        <v>0</v>
      </c>
      <c r="G161" s="56">
        <f t="shared" si="16"/>
        <v>0</v>
      </c>
      <c r="H161" s="51">
        <f t="shared" si="9"/>
        <v>0</v>
      </c>
      <c r="I161" s="56">
        <f>SUM(I162,I166)</f>
        <v>0</v>
      </c>
      <c r="J161" s="56">
        <f t="shared" ref="J161:L161" si="17">SUM(J162,J166)</f>
        <v>0</v>
      </c>
      <c r="K161" s="56">
        <f t="shared" si="17"/>
        <v>0</v>
      </c>
      <c r="L161" s="129">
        <f t="shared" si="17"/>
        <v>0</v>
      </c>
    </row>
    <row r="162" spans="1:12" ht="36" hidden="1" x14ac:dyDescent="0.25">
      <c r="A162" s="141">
        <v>3260</v>
      </c>
      <c r="B162" s="58" t="s">
        <v>171</v>
      </c>
      <c r="C162" s="59">
        <f t="shared" si="10"/>
        <v>0</v>
      </c>
      <c r="D162" s="142">
        <f>SUM(D163:D165)</f>
        <v>0</v>
      </c>
      <c r="E162" s="142">
        <f>SUM(E163:E165)</f>
        <v>0</v>
      </c>
      <c r="F162" s="142">
        <f>SUM(F163:F165)</f>
        <v>0</v>
      </c>
      <c r="G162" s="143">
        <f>SUM(G163:G165)</f>
        <v>0</v>
      </c>
      <c r="H162" s="59">
        <f t="shared" si="9"/>
        <v>0</v>
      </c>
      <c r="I162" s="142">
        <f>SUM(I163:I165)</f>
        <v>0</v>
      </c>
      <c r="J162" s="142">
        <f>SUM(J163:J165)</f>
        <v>0</v>
      </c>
      <c r="K162" s="142">
        <f>SUM(K163:K165)</f>
        <v>0</v>
      </c>
      <c r="L162" s="143">
        <f>SUM(L163:L165)</f>
        <v>0</v>
      </c>
    </row>
    <row r="163" spans="1:12" ht="24" hidden="1" x14ac:dyDescent="0.25">
      <c r="A163" s="39">
        <v>3261</v>
      </c>
      <c r="B163" s="63" t="s">
        <v>172</v>
      </c>
      <c r="C163" s="64">
        <f>SUM(D163:G163)</f>
        <v>0</v>
      </c>
      <c r="D163" s="66"/>
      <c r="E163" s="66"/>
      <c r="F163" s="66"/>
      <c r="G163" s="134"/>
      <c r="H163" s="64">
        <f>SUM(I163:L163)</f>
        <v>0</v>
      </c>
      <c r="I163" s="66"/>
      <c r="J163" s="66"/>
      <c r="K163" s="66"/>
      <c r="L163" s="134"/>
    </row>
    <row r="164" spans="1:12" ht="36" hidden="1" x14ac:dyDescent="0.25">
      <c r="A164" s="39">
        <v>3262</v>
      </c>
      <c r="B164" s="63" t="s">
        <v>173</v>
      </c>
      <c r="C164" s="64">
        <f>SUM(D164:G164)</f>
        <v>0</v>
      </c>
      <c r="D164" s="66"/>
      <c r="E164" s="66"/>
      <c r="F164" s="66"/>
      <c r="G164" s="134"/>
      <c r="H164" s="64">
        <f>SUM(I164:L164)</f>
        <v>0</v>
      </c>
      <c r="I164" s="66"/>
      <c r="J164" s="66"/>
      <c r="K164" s="66"/>
      <c r="L164" s="134"/>
    </row>
    <row r="165" spans="1:12" ht="24" hidden="1" x14ac:dyDescent="0.25">
      <c r="A165" s="39">
        <v>3263</v>
      </c>
      <c r="B165" s="63" t="s">
        <v>174</v>
      </c>
      <c r="C165" s="64">
        <f>SUM(D165:G165)</f>
        <v>0</v>
      </c>
      <c r="D165" s="66"/>
      <c r="E165" s="66"/>
      <c r="F165" s="66"/>
      <c r="G165" s="134"/>
      <c r="H165" s="64">
        <f>SUM(I165:L165)</f>
        <v>0</v>
      </c>
      <c r="I165" s="66"/>
      <c r="J165" s="66"/>
      <c r="K165" s="66"/>
      <c r="L165" s="134"/>
    </row>
    <row r="166" spans="1:12" ht="84" hidden="1" x14ac:dyDescent="0.25">
      <c r="A166" s="141">
        <v>3290</v>
      </c>
      <c r="B166" s="58" t="s">
        <v>175</v>
      </c>
      <c r="C166" s="156">
        <f t="shared" ref="C166:C170" si="18">SUM(D166:G166)</f>
        <v>0</v>
      </c>
      <c r="D166" s="142">
        <f>SUM(D167:D170)</f>
        <v>0</v>
      </c>
      <c r="E166" s="142">
        <f t="shared" ref="E166:G166" si="19">SUM(E167:E170)</f>
        <v>0</v>
      </c>
      <c r="F166" s="142">
        <f t="shared" si="19"/>
        <v>0</v>
      </c>
      <c r="G166" s="142">
        <f t="shared" si="19"/>
        <v>0</v>
      </c>
      <c r="H166" s="156">
        <f t="shared" ref="H166:H170" si="20">SUM(I166:L166)</f>
        <v>0</v>
      </c>
      <c r="I166" s="142">
        <f>SUM(I167:I170)</f>
        <v>0</v>
      </c>
      <c r="J166" s="142">
        <f t="shared" ref="J166:L166" si="21">SUM(J167:J170)</f>
        <v>0</v>
      </c>
      <c r="K166" s="142">
        <f t="shared" si="21"/>
        <v>0</v>
      </c>
      <c r="L166" s="157">
        <f t="shared" si="21"/>
        <v>0</v>
      </c>
    </row>
    <row r="167" spans="1:12" ht="72" hidden="1" x14ac:dyDescent="0.25">
      <c r="A167" s="39">
        <v>3291</v>
      </c>
      <c r="B167" s="63" t="s">
        <v>176</v>
      </c>
      <c r="C167" s="64">
        <f t="shared" si="18"/>
        <v>0</v>
      </c>
      <c r="D167" s="66"/>
      <c r="E167" s="66"/>
      <c r="F167" s="66"/>
      <c r="G167" s="158"/>
      <c r="H167" s="64">
        <f t="shared" si="20"/>
        <v>0</v>
      </c>
      <c r="I167" s="66"/>
      <c r="J167" s="66"/>
      <c r="K167" s="66"/>
      <c r="L167" s="134"/>
    </row>
    <row r="168" spans="1:12" ht="72" hidden="1" x14ac:dyDescent="0.25">
      <c r="A168" s="39">
        <v>3292</v>
      </c>
      <c r="B168" s="63" t="s">
        <v>177</v>
      </c>
      <c r="C168" s="64">
        <f t="shared" si="18"/>
        <v>0</v>
      </c>
      <c r="D168" s="66"/>
      <c r="E168" s="66"/>
      <c r="F168" s="66"/>
      <c r="G168" s="158"/>
      <c r="H168" s="64">
        <f t="shared" si="20"/>
        <v>0</v>
      </c>
      <c r="I168" s="66"/>
      <c r="J168" s="66"/>
      <c r="K168" s="66"/>
      <c r="L168" s="134"/>
    </row>
    <row r="169" spans="1:12" ht="72" hidden="1" x14ac:dyDescent="0.25">
      <c r="A169" s="39">
        <v>3293</v>
      </c>
      <c r="B169" s="63" t="s">
        <v>178</v>
      </c>
      <c r="C169" s="64">
        <f t="shared" si="18"/>
        <v>0</v>
      </c>
      <c r="D169" s="66"/>
      <c r="E169" s="66"/>
      <c r="F169" s="66"/>
      <c r="G169" s="158"/>
      <c r="H169" s="64">
        <f t="shared" si="20"/>
        <v>0</v>
      </c>
      <c r="I169" s="66"/>
      <c r="J169" s="66"/>
      <c r="K169" s="66"/>
      <c r="L169" s="134"/>
    </row>
    <row r="170" spans="1:12" ht="60" hidden="1" x14ac:dyDescent="0.25">
      <c r="A170" s="159">
        <v>3294</v>
      </c>
      <c r="B170" s="63" t="s">
        <v>179</v>
      </c>
      <c r="C170" s="156">
        <f t="shared" si="18"/>
        <v>0</v>
      </c>
      <c r="D170" s="160"/>
      <c r="E170" s="160"/>
      <c r="F170" s="160"/>
      <c r="G170" s="161"/>
      <c r="H170" s="156">
        <f t="shared" si="20"/>
        <v>0</v>
      </c>
      <c r="I170" s="160"/>
      <c r="J170" s="160"/>
      <c r="K170" s="160"/>
      <c r="L170" s="162"/>
    </row>
    <row r="171" spans="1:12" ht="48" hidden="1" x14ac:dyDescent="0.25">
      <c r="A171" s="163">
        <v>3300</v>
      </c>
      <c r="B171" s="154" t="s">
        <v>180</v>
      </c>
      <c r="C171" s="164">
        <f t="shared" si="10"/>
        <v>0</v>
      </c>
      <c r="D171" s="165">
        <f>SUM(D172:D173)</f>
        <v>0</v>
      </c>
      <c r="E171" s="165">
        <f t="shared" ref="E171:G171" si="22">SUM(E172:E173)</f>
        <v>0</v>
      </c>
      <c r="F171" s="165">
        <f t="shared" si="22"/>
        <v>0</v>
      </c>
      <c r="G171" s="165">
        <f t="shared" si="22"/>
        <v>0</v>
      </c>
      <c r="H171" s="164">
        <f t="shared" si="9"/>
        <v>0</v>
      </c>
      <c r="I171" s="165">
        <f>SUM(I172:I173)</f>
        <v>0</v>
      </c>
      <c r="J171" s="165">
        <f t="shared" ref="J171:L171" si="23">SUM(J172:J173)</f>
        <v>0</v>
      </c>
      <c r="K171" s="165">
        <f t="shared" si="23"/>
        <v>0</v>
      </c>
      <c r="L171" s="129">
        <f t="shared" si="23"/>
        <v>0</v>
      </c>
    </row>
    <row r="172" spans="1:12" ht="48" hidden="1" x14ac:dyDescent="0.25">
      <c r="A172" s="98">
        <v>3310</v>
      </c>
      <c r="B172" s="99" t="s">
        <v>181</v>
      </c>
      <c r="C172" s="166">
        <f t="shared" si="10"/>
        <v>0</v>
      </c>
      <c r="D172" s="138"/>
      <c r="E172" s="138"/>
      <c r="F172" s="138"/>
      <c r="G172" s="139"/>
      <c r="H172" s="166">
        <f t="shared" si="9"/>
        <v>0</v>
      </c>
      <c r="I172" s="138"/>
      <c r="J172" s="138"/>
      <c r="K172" s="138"/>
      <c r="L172" s="139"/>
    </row>
    <row r="173" spans="1:12" ht="48.75" hidden="1" customHeight="1" x14ac:dyDescent="0.25">
      <c r="A173" s="34">
        <v>3320</v>
      </c>
      <c r="B173" s="58" t="s">
        <v>182</v>
      </c>
      <c r="C173" s="59">
        <f t="shared" si="10"/>
        <v>0</v>
      </c>
      <c r="D173" s="61"/>
      <c r="E173" s="61"/>
      <c r="F173" s="61"/>
      <c r="G173" s="133"/>
      <c r="H173" s="59">
        <f t="shared" si="9"/>
        <v>0</v>
      </c>
      <c r="I173" s="61"/>
      <c r="J173" s="61"/>
      <c r="K173" s="61"/>
      <c r="L173" s="133"/>
    </row>
    <row r="174" spans="1:12" hidden="1" x14ac:dyDescent="0.25">
      <c r="A174" s="167">
        <v>4000</v>
      </c>
      <c r="B174" s="123" t="s">
        <v>183</v>
      </c>
      <c r="C174" s="124">
        <f t="shared" si="10"/>
        <v>0</v>
      </c>
      <c r="D174" s="125">
        <f>SUM(D175,D178)</f>
        <v>0</v>
      </c>
      <c r="E174" s="125">
        <f>SUM(E175,E178)</f>
        <v>0</v>
      </c>
      <c r="F174" s="125">
        <f>SUM(F175,F178)</f>
        <v>0</v>
      </c>
      <c r="G174" s="126">
        <f>SUM(G175,G178)</f>
        <v>0</v>
      </c>
      <c r="H174" s="124">
        <f t="shared" si="9"/>
        <v>0</v>
      </c>
      <c r="I174" s="125">
        <f>SUM(I175,I178)</f>
        <v>0</v>
      </c>
      <c r="J174" s="125">
        <f>SUM(J175,J178)</f>
        <v>0</v>
      </c>
      <c r="K174" s="125">
        <f>SUM(K175,K178)</f>
        <v>0</v>
      </c>
      <c r="L174" s="126">
        <f>SUM(L175,L178)</f>
        <v>0</v>
      </c>
    </row>
    <row r="175" spans="1:12" ht="24" hidden="1" x14ac:dyDescent="0.25">
      <c r="A175" s="168">
        <v>4200</v>
      </c>
      <c r="B175" s="127" t="s">
        <v>184</v>
      </c>
      <c r="C175" s="51">
        <f>SUM(D175:G175)</f>
        <v>0</v>
      </c>
      <c r="D175" s="56">
        <f>SUM(D176,D177)</f>
        <v>0</v>
      </c>
      <c r="E175" s="56">
        <f>SUM(E176,E177)</f>
        <v>0</v>
      </c>
      <c r="F175" s="56">
        <f>SUM(F176,F177)</f>
        <v>0</v>
      </c>
      <c r="G175" s="140">
        <f>SUM(G176,G177)</f>
        <v>0</v>
      </c>
      <c r="H175" s="51">
        <f t="shared" si="9"/>
        <v>0</v>
      </c>
      <c r="I175" s="56">
        <f>SUM(I176,I177)</f>
        <v>0</v>
      </c>
      <c r="J175" s="56">
        <f>SUM(J176,J177)</f>
        <v>0</v>
      </c>
      <c r="K175" s="56">
        <f>SUM(K176,K177)</f>
        <v>0</v>
      </c>
      <c r="L175" s="140">
        <f>SUM(L176,L177)</f>
        <v>0</v>
      </c>
    </row>
    <row r="176" spans="1:12" ht="36" hidden="1" x14ac:dyDescent="0.25">
      <c r="A176" s="141">
        <v>4240</v>
      </c>
      <c r="B176" s="58" t="s">
        <v>185</v>
      </c>
      <c r="C176" s="59">
        <f t="shared" ref="C176:C245" si="24">SUM(D176:G176)</f>
        <v>0</v>
      </c>
      <c r="D176" s="61"/>
      <c r="E176" s="61"/>
      <c r="F176" s="61"/>
      <c r="G176" s="133"/>
      <c r="H176" s="59">
        <f t="shared" ref="H176:H244" si="25">SUM(I176:L176)</f>
        <v>0</v>
      </c>
      <c r="I176" s="61"/>
      <c r="J176" s="61"/>
      <c r="K176" s="61"/>
      <c r="L176" s="133"/>
    </row>
    <row r="177" spans="1:12" ht="24" hidden="1" x14ac:dyDescent="0.25">
      <c r="A177" s="135">
        <v>4250</v>
      </c>
      <c r="B177" s="63" t="s">
        <v>186</v>
      </c>
      <c r="C177" s="64">
        <f t="shared" si="24"/>
        <v>0</v>
      </c>
      <c r="D177" s="66"/>
      <c r="E177" s="66"/>
      <c r="F177" s="66"/>
      <c r="G177" s="134"/>
      <c r="H177" s="64">
        <f t="shared" si="25"/>
        <v>0</v>
      </c>
      <c r="I177" s="66"/>
      <c r="J177" s="66"/>
      <c r="K177" s="66"/>
      <c r="L177" s="134"/>
    </row>
    <row r="178" spans="1:12" hidden="1" x14ac:dyDescent="0.25">
      <c r="A178" s="50">
        <v>4300</v>
      </c>
      <c r="B178" s="127" t="s">
        <v>187</v>
      </c>
      <c r="C178" s="51">
        <f t="shared" si="24"/>
        <v>0</v>
      </c>
      <c r="D178" s="56">
        <f>SUM(D179)</f>
        <v>0</v>
      </c>
      <c r="E178" s="56">
        <f>SUM(E179)</f>
        <v>0</v>
      </c>
      <c r="F178" s="56">
        <f>SUM(F179)</f>
        <v>0</v>
      </c>
      <c r="G178" s="140">
        <f>SUM(G179)</f>
        <v>0</v>
      </c>
      <c r="H178" s="51">
        <f t="shared" si="25"/>
        <v>0</v>
      </c>
      <c r="I178" s="56">
        <f>SUM(I179)</f>
        <v>0</v>
      </c>
      <c r="J178" s="56">
        <f>SUM(J179)</f>
        <v>0</v>
      </c>
      <c r="K178" s="56">
        <f>SUM(K179)</f>
        <v>0</v>
      </c>
      <c r="L178" s="140">
        <f>SUM(L179)</f>
        <v>0</v>
      </c>
    </row>
    <row r="179" spans="1:12" ht="24" hidden="1" x14ac:dyDescent="0.25">
      <c r="A179" s="141">
        <v>4310</v>
      </c>
      <c r="B179" s="58" t="s">
        <v>188</v>
      </c>
      <c r="C179" s="59">
        <f>SUM(D179:G179)</f>
        <v>0</v>
      </c>
      <c r="D179" s="142">
        <f>SUM(D180:D180)</f>
        <v>0</v>
      </c>
      <c r="E179" s="142">
        <f>SUM(E180:E180)</f>
        <v>0</v>
      </c>
      <c r="F179" s="142">
        <f>SUM(F180:F180)</f>
        <v>0</v>
      </c>
      <c r="G179" s="143">
        <f>SUM(G180:G180)</f>
        <v>0</v>
      </c>
      <c r="H179" s="59">
        <f t="shared" si="25"/>
        <v>0</v>
      </c>
      <c r="I179" s="142">
        <f>SUM(I180:I180)</f>
        <v>0</v>
      </c>
      <c r="J179" s="142">
        <f>SUM(J180:J180)</f>
        <v>0</v>
      </c>
      <c r="K179" s="142">
        <f>SUM(K180:K180)</f>
        <v>0</v>
      </c>
      <c r="L179" s="143">
        <f>SUM(L180:L180)</f>
        <v>0</v>
      </c>
    </row>
    <row r="180" spans="1:12" ht="36" hidden="1" x14ac:dyDescent="0.25">
      <c r="A180" s="39">
        <v>4311</v>
      </c>
      <c r="B180" s="63" t="s">
        <v>189</v>
      </c>
      <c r="C180" s="64">
        <f t="shared" si="24"/>
        <v>0</v>
      </c>
      <c r="D180" s="66"/>
      <c r="E180" s="66"/>
      <c r="F180" s="66"/>
      <c r="G180" s="134"/>
      <c r="H180" s="64">
        <f t="shared" si="25"/>
        <v>0</v>
      </c>
      <c r="I180" s="66"/>
      <c r="J180" s="66"/>
      <c r="K180" s="66"/>
      <c r="L180" s="134"/>
    </row>
    <row r="181" spans="1:12" s="22" customFormat="1" ht="24" hidden="1" x14ac:dyDescent="0.25">
      <c r="A181" s="169"/>
      <c r="B181" s="18" t="s">
        <v>190</v>
      </c>
      <c r="C181" s="120">
        <f t="shared" si="24"/>
        <v>0</v>
      </c>
      <c r="D181" s="121">
        <f>SUM(D182,D211,D252,D265)</f>
        <v>0</v>
      </c>
      <c r="E181" s="121">
        <f t="shared" ref="E181:G181" si="26">SUM(E182,E211,E252,E265)</f>
        <v>0</v>
      </c>
      <c r="F181" s="121">
        <f t="shared" si="26"/>
        <v>0</v>
      </c>
      <c r="G181" s="121">
        <f t="shared" si="26"/>
        <v>0</v>
      </c>
      <c r="H181" s="120">
        <f>SUM(I181:L181)</f>
        <v>0</v>
      </c>
      <c r="I181" s="121">
        <f t="shared" ref="I181:L181" si="27">SUM(I182,I211,I252,I265)</f>
        <v>0</v>
      </c>
      <c r="J181" s="121">
        <f t="shared" si="27"/>
        <v>0</v>
      </c>
      <c r="K181" s="121">
        <f t="shared" si="27"/>
        <v>0</v>
      </c>
      <c r="L181" s="170">
        <f t="shared" si="27"/>
        <v>0</v>
      </c>
    </row>
    <row r="182" spans="1:12" hidden="1" x14ac:dyDescent="0.25">
      <c r="A182" s="123">
        <v>5000</v>
      </c>
      <c r="B182" s="123" t="s">
        <v>191</v>
      </c>
      <c r="C182" s="124">
        <f t="shared" si="24"/>
        <v>0</v>
      </c>
      <c r="D182" s="125">
        <f>D183+D187</f>
        <v>0</v>
      </c>
      <c r="E182" s="125">
        <f>E183+E187</f>
        <v>0</v>
      </c>
      <c r="F182" s="125">
        <f>F183+F187</f>
        <v>0</v>
      </c>
      <c r="G182" s="125">
        <f>G183+G187</f>
        <v>0</v>
      </c>
      <c r="H182" s="124">
        <f t="shared" si="25"/>
        <v>0</v>
      </c>
      <c r="I182" s="125">
        <f>I183+I187</f>
        <v>0</v>
      </c>
      <c r="J182" s="125">
        <f>J183+J187</f>
        <v>0</v>
      </c>
      <c r="K182" s="125">
        <f>K183+K187</f>
        <v>0</v>
      </c>
      <c r="L182" s="171">
        <f>L183+L187</f>
        <v>0</v>
      </c>
    </row>
    <row r="183" spans="1:12" hidden="1" x14ac:dyDescent="0.25">
      <c r="A183" s="50">
        <v>5100</v>
      </c>
      <c r="B183" s="127" t="s">
        <v>192</v>
      </c>
      <c r="C183" s="51">
        <f t="shared" si="24"/>
        <v>0</v>
      </c>
      <c r="D183" s="56">
        <f>SUM(D184:D186)</f>
        <v>0</v>
      </c>
      <c r="E183" s="56">
        <f>SUM(E184:E186)</f>
        <v>0</v>
      </c>
      <c r="F183" s="56">
        <f>SUM(F184:F186)</f>
        <v>0</v>
      </c>
      <c r="G183" s="140">
        <f>SUM(G184:G186)</f>
        <v>0</v>
      </c>
      <c r="H183" s="51">
        <f t="shared" si="25"/>
        <v>0</v>
      </c>
      <c r="I183" s="56">
        <f>SUM(I184:I186)</f>
        <v>0</v>
      </c>
      <c r="J183" s="56">
        <f>SUM(J184:J186)</f>
        <v>0</v>
      </c>
      <c r="K183" s="56">
        <f>SUM(K184:K186)</f>
        <v>0</v>
      </c>
      <c r="L183" s="140">
        <f>SUM(L184:L186)</f>
        <v>0</v>
      </c>
    </row>
    <row r="184" spans="1:12" hidden="1" x14ac:dyDescent="0.25">
      <c r="A184" s="141">
        <v>5110</v>
      </c>
      <c r="B184" s="58" t="s">
        <v>193</v>
      </c>
      <c r="C184" s="59">
        <f t="shared" si="24"/>
        <v>0</v>
      </c>
      <c r="D184" s="61"/>
      <c r="E184" s="61"/>
      <c r="F184" s="61"/>
      <c r="G184" s="133"/>
      <c r="H184" s="59">
        <f t="shared" si="25"/>
        <v>0</v>
      </c>
      <c r="I184" s="61"/>
      <c r="J184" s="61"/>
      <c r="K184" s="61"/>
      <c r="L184" s="133"/>
    </row>
    <row r="185" spans="1:12" ht="24" hidden="1" x14ac:dyDescent="0.25">
      <c r="A185" s="135">
        <v>5120</v>
      </c>
      <c r="B185" s="63" t="s">
        <v>194</v>
      </c>
      <c r="C185" s="64">
        <f>SUM(D185:G185)</f>
        <v>0</v>
      </c>
      <c r="D185" s="66"/>
      <c r="E185" s="66"/>
      <c r="F185" s="66"/>
      <c r="G185" s="134"/>
      <c r="H185" s="64">
        <f>SUM(I185:L185)</f>
        <v>0</v>
      </c>
      <c r="I185" s="66"/>
      <c r="J185" s="66"/>
      <c r="K185" s="66"/>
      <c r="L185" s="134"/>
    </row>
    <row r="186" spans="1:12" hidden="1" x14ac:dyDescent="0.25">
      <c r="A186" s="135">
        <v>5140</v>
      </c>
      <c r="B186" s="63" t="s">
        <v>195</v>
      </c>
      <c r="C186" s="64">
        <f t="shared" si="24"/>
        <v>0</v>
      </c>
      <c r="D186" s="66"/>
      <c r="E186" s="66"/>
      <c r="F186" s="66"/>
      <c r="G186" s="134"/>
      <c r="H186" s="64">
        <f t="shared" si="25"/>
        <v>0</v>
      </c>
      <c r="I186" s="66"/>
      <c r="J186" s="66"/>
      <c r="K186" s="66"/>
      <c r="L186" s="134"/>
    </row>
    <row r="187" spans="1:12" ht="24" hidden="1" x14ac:dyDescent="0.25">
      <c r="A187" s="50">
        <v>5200</v>
      </c>
      <c r="B187" s="127" t="s">
        <v>196</v>
      </c>
      <c r="C187" s="51">
        <f t="shared" si="24"/>
        <v>0</v>
      </c>
      <c r="D187" s="56">
        <f>D188+D198+D199+D206+D207+D208+D210</f>
        <v>0</v>
      </c>
      <c r="E187" s="56">
        <f>E188+E198+E199+E206+E207+E208+E210</f>
        <v>0</v>
      </c>
      <c r="F187" s="56">
        <f>F188+F198+F199+F206+F207+F208+F210</f>
        <v>0</v>
      </c>
      <c r="G187" s="140">
        <f>G188+G198+G199+G206+G207+G208+G210</f>
        <v>0</v>
      </c>
      <c r="H187" s="51">
        <f t="shared" si="25"/>
        <v>0</v>
      </c>
      <c r="I187" s="56">
        <f>I188+I198+I199+I206+I207+I208+I210</f>
        <v>0</v>
      </c>
      <c r="J187" s="56">
        <f>J188+J198+J199+J206+J207+J208+J210</f>
        <v>0</v>
      </c>
      <c r="K187" s="56">
        <f>K188+K198+K199+K206+K207+K208+K210</f>
        <v>0</v>
      </c>
      <c r="L187" s="140">
        <f>L188+L198+L199+L206+L207+L208+L210</f>
        <v>0</v>
      </c>
    </row>
    <row r="188" spans="1:12" hidden="1" x14ac:dyDescent="0.25">
      <c r="A188" s="130">
        <v>5210</v>
      </c>
      <c r="B188" s="99" t="s">
        <v>197</v>
      </c>
      <c r="C188" s="103">
        <f t="shared" si="24"/>
        <v>0</v>
      </c>
      <c r="D188" s="131">
        <f>SUM(D189:D197)</f>
        <v>0</v>
      </c>
      <c r="E188" s="131">
        <f>SUM(E189:E197)</f>
        <v>0</v>
      </c>
      <c r="F188" s="131">
        <f>SUM(F189:F197)</f>
        <v>0</v>
      </c>
      <c r="G188" s="132">
        <f>SUM(G189:G197)</f>
        <v>0</v>
      </c>
      <c r="H188" s="103">
        <f t="shared" si="25"/>
        <v>0</v>
      </c>
      <c r="I188" s="131">
        <f>SUM(I189:I197)</f>
        <v>0</v>
      </c>
      <c r="J188" s="131">
        <f>SUM(J189:J197)</f>
        <v>0</v>
      </c>
      <c r="K188" s="131">
        <f>SUM(K189:K197)</f>
        <v>0</v>
      </c>
      <c r="L188" s="132">
        <f>SUM(L189:L197)</f>
        <v>0</v>
      </c>
    </row>
    <row r="189" spans="1:12" hidden="1" x14ac:dyDescent="0.25">
      <c r="A189" s="34">
        <v>5211</v>
      </c>
      <c r="B189" s="58" t="s">
        <v>198</v>
      </c>
      <c r="C189" s="59">
        <f t="shared" si="24"/>
        <v>0</v>
      </c>
      <c r="D189" s="61"/>
      <c r="E189" s="61"/>
      <c r="F189" s="61"/>
      <c r="G189" s="133"/>
      <c r="H189" s="59">
        <f t="shared" si="25"/>
        <v>0</v>
      </c>
      <c r="I189" s="61"/>
      <c r="J189" s="61"/>
      <c r="K189" s="61"/>
      <c r="L189" s="133"/>
    </row>
    <row r="190" spans="1:12" hidden="1" x14ac:dyDescent="0.25">
      <c r="A190" s="39">
        <v>5212</v>
      </c>
      <c r="B190" s="63" t="s">
        <v>199</v>
      </c>
      <c r="C190" s="64">
        <f t="shared" si="24"/>
        <v>0</v>
      </c>
      <c r="D190" s="66"/>
      <c r="E190" s="66"/>
      <c r="F190" s="66"/>
      <c r="G190" s="134"/>
      <c r="H190" s="64">
        <f t="shared" si="25"/>
        <v>0</v>
      </c>
      <c r="I190" s="66"/>
      <c r="J190" s="66"/>
      <c r="K190" s="66"/>
      <c r="L190" s="134"/>
    </row>
    <row r="191" spans="1:12" hidden="1" x14ac:dyDescent="0.25">
      <c r="A191" s="39">
        <v>5213</v>
      </c>
      <c r="B191" s="63" t="s">
        <v>200</v>
      </c>
      <c r="C191" s="64">
        <f t="shared" si="24"/>
        <v>0</v>
      </c>
      <c r="D191" s="66"/>
      <c r="E191" s="66"/>
      <c r="F191" s="66"/>
      <c r="G191" s="134"/>
      <c r="H191" s="64">
        <f t="shared" si="25"/>
        <v>0</v>
      </c>
      <c r="I191" s="66"/>
      <c r="J191" s="66"/>
      <c r="K191" s="66"/>
      <c r="L191" s="134"/>
    </row>
    <row r="192" spans="1:12" hidden="1" x14ac:dyDescent="0.25">
      <c r="A192" s="39">
        <v>5214</v>
      </c>
      <c r="B192" s="63" t="s">
        <v>201</v>
      </c>
      <c r="C192" s="64">
        <f t="shared" si="24"/>
        <v>0</v>
      </c>
      <c r="D192" s="66"/>
      <c r="E192" s="66"/>
      <c r="F192" s="66"/>
      <c r="G192" s="134"/>
      <c r="H192" s="64">
        <f t="shared" si="25"/>
        <v>0</v>
      </c>
      <c r="I192" s="66"/>
      <c r="J192" s="66"/>
      <c r="K192" s="66"/>
      <c r="L192" s="134"/>
    </row>
    <row r="193" spans="1:12" hidden="1" x14ac:dyDescent="0.25">
      <c r="A193" s="39">
        <v>5215</v>
      </c>
      <c r="B193" s="63" t="s">
        <v>202</v>
      </c>
      <c r="C193" s="64">
        <f>SUM(D193:G193)</f>
        <v>0</v>
      </c>
      <c r="D193" s="66"/>
      <c r="E193" s="66"/>
      <c r="F193" s="66"/>
      <c r="G193" s="134"/>
      <c r="H193" s="64">
        <f>SUM(I193:L193)</f>
        <v>0</v>
      </c>
      <c r="I193" s="66"/>
      <c r="J193" s="66"/>
      <c r="K193" s="66"/>
      <c r="L193" s="134"/>
    </row>
    <row r="194" spans="1:12" ht="14.25" hidden="1" customHeight="1" x14ac:dyDescent="0.25">
      <c r="A194" s="39">
        <v>5216</v>
      </c>
      <c r="B194" s="63" t="s">
        <v>203</v>
      </c>
      <c r="C194" s="64">
        <f t="shared" si="24"/>
        <v>0</v>
      </c>
      <c r="D194" s="66"/>
      <c r="E194" s="66"/>
      <c r="F194" s="66"/>
      <c r="G194" s="134"/>
      <c r="H194" s="64">
        <f t="shared" si="25"/>
        <v>0</v>
      </c>
      <c r="I194" s="66"/>
      <c r="J194" s="66"/>
      <c r="K194" s="66"/>
      <c r="L194" s="134"/>
    </row>
    <row r="195" spans="1:12" hidden="1" x14ac:dyDescent="0.25">
      <c r="A195" s="39">
        <v>5217</v>
      </c>
      <c r="B195" s="63" t="s">
        <v>204</v>
      </c>
      <c r="C195" s="64">
        <f t="shared" si="24"/>
        <v>0</v>
      </c>
      <c r="D195" s="66"/>
      <c r="E195" s="66"/>
      <c r="F195" s="66"/>
      <c r="G195" s="134"/>
      <c r="H195" s="64">
        <f t="shared" si="25"/>
        <v>0</v>
      </c>
      <c r="I195" s="66"/>
      <c r="J195" s="66"/>
      <c r="K195" s="66"/>
      <c r="L195" s="134"/>
    </row>
    <row r="196" spans="1:12" hidden="1" x14ac:dyDescent="0.25">
      <c r="A196" s="39">
        <v>5218</v>
      </c>
      <c r="B196" s="63" t="s">
        <v>205</v>
      </c>
      <c r="C196" s="64">
        <f t="shared" si="24"/>
        <v>0</v>
      </c>
      <c r="D196" s="66"/>
      <c r="E196" s="66"/>
      <c r="F196" s="66"/>
      <c r="G196" s="134"/>
      <c r="H196" s="64">
        <f t="shared" si="25"/>
        <v>0</v>
      </c>
      <c r="I196" s="66"/>
      <c r="J196" s="66"/>
      <c r="K196" s="66"/>
      <c r="L196" s="134"/>
    </row>
    <row r="197" spans="1:12" hidden="1" x14ac:dyDescent="0.25">
      <c r="A197" s="39">
        <v>5219</v>
      </c>
      <c r="B197" s="63" t="s">
        <v>206</v>
      </c>
      <c r="C197" s="64">
        <f t="shared" si="24"/>
        <v>0</v>
      </c>
      <c r="D197" s="66"/>
      <c r="E197" s="66"/>
      <c r="F197" s="66"/>
      <c r="G197" s="134"/>
      <c r="H197" s="64">
        <f t="shared" si="25"/>
        <v>0</v>
      </c>
      <c r="I197" s="66"/>
      <c r="J197" s="66"/>
      <c r="K197" s="66"/>
      <c r="L197" s="134"/>
    </row>
    <row r="198" spans="1:12" ht="13.5" hidden="1" customHeight="1" x14ac:dyDescent="0.25">
      <c r="A198" s="135">
        <v>5220</v>
      </c>
      <c r="B198" s="63" t="s">
        <v>207</v>
      </c>
      <c r="C198" s="64">
        <f t="shared" si="24"/>
        <v>0</v>
      </c>
      <c r="D198" s="66"/>
      <c r="E198" s="66"/>
      <c r="F198" s="66"/>
      <c r="G198" s="134"/>
      <c r="H198" s="64">
        <f t="shared" si="25"/>
        <v>0</v>
      </c>
      <c r="I198" s="66"/>
      <c r="J198" s="66"/>
      <c r="K198" s="66"/>
      <c r="L198" s="134"/>
    </row>
    <row r="199" spans="1:12" hidden="1" x14ac:dyDescent="0.25">
      <c r="A199" s="135">
        <v>5230</v>
      </c>
      <c r="B199" s="63" t="s">
        <v>208</v>
      </c>
      <c r="C199" s="64">
        <f t="shared" si="24"/>
        <v>0</v>
      </c>
      <c r="D199" s="136">
        <f>SUM(D200:D205)</f>
        <v>0</v>
      </c>
      <c r="E199" s="136">
        <f>SUM(E200:E205)</f>
        <v>0</v>
      </c>
      <c r="F199" s="136">
        <f>SUM(F200:F205)</f>
        <v>0</v>
      </c>
      <c r="G199" s="137">
        <f>SUM(G200:G205)</f>
        <v>0</v>
      </c>
      <c r="H199" s="64">
        <f t="shared" si="25"/>
        <v>0</v>
      </c>
      <c r="I199" s="136">
        <f>SUM(I200:I205)</f>
        <v>0</v>
      </c>
      <c r="J199" s="136">
        <f>SUM(J200:J205)</f>
        <v>0</v>
      </c>
      <c r="K199" s="136">
        <f>SUM(K200:K205)</f>
        <v>0</v>
      </c>
      <c r="L199" s="137">
        <f>SUM(L200:L205)</f>
        <v>0</v>
      </c>
    </row>
    <row r="200" spans="1:12" hidden="1" x14ac:dyDescent="0.25">
      <c r="A200" s="39">
        <v>5231</v>
      </c>
      <c r="B200" s="63" t="s">
        <v>209</v>
      </c>
      <c r="C200" s="64">
        <f t="shared" si="24"/>
        <v>0</v>
      </c>
      <c r="D200" s="66"/>
      <c r="E200" s="66"/>
      <c r="F200" s="66"/>
      <c r="G200" s="134"/>
      <c r="H200" s="64">
        <f t="shared" si="25"/>
        <v>0</v>
      </c>
      <c r="I200" s="66"/>
      <c r="J200" s="66"/>
      <c r="K200" s="66"/>
      <c r="L200" s="134"/>
    </row>
    <row r="201" spans="1:12" hidden="1" x14ac:dyDescent="0.25">
      <c r="A201" s="39">
        <v>5233</v>
      </c>
      <c r="B201" s="63" t="s">
        <v>210</v>
      </c>
      <c r="C201" s="172">
        <f t="shared" si="24"/>
        <v>0</v>
      </c>
      <c r="D201" s="66"/>
      <c r="E201" s="66"/>
      <c r="F201" s="66"/>
      <c r="G201" s="134"/>
      <c r="H201" s="64">
        <f t="shared" si="25"/>
        <v>0</v>
      </c>
      <c r="I201" s="66"/>
      <c r="J201" s="66"/>
      <c r="K201" s="66"/>
      <c r="L201" s="134"/>
    </row>
    <row r="202" spans="1:12" ht="24" hidden="1" x14ac:dyDescent="0.25">
      <c r="A202" s="39">
        <v>5234</v>
      </c>
      <c r="B202" s="63" t="s">
        <v>211</v>
      </c>
      <c r="C202" s="172">
        <f t="shared" si="24"/>
        <v>0</v>
      </c>
      <c r="D202" s="66"/>
      <c r="E202" s="66"/>
      <c r="F202" s="66"/>
      <c r="G202" s="134"/>
      <c r="H202" s="64">
        <f t="shared" si="25"/>
        <v>0</v>
      </c>
      <c r="I202" s="66"/>
      <c r="J202" s="66"/>
      <c r="K202" s="66"/>
      <c r="L202" s="134"/>
    </row>
    <row r="203" spans="1:12" ht="14.25" hidden="1" customHeight="1" x14ac:dyDescent="0.25">
      <c r="A203" s="39">
        <v>5236</v>
      </c>
      <c r="B203" s="63" t="s">
        <v>212</v>
      </c>
      <c r="C203" s="172">
        <f t="shared" si="24"/>
        <v>0</v>
      </c>
      <c r="D203" s="66"/>
      <c r="E203" s="66"/>
      <c r="F203" s="66"/>
      <c r="G203" s="134"/>
      <c r="H203" s="64">
        <f t="shared" si="25"/>
        <v>0</v>
      </c>
      <c r="I203" s="66"/>
      <c r="J203" s="66"/>
      <c r="K203" s="66"/>
      <c r="L203" s="134"/>
    </row>
    <row r="204" spans="1:12" ht="24" hidden="1" x14ac:dyDescent="0.25">
      <c r="A204" s="39">
        <v>5238</v>
      </c>
      <c r="B204" s="63" t="s">
        <v>213</v>
      </c>
      <c r="C204" s="172">
        <f t="shared" si="24"/>
        <v>0</v>
      </c>
      <c r="D204" s="66"/>
      <c r="E204" s="66"/>
      <c r="F204" s="66"/>
      <c r="G204" s="134"/>
      <c r="H204" s="64">
        <f t="shared" si="25"/>
        <v>0</v>
      </c>
      <c r="I204" s="66"/>
      <c r="J204" s="66"/>
      <c r="K204" s="66"/>
      <c r="L204" s="134"/>
    </row>
    <row r="205" spans="1:12" ht="24" hidden="1" x14ac:dyDescent="0.25">
      <c r="A205" s="39">
        <v>5239</v>
      </c>
      <c r="B205" s="63" t="s">
        <v>214</v>
      </c>
      <c r="C205" s="172">
        <f t="shared" si="24"/>
        <v>0</v>
      </c>
      <c r="D205" s="66"/>
      <c r="E205" s="66"/>
      <c r="F205" s="66"/>
      <c r="G205" s="134"/>
      <c r="H205" s="64">
        <f t="shared" si="25"/>
        <v>0</v>
      </c>
      <c r="I205" s="66"/>
      <c r="J205" s="66"/>
      <c r="K205" s="66"/>
      <c r="L205" s="134"/>
    </row>
    <row r="206" spans="1:12" ht="24" hidden="1" x14ac:dyDescent="0.25">
      <c r="A206" s="135">
        <v>5240</v>
      </c>
      <c r="B206" s="63" t="s">
        <v>215</v>
      </c>
      <c r="C206" s="172">
        <f t="shared" si="24"/>
        <v>0</v>
      </c>
      <c r="D206" s="66"/>
      <c r="E206" s="66"/>
      <c r="F206" s="66"/>
      <c r="G206" s="134"/>
      <c r="H206" s="64">
        <f t="shared" si="25"/>
        <v>0</v>
      </c>
      <c r="I206" s="66"/>
      <c r="J206" s="66"/>
      <c r="K206" s="66"/>
      <c r="L206" s="134"/>
    </row>
    <row r="207" spans="1:12" hidden="1" x14ac:dyDescent="0.25">
      <c r="A207" s="135">
        <v>5250</v>
      </c>
      <c r="B207" s="63" t="s">
        <v>216</v>
      </c>
      <c r="C207" s="172">
        <f t="shared" si="24"/>
        <v>0</v>
      </c>
      <c r="D207" s="66"/>
      <c r="E207" s="66"/>
      <c r="F207" s="66"/>
      <c r="G207" s="134"/>
      <c r="H207" s="64">
        <f t="shared" si="25"/>
        <v>0</v>
      </c>
      <c r="I207" s="66"/>
      <c r="J207" s="66"/>
      <c r="K207" s="66"/>
      <c r="L207" s="134"/>
    </row>
    <row r="208" spans="1:12" hidden="1" x14ac:dyDescent="0.25">
      <c r="A208" s="135">
        <v>5260</v>
      </c>
      <c r="B208" s="63" t="s">
        <v>217</v>
      </c>
      <c r="C208" s="172">
        <f t="shared" si="24"/>
        <v>0</v>
      </c>
      <c r="D208" s="136">
        <f>SUM(D209)</f>
        <v>0</v>
      </c>
      <c r="E208" s="136">
        <f>SUM(E209)</f>
        <v>0</v>
      </c>
      <c r="F208" s="136">
        <f>SUM(F209)</f>
        <v>0</v>
      </c>
      <c r="G208" s="137">
        <f>SUM(G209)</f>
        <v>0</v>
      </c>
      <c r="H208" s="64">
        <f t="shared" si="25"/>
        <v>0</v>
      </c>
      <c r="I208" s="136">
        <f>SUM(I209)</f>
        <v>0</v>
      </c>
      <c r="J208" s="136">
        <f>SUM(J209)</f>
        <v>0</v>
      </c>
      <c r="K208" s="136">
        <f>SUM(K209)</f>
        <v>0</v>
      </c>
      <c r="L208" s="137">
        <f>SUM(L209)</f>
        <v>0</v>
      </c>
    </row>
    <row r="209" spans="1:12" ht="24" hidden="1" x14ac:dyDescent="0.25">
      <c r="A209" s="39">
        <v>5269</v>
      </c>
      <c r="B209" s="63" t="s">
        <v>218</v>
      </c>
      <c r="C209" s="172">
        <f t="shared" si="24"/>
        <v>0</v>
      </c>
      <c r="D209" s="66"/>
      <c r="E209" s="66"/>
      <c r="F209" s="66"/>
      <c r="G209" s="134"/>
      <c r="H209" s="64">
        <f t="shared" si="25"/>
        <v>0</v>
      </c>
      <c r="I209" s="66"/>
      <c r="J209" s="66"/>
      <c r="K209" s="66"/>
      <c r="L209" s="134"/>
    </row>
    <row r="210" spans="1:12" ht="24" hidden="1" x14ac:dyDescent="0.25">
      <c r="A210" s="130">
        <v>5270</v>
      </c>
      <c r="B210" s="99" t="s">
        <v>219</v>
      </c>
      <c r="C210" s="173">
        <f t="shared" si="24"/>
        <v>0</v>
      </c>
      <c r="D210" s="138"/>
      <c r="E210" s="138"/>
      <c r="F210" s="138"/>
      <c r="G210" s="139"/>
      <c r="H210" s="103">
        <f t="shared" si="25"/>
        <v>0</v>
      </c>
      <c r="I210" s="138"/>
      <c r="J210" s="138"/>
      <c r="K210" s="138"/>
      <c r="L210" s="139"/>
    </row>
    <row r="211" spans="1:12" ht="24" hidden="1" x14ac:dyDescent="0.25">
      <c r="A211" s="123">
        <v>6000</v>
      </c>
      <c r="B211" s="123" t="s">
        <v>220</v>
      </c>
      <c r="C211" s="174">
        <f t="shared" si="24"/>
        <v>0</v>
      </c>
      <c r="D211" s="125">
        <f>D212+D232+D240+D250</f>
        <v>0</v>
      </c>
      <c r="E211" s="125">
        <f t="shared" ref="E211:G211" si="28">E212+E232+E240+E250</f>
        <v>0</v>
      </c>
      <c r="F211" s="125">
        <f t="shared" si="28"/>
        <v>0</v>
      </c>
      <c r="G211" s="126">
        <f t="shared" si="28"/>
        <v>0</v>
      </c>
      <c r="H211" s="124">
        <f t="shared" si="25"/>
        <v>0</v>
      </c>
      <c r="I211" s="125">
        <f t="shared" ref="I211:L211" si="29">I212+I232+I240+I250</f>
        <v>0</v>
      </c>
      <c r="J211" s="125">
        <f t="shared" si="29"/>
        <v>0</v>
      </c>
      <c r="K211" s="125">
        <f t="shared" si="29"/>
        <v>0</v>
      </c>
      <c r="L211" s="126">
        <f t="shared" si="29"/>
        <v>0</v>
      </c>
    </row>
    <row r="212" spans="1:12" ht="14.25" hidden="1" customHeight="1" x14ac:dyDescent="0.25">
      <c r="A212" s="163">
        <v>6200</v>
      </c>
      <c r="B212" s="154" t="s">
        <v>221</v>
      </c>
      <c r="C212" s="175">
        <f>SUM(D212:G212)</f>
        <v>0</v>
      </c>
      <c r="D212" s="165">
        <f>SUM(D213,D214,D216,D219,D225,D226,D227)</f>
        <v>0</v>
      </c>
      <c r="E212" s="165">
        <f>SUM(E213,E214,E216,E219,E225,E226,E227)</f>
        <v>0</v>
      </c>
      <c r="F212" s="165">
        <f>SUM(F213,F214,F216,F219,F225,F226,F227)</f>
        <v>0</v>
      </c>
      <c r="G212" s="165">
        <f>SUM(G213,G214,G216,G219,G225,G226,G227)</f>
        <v>0</v>
      </c>
      <c r="H212" s="164">
        <f t="shared" si="25"/>
        <v>0</v>
      </c>
      <c r="I212" s="165">
        <f>SUM(I213,I214,I216,I219,I225,I226,I227)</f>
        <v>0</v>
      </c>
      <c r="J212" s="165">
        <f>SUM(J213,J214,J216,J219,J225,J226,J227)</f>
        <v>0</v>
      </c>
      <c r="K212" s="165">
        <f>SUM(K213,K214,K216,K219,K225,K226,K227)</f>
        <v>0</v>
      </c>
      <c r="L212" s="129">
        <f>SUM(L213,L214,L216,L219,L225,L226,L227)</f>
        <v>0</v>
      </c>
    </row>
    <row r="213" spans="1:12" ht="24" hidden="1" x14ac:dyDescent="0.25">
      <c r="A213" s="141">
        <v>6220</v>
      </c>
      <c r="B213" s="58" t="s">
        <v>222</v>
      </c>
      <c r="C213" s="176">
        <f t="shared" si="24"/>
        <v>0</v>
      </c>
      <c r="D213" s="61"/>
      <c r="E213" s="61"/>
      <c r="F213" s="61"/>
      <c r="G213" s="177"/>
      <c r="H213" s="178">
        <f t="shared" si="25"/>
        <v>0</v>
      </c>
      <c r="I213" s="61"/>
      <c r="J213" s="61"/>
      <c r="K213" s="61"/>
      <c r="L213" s="133"/>
    </row>
    <row r="214" spans="1:12" hidden="1" x14ac:dyDescent="0.25">
      <c r="A214" s="135">
        <v>6230</v>
      </c>
      <c r="B214" s="63" t="s">
        <v>223</v>
      </c>
      <c r="C214" s="172">
        <f t="shared" si="24"/>
        <v>0</v>
      </c>
      <c r="D214" s="136">
        <f>SUM(D215)</f>
        <v>0</v>
      </c>
      <c r="E214" s="136">
        <f t="shared" ref="E214:L214" si="30">SUM(E215)</f>
        <v>0</v>
      </c>
      <c r="F214" s="136">
        <f t="shared" si="30"/>
        <v>0</v>
      </c>
      <c r="G214" s="137">
        <f t="shared" si="30"/>
        <v>0</v>
      </c>
      <c r="H214" s="179">
        <f t="shared" si="25"/>
        <v>0</v>
      </c>
      <c r="I214" s="136">
        <f t="shared" si="30"/>
        <v>0</v>
      </c>
      <c r="J214" s="136">
        <f t="shared" si="30"/>
        <v>0</v>
      </c>
      <c r="K214" s="136">
        <f t="shared" si="30"/>
        <v>0</v>
      </c>
      <c r="L214" s="137">
        <f t="shared" si="30"/>
        <v>0</v>
      </c>
    </row>
    <row r="215" spans="1:12" ht="24" hidden="1" x14ac:dyDescent="0.25">
      <c r="A215" s="39">
        <v>6239</v>
      </c>
      <c r="B215" s="58" t="s">
        <v>224</v>
      </c>
      <c r="C215" s="172">
        <f t="shared" si="24"/>
        <v>0</v>
      </c>
      <c r="D215" s="61"/>
      <c r="E215" s="61"/>
      <c r="F215" s="61"/>
      <c r="G215" s="133"/>
      <c r="H215" s="179">
        <f t="shared" si="25"/>
        <v>0</v>
      </c>
      <c r="I215" s="61"/>
      <c r="J215" s="61"/>
      <c r="K215" s="61"/>
      <c r="L215" s="133"/>
    </row>
    <row r="216" spans="1:12" ht="24" hidden="1" x14ac:dyDescent="0.25">
      <c r="A216" s="135">
        <v>6240</v>
      </c>
      <c r="B216" s="63" t="s">
        <v>225</v>
      </c>
      <c r="C216" s="172">
        <f>SUM(D216:G216)</f>
        <v>0</v>
      </c>
      <c r="D216" s="136">
        <f>SUM(D217:D218)</f>
        <v>0</v>
      </c>
      <c r="E216" s="136">
        <f>SUM(E217:E218)</f>
        <v>0</v>
      </c>
      <c r="F216" s="136">
        <f>SUM(F217:F218)</f>
        <v>0</v>
      </c>
      <c r="G216" s="137">
        <f>SUM(G217:G218)</f>
        <v>0</v>
      </c>
      <c r="H216" s="179">
        <f t="shared" si="25"/>
        <v>0</v>
      </c>
      <c r="I216" s="136">
        <f>SUM(I217:I218)</f>
        <v>0</v>
      </c>
      <c r="J216" s="136">
        <f>SUM(J217:J218)</f>
        <v>0</v>
      </c>
      <c r="K216" s="136">
        <f>SUM(K217:K218)</f>
        <v>0</v>
      </c>
      <c r="L216" s="137">
        <f>SUM(L217:L218)</f>
        <v>0</v>
      </c>
    </row>
    <row r="217" spans="1:12" hidden="1" x14ac:dyDescent="0.25">
      <c r="A217" s="39">
        <v>6241</v>
      </c>
      <c r="B217" s="63" t="s">
        <v>226</v>
      </c>
      <c r="C217" s="172">
        <f>SUM(D217:G217)</f>
        <v>0</v>
      </c>
      <c r="D217" s="66"/>
      <c r="E217" s="66"/>
      <c r="F217" s="66"/>
      <c r="G217" s="134"/>
      <c r="H217" s="179">
        <f>SUM(I217:L217)</f>
        <v>0</v>
      </c>
      <c r="I217" s="66"/>
      <c r="J217" s="66"/>
      <c r="K217" s="66"/>
      <c r="L217" s="134"/>
    </row>
    <row r="218" spans="1:12" hidden="1" x14ac:dyDescent="0.25">
      <c r="A218" s="39">
        <v>6242</v>
      </c>
      <c r="B218" s="63" t="s">
        <v>227</v>
      </c>
      <c r="C218" s="172">
        <f>SUM(D218:G218)</f>
        <v>0</v>
      </c>
      <c r="D218" s="66"/>
      <c r="E218" s="66"/>
      <c r="F218" s="66"/>
      <c r="G218" s="134"/>
      <c r="H218" s="179">
        <f t="shared" si="25"/>
        <v>0</v>
      </c>
      <c r="I218" s="66"/>
      <c r="J218" s="66"/>
      <c r="K218" s="66"/>
      <c r="L218" s="134"/>
    </row>
    <row r="219" spans="1:12" ht="25.5" hidden="1" customHeight="1" x14ac:dyDescent="0.25">
      <c r="A219" s="135">
        <v>6250</v>
      </c>
      <c r="B219" s="63" t="s">
        <v>228</v>
      </c>
      <c r="C219" s="172">
        <f>SUM(D219:G219)</f>
        <v>0</v>
      </c>
      <c r="D219" s="136">
        <f>SUM(D220:D224)</f>
        <v>0</v>
      </c>
      <c r="E219" s="136">
        <f>SUM(E220:E224)</f>
        <v>0</v>
      </c>
      <c r="F219" s="136">
        <f>SUM(F220:F224)</f>
        <v>0</v>
      </c>
      <c r="G219" s="137">
        <f>SUM(G220:G224)</f>
        <v>0</v>
      </c>
      <c r="H219" s="179">
        <f t="shared" si="25"/>
        <v>0</v>
      </c>
      <c r="I219" s="136">
        <f>SUM(I220:I224)</f>
        <v>0</v>
      </c>
      <c r="J219" s="136">
        <f>SUM(J220:J224)</f>
        <v>0</v>
      </c>
      <c r="K219" s="136">
        <f>SUM(K220:K224)</f>
        <v>0</v>
      </c>
      <c r="L219" s="137">
        <f>SUM(L220:L224)</f>
        <v>0</v>
      </c>
    </row>
    <row r="220" spans="1:12" ht="14.25" hidden="1" customHeight="1" x14ac:dyDescent="0.25">
      <c r="A220" s="39">
        <v>6252</v>
      </c>
      <c r="B220" s="63" t="s">
        <v>229</v>
      </c>
      <c r="C220" s="172">
        <f>SUM(D220:G220)</f>
        <v>0</v>
      </c>
      <c r="D220" s="66"/>
      <c r="E220" s="66"/>
      <c r="F220" s="66"/>
      <c r="G220" s="134"/>
      <c r="H220" s="179">
        <f t="shared" si="25"/>
        <v>0</v>
      </c>
      <c r="I220" s="66"/>
      <c r="J220" s="66"/>
      <c r="K220" s="66"/>
      <c r="L220" s="134"/>
    </row>
    <row r="221" spans="1:12" ht="14.25" hidden="1" customHeight="1" x14ac:dyDescent="0.25">
      <c r="A221" s="39">
        <v>6253</v>
      </c>
      <c r="B221" s="63" t="s">
        <v>230</v>
      </c>
      <c r="C221" s="172">
        <f t="shared" si="24"/>
        <v>0</v>
      </c>
      <c r="D221" s="66"/>
      <c r="E221" s="66"/>
      <c r="F221" s="66"/>
      <c r="G221" s="134"/>
      <c r="H221" s="179">
        <f t="shared" si="25"/>
        <v>0</v>
      </c>
      <c r="I221" s="66"/>
      <c r="J221" s="66"/>
      <c r="K221" s="66"/>
      <c r="L221" s="134"/>
    </row>
    <row r="222" spans="1:12" ht="24" hidden="1" x14ac:dyDescent="0.25">
      <c r="A222" s="39">
        <v>6254</v>
      </c>
      <c r="B222" s="63" t="s">
        <v>231</v>
      </c>
      <c r="C222" s="172">
        <f t="shared" si="24"/>
        <v>0</v>
      </c>
      <c r="D222" s="66"/>
      <c r="E222" s="66"/>
      <c r="F222" s="66"/>
      <c r="G222" s="134"/>
      <c r="H222" s="179">
        <f t="shared" si="25"/>
        <v>0</v>
      </c>
      <c r="I222" s="66"/>
      <c r="J222" s="66"/>
      <c r="K222" s="66"/>
      <c r="L222" s="134"/>
    </row>
    <row r="223" spans="1:12" ht="24" hidden="1" x14ac:dyDescent="0.25">
      <c r="A223" s="39">
        <v>6255</v>
      </c>
      <c r="B223" s="63" t="s">
        <v>232</v>
      </c>
      <c r="C223" s="172">
        <f t="shared" si="24"/>
        <v>0</v>
      </c>
      <c r="D223" s="66"/>
      <c r="E223" s="66"/>
      <c r="F223" s="66"/>
      <c r="G223" s="134"/>
      <c r="H223" s="179">
        <f t="shared" si="25"/>
        <v>0</v>
      </c>
      <c r="I223" s="66"/>
      <c r="J223" s="66"/>
      <c r="K223" s="66"/>
      <c r="L223" s="134"/>
    </row>
    <row r="224" spans="1:12" hidden="1" x14ac:dyDescent="0.25">
      <c r="A224" s="39">
        <v>6259</v>
      </c>
      <c r="B224" s="63" t="s">
        <v>233</v>
      </c>
      <c r="C224" s="172">
        <f t="shared" si="24"/>
        <v>0</v>
      </c>
      <c r="D224" s="66"/>
      <c r="E224" s="66"/>
      <c r="F224" s="66"/>
      <c r="G224" s="134"/>
      <c r="H224" s="179">
        <f t="shared" si="25"/>
        <v>0</v>
      </c>
      <c r="I224" s="66"/>
      <c r="J224" s="66"/>
      <c r="K224" s="66"/>
      <c r="L224" s="134"/>
    </row>
    <row r="225" spans="1:12" ht="24" hidden="1" x14ac:dyDescent="0.25">
      <c r="A225" s="135">
        <v>6260</v>
      </c>
      <c r="B225" s="63" t="s">
        <v>234</v>
      </c>
      <c r="C225" s="172">
        <f t="shared" si="24"/>
        <v>0</v>
      </c>
      <c r="D225" s="66"/>
      <c r="E225" s="66"/>
      <c r="F225" s="66"/>
      <c r="G225" s="134"/>
      <c r="H225" s="179">
        <f t="shared" si="25"/>
        <v>0</v>
      </c>
      <c r="I225" s="66"/>
      <c r="J225" s="66"/>
      <c r="K225" s="66"/>
      <c r="L225" s="134"/>
    </row>
    <row r="226" spans="1:12" hidden="1" x14ac:dyDescent="0.25">
      <c r="A226" s="135">
        <v>6270</v>
      </c>
      <c r="B226" s="63" t="s">
        <v>235</v>
      </c>
      <c r="C226" s="172">
        <f t="shared" si="24"/>
        <v>0</v>
      </c>
      <c r="D226" s="66"/>
      <c r="E226" s="66"/>
      <c r="F226" s="66"/>
      <c r="G226" s="134"/>
      <c r="H226" s="179">
        <f t="shared" si="25"/>
        <v>0</v>
      </c>
      <c r="I226" s="66"/>
      <c r="J226" s="66"/>
      <c r="K226" s="66"/>
      <c r="L226" s="134"/>
    </row>
    <row r="227" spans="1:12" ht="24" hidden="1" x14ac:dyDescent="0.25">
      <c r="A227" s="141">
        <v>6290</v>
      </c>
      <c r="B227" s="58" t="s">
        <v>236</v>
      </c>
      <c r="C227" s="180">
        <f t="shared" si="24"/>
        <v>0</v>
      </c>
      <c r="D227" s="142">
        <f>SUM(D228:D231)</f>
        <v>0</v>
      </c>
      <c r="E227" s="142">
        <f t="shared" ref="E227:G227" si="31">SUM(E228:E231)</f>
        <v>0</v>
      </c>
      <c r="F227" s="142">
        <f t="shared" si="31"/>
        <v>0</v>
      </c>
      <c r="G227" s="157">
        <f t="shared" si="31"/>
        <v>0</v>
      </c>
      <c r="H227" s="180">
        <f t="shared" si="25"/>
        <v>0</v>
      </c>
      <c r="I227" s="142">
        <f>SUM(I228:I231)</f>
        <v>0</v>
      </c>
      <c r="J227" s="142">
        <f t="shared" ref="J227:L227" si="32">SUM(J228:J231)</f>
        <v>0</v>
      </c>
      <c r="K227" s="142">
        <f t="shared" si="32"/>
        <v>0</v>
      </c>
      <c r="L227" s="157">
        <f t="shared" si="32"/>
        <v>0</v>
      </c>
    </row>
    <row r="228" spans="1:12" hidden="1" x14ac:dyDescent="0.25">
      <c r="A228" s="39">
        <v>6291</v>
      </c>
      <c r="B228" s="63" t="s">
        <v>237</v>
      </c>
      <c r="C228" s="172">
        <f t="shared" si="24"/>
        <v>0</v>
      </c>
      <c r="D228" s="66"/>
      <c r="E228" s="66"/>
      <c r="F228" s="66"/>
      <c r="G228" s="148"/>
      <c r="H228" s="172">
        <f t="shared" si="25"/>
        <v>0</v>
      </c>
      <c r="I228" s="66"/>
      <c r="J228" s="66"/>
      <c r="K228" s="66"/>
      <c r="L228" s="134"/>
    </row>
    <row r="229" spans="1:12" hidden="1" x14ac:dyDescent="0.25">
      <c r="A229" s="39">
        <v>6292</v>
      </c>
      <c r="B229" s="63" t="s">
        <v>238</v>
      </c>
      <c r="C229" s="172">
        <f t="shared" si="24"/>
        <v>0</v>
      </c>
      <c r="D229" s="66"/>
      <c r="E229" s="66"/>
      <c r="F229" s="66"/>
      <c r="G229" s="148"/>
      <c r="H229" s="172">
        <f t="shared" si="25"/>
        <v>0</v>
      </c>
      <c r="I229" s="66"/>
      <c r="J229" s="66"/>
      <c r="K229" s="66"/>
      <c r="L229" s="134"/>
    </row>
    <row r="230" spans="1:12" ht="72" hidden="1" x14ac:dyDescent="0.25">
      <c r="A230" s="39">
        <v>6296</v>
      </c>
      <c r="B230" s="63" t="s">
        <v>239</v>
      </c>
      <c r="C230" s="172">
        <f t="shared" si="24"/>
        <v>0</v>
      </c>
      <c r="D230" s="66"/>
      <c r="E230" s="66"/>
      <c r="F230" s="66"/>
      <c r="G230" s="148"/>
      <c r="H230" s="172">
        <f t="shared" si="25"/>
        <v>0</v>
      </c>
      <c r="I230" s="66"/>
      <c r="J230" s="66"/>
      <c r="K230" s="66"/>
      <c r="L230" s="134"/>
    </row>
    <row r="231" spans="1:12" ht="39.75" hidden="1" customHeight="1" x14ac:dyDescent="0.25">
      <c r="A231" s="39">
        <v>6299</v>
      </c>
      <c r="B231" s="63" t="s">
        <v>240</v>
      </c>
      <c r="C231" s="172">
        <f t="shared" si="24"/>
        <v>0</v>
      </c>
      <c r="D231" s="66"/>
      <c r="E231" s="66"/>
      <c r="F231" s="66"/>
      <c r="G231" s="148"/>
      <c r="H231" s="172">
        <f t="shared" si="25"/>
        <v>0</v>
      </c>
      <c r="I231" s="66"/>
      <c r="J231" s="66"/>
      <c r="K231" s="66"/>
      <c r="L231" s="134"/>
    </row>
    <row r="232" spans="1:12" hidden="1" x14ac:dyDescent="0.25">
      <c r="A232" s="50">
        <v>6300</v>
      </c>
      <c r="B232" s="127" t="s">
        <v>241</v>
      </c>
      <c r="C232" s="155">
        <f t="shared" si="24"/>
        <v>0</v>
      </c>
      <c r="D232" s="56">
        <f>SUM(D233,D238,D239)</f>
        <v>0</v>
      </c>
      <c r="E232" s="56">
        <f t="shared" ref="E232:G232" si="33">SUM(E233,E238,E239)</f>
        <v>0</v>
      </c>
      <c r="F232" s="56">
        <f t="shared" si="33"/>
        <v>0</v>
      </c>
      <c r="G232" s="56">
        <f t="shared" si="33"/>
        <v>0</v>
      </c>
      <c r="H232" s="51">
        <f t="shared" si="25"/>
        <v>0</v>
      </c>
      <c r="I232" s="56">
        <f>SUM(I233,I238,I239)</f>
        <v>0</v>
      </c>
      <c r="J232" s="56">
        <f t="shared" ref="J232:L232" si="34">SUM(J233,J238,J239)</f>
        <v>0</v>
      </c>
      <c r="K232" s="56">
        <f t="shared" si="34"/>
        <v>0</v>
      </c>
      <c r="L232" s="144">
        <f t="shared" si="34"/>
        <v>0</v>
      </c>
    </row>
    <row r="233" spans="1:12" ht="24" hidden="1" x14ac:dyDescent="0.25">
      <c r="A233" s="141">
        <v>6320</v>
      </c>
      <c r="B233" s="58" t="s">
        <v>242</v>
      </c>
      <c r="C233" s="180">
        <f t="shared" si="24"/>
        <v>0</v>
      </c>
      <c r="D233" s="142">
        <f>SUM(D234:D237)</f>
        <v>0</v>
      </c>
      <c r="E233" s="142">
        <f>SUM(E234:E237)</f>
        <v>0</v>
      </c>
      <c r="F233" s="142">
        <f t="shared" ref="F233:G233" si="35">SUM(F234:F237)</f>
        <v>0</v>
      </c>
      <c r="G233" s="181">
        <f t="shared" si="35"/>
        <v>0</v>
      </c>
      <c r="H233" s="180">
        <f t="shared" si="25"/>
        <v>0</v>
      </c>
      <c r="I233" s="142">
        <f>SUM(I234:I237)</f>
        <v>0</v>
      </c>
      <c r="J233" s="142">
        <f t="shared" ref="J233:L233" si="36">SUM(J234:J237)</f>
        <v>0</v>
      </c>
      <c r="K233" s="142">
        <f t="shared" si="36"/>
        <v>0</v>
      </c>
      <c r="L233" s="182">
        <f t="shared" si="36"/>
        <v>0</v>
      </c>
    </row>
    <row r="234" spans="1:12" hidden="1" x14ac:dyDescent="0.25">
      <c r="A234" s="39">
        <v>6322</v>
      </c>
      <c r="B234" s="63" t="s">
        <v>243</v>
      </c>
      <c r="C234" s="172">
        <f t="shared" si="24"/>
        <v>0</v>
      </c>
      <c r="D234" s="66"/>
      <c r="E234" s="66"/>
      <c r="F234" s="66"/>
      <c r="G234" s="148"/>
      <c r="H234" s="172">
        <f t="shared" si="25"/>
        <v>0</v>
      </c>
      <c r="I234" s="66"/>
      <c r="J234" s="66"/>
      <c r="K234" s="66"/>
      <c r="L234" s="134"/>
    </row>
    <row r="235" spans="1:12" ht="24" hidden="1" x14ac:dyDescent="0.25">
      <c r="A235" s="39">
        <v>6323</v>
      </c>
      <c r="B235" s="63" t="s">
        <v>244</v>
      </c>
      <c r="C235" s="172">
        <f t="shared" si="24"/>
        <v>0</v>
      </c>
      <c r="D235" s="66"/>
      <c r="E235" s="66"/>
      <c r="F235" s="66"/>
      <c r="G235" s="148"/>
      <c r="H235" s="172">
        <f t="shared" si="25"/>
        <v>0</v>
      </c>
      <c r="I235" s="66"/>
      <c r="J235" s="66"/>
      <c r="K235" s="66"/>
      <c r="L235" s="134"/>
    </row>
    <row r="236" spans="1:12" ht="24" hidden="1" x14ac:dyDescent="0.25">
      <c r="A236" s="39">
        <v>6324</v>
      </c>
      <c r="B236" s="63" t="s">
        <v>245</v>
      </c>
      <c r="C236" s="172">
        <f t="shared" si="24"/>
        <v>0</v>
      </c>
      <c r="D236" s="66"/>
      <c r="E236" s="66"/>
      <c r="F236" s="66"/>
      <c r="G236" s="148"/>
      <c r="H236" s="172">
        <f t="shared" si="25"/>
        <v>0</v>
      </c>
      <c r="I236" s="66"/>
      <c r="J236" s="66"/>
      <c r="K236" s="66"/>
      <c r="L236" s="134"/>
    </row>
    <row r="237" spans="1:12" hidden="1" x14ac:dyDescent="0.25">
      <c r="A237" s="34">
        <v>6329</v>
      </c>
      <c r="B237" s="58" t="s">
        <v>246</v>
      </c>
      <c r="C237" s="176">
        <f t="shared" si="24"/>
        <v>0</v>
      </c>
      <c r="D237" s="61"/>
      <c r="E237" s="61"/>
      <c r="F237" s="61"/>
      <c r="G237" s="183"/>
      <c r="H237" s="176">
        <f t="shared" si="25"/>
        <v>0</v>
      </c>
      <c r="I237" s="61"/>
      <c r="J237" s="61"/>
      <c r="K237" s="61"/>
      <c r="L237" s="133"/>
    </row>
    <row r="238" spans="1:12" ht="24" hidden="1" x14ac:dyDescent="0.25">
      <c r="A238" s="184">
        <v>6330</v>
      </c>
      <c r="B238" s="185" t="s">
        <v>247</v>
      </c>
      <c r="C238" s="180">
        <f>SUM(D238:G238)</f>
        <v>0</v>
      </c>
      <c r="D238" s="160"/>
      <c r="E238" s="160"/>
      <c r="F238" s="160"/>
      <c r="G238" s="148"/>
      <c r="H238" s="180">
        <f>SUM(I238:L238)</f>
        <v>0</v>
      </c>
      <c r="I238" s="160"/>
      <c r="J238" s="160"/>
      <c r="K238" s="160"/>
      <c r="L238" s="162"/>
    </row>
    <row r="239" spans="1:12" hidden="1" x14ac:dyDescent="0.25">
      <c r="A239" s="135">
        <v>6360</v>
      </c>
      <c r="B239" s="63" t="s">
        <v>248</v>
      </c>
      <c r="C239" s="172">
        <f t="shared" si="24"/>
        <v>0</v>
      </c>
      <c r="D239" s="66"/>
      <c r="E239" s="66"/>
      <c r="F239" s="66"/>
      <c r="G239" s="134"/>
      <c r="H239" s="179">
        <f t="shared" si="25"/>
        <v>0</v>
      </c>
      <c r="I239" s="66"/>
      <c r="J239" s="66"/>
      <c r="K239" s="66"/>
      <c r="L239" s="134"/>
    </row>
    <row r="240" spans="1:12" ht="36" hidden="1" x14ac:dyDescent="0.25">
      <c r="A240" s="50">
        <v>6400</v>
      </c>
      <c r="B240" s="127" t="s">
        <v>249</v>
      </c>
      <c r="C240" s="155">
        <f>SUM(D240:G240)</f>
        <v>0</v>
      </c>
      <c r="D240" s="56">
        <f>SUM(D241,D245)</f>
        <v>0</v>
      </c>
      <c r="E240" s="56">
        <f t="shared" ref="E240:G240" si="37">SUM(E241,E245)</f>
        <v>0</v>
      </c>
      <c r="F240" s="56">
        <f t="shared" si="37"/>
        <v>0</v>
      </c>
      <c r="G240" s="56">
        <f t="shared" si="37"/>
        <v>0</v>
      </c>
      <c r="H240" s="51">
        <f>SUM(I240:L240)</f>
        <v>0</v>
      </c>
      <c r="I240" s="56">
        <f>SUM(I241,I245)</f>
        <v>0</v>
      </c>
      <c r="J240" s="56">
        <f t="shared" ref="J240:L240" si="38">SUM(J241,J245)</f>
        <v>0</v>
      </c>
      <c r="K240" s="56">
        <f t="shared" si="38"/>
        <v>0</v>
      </c>
      <c r="L240" s="144">
        <f t="shared" si="38"/>
        <v>0</v>
      </c>
    </row>
    <row r="241" spans="1:13" ht="24" hidden="1" x14ac:dyDescent="0.25">
      <c r="A241" s="141">
        <v>6410</v>
      </c>
      <c r="B241" s="58" t="s">
        <v>250</v>
      </c>
      <c r="C241" s="176">
        <f t="shared" si="24"/>
        <v>0</v>
      </c>
      <c r="D241" s="142">
        <f>SUM(D242:D244)</f>
        <v>0</v>
      </c>
      <c r="E241" s="142">
        <f t="shared" ref="E241:G241" si="39">SUM(E242:E244)</f>
        <v>0</v>
      </c>
      <c r="F241" s="142">
        <f t="shared" si="39"/>
        <v>0</v>
      </c>
      <c r="G241" s="153">
        <f t="shared" si="39"/>
        <v>0</v>
      </c>
      <c r="H241" s="176">
        <f t="shared" si="25"/>
        <v>0</v>
      </c>
      <c r="I241" s="142">
        <f>SUM(I242:I244)</f>
        <v>0</v>
      </c>
      <c r="J241" s="142">
        <f t="shared" ref="J241:L241" si="40">SUM(J242:J244)</f>
        <v>0</v>
      </c>
      <c r="K241" s="142">
        <f t="shared" si="40"/>
        <v>0</v>
      </c>
      <c r="L241" s="153">
        <f t="shared" si="40"/>
        <v>0</v>
      </c>
    </row>
    <row r="242" spans="1:13" hidden="1" x14ac:dyDescent="0.25">
      <c r="A242" s="39">
        <v>6411</v>
      </c>
      <c r="B242" s="146" t="s">
        <v>251</v>
      </c>
      <c r="C242" s="172">
        <f t="shared" si="24"/>
        <v>0</v>
      </c>
      <c r="D242" s="66"/>
      <c r="E242" s="66"/>
      <c r="F242" s="66"/>
      <c r="G242" s="134"/>
      <c r="H242" s="179">
        <f t="shared" si="25"/>
        <v>0</v>
      </c>
      <c r="I242" s="66"/>
      <c r="J242" s="66"/>
      <c r="K242" s="66"/>
      <c r="L242" s="134"/>
    </row>
    <row r="243" spans="1:13" ht="36" hidden="1" x14ac:dyDescent="0.25">
      <c r="A243" s="39">
        <v>6412</v>
      </c>
      <c r="B243" s="63" t="s">
        <v>252</v>
      </c>
      <c r="C243" s="172">
        <f t="shared" si="24"/>
        <v>0</v>
      </c>
      <c r="D243" s="66"/>
      <c r="E243" s="66"/>
      <c r="F243" s="66"/>
      <c r="G243" s="134"/>
      <c r="H243" s="179">
        <f t="shared" si="25"/>
        <v>0</v>
      </c>
      <c r="I243" s="66"/>
      <c r="J243" s="66"/>
      <c r="K243" s="66"/>
      <c r="L243" s="134"/>
    </row>
    <row r="244" spans="1:13" ht="36" hidden="1" x14ac:dyDescent="0.25">
      <c r="A244" s="39">
        <v>6419</v>
      </c>
      <c r="B244" s="63" t="s">
        <v>253</v>
      </c>
      <c r="C244" s="172">
        <f t="shared" si="24"/>
        <v>0</v>
      </c>
      <c r="D244" s="66"/>
      <c r="E244" s="66"/>
      <c r="F244" s="66"/>
      <c r="G244" s="134"/>
      <c r="H244" s="179">
        <f t="shared" si="25"/>
        <v>0</v>
      </c>
      <c r="I244" s="66"/>
      <c r="J244" s="66"/>
      <c r="K244" s="66"/>
      <c r="L244" s="134"/>
    </row>
    <row r="245" spans="1:13" ht="48" hidden="1" x14ac:dyDescent="0.25">
      <c r="A245" s="135">
        <v>6420</v>
      </c>
      <c r="B245" s="63" t="s">
        <v>254</v>
      </c>
      <c r="C245" s="172">
        <f t="shared" si="24"/>
        <v>0</v>
      </c>
      <c r="D245" s="136">
        <f>SUM(D246:D249)</f>
        <v>0</v>
      </c>
      <c r="E245" s="136">
        <f>SUM(E246:E249)</f>
        <v>0</v>
      </c>
      <c r="F245" s="136">
        <f>SUM(F246:F249)</f>
        <v>0</v>
      </c>
      <c r="G245" s="186">
        <f>SUM(G246:G249)</f>
        <v>0</v>
      </c>
      <c r="H245" s="172">
        <f>SUM(I245:L245)</f>
        <v>0</v>
      </c>
      <c r="I245" s="136">
        <f>SUM(I246:I249)</f>
        <v>0</v>
      </c>
      <c r="J245" s="136">
        <f>SUM(J246:J249)</f>
        <v>0</v>
      </c>
      <c r="K245" s="136">
        <f>SUM(K246:K249)</f>
        <v>0</v>
      </c>
      <c r="L245" s="186">
        <f>SUM(L246:L249)</f>
        <v>0</v>
      </c>
    </row>
    <row r="246" spans="1:13" ht="36" hidden="1" x14ac:dyDescent="0.25">
      <c r="A246" s="39">
        <v>6421</v>
      </c>
      <c r="B246" s="63" t="s">
        <v>255</v>
      </c>
      <c r="C246" s="172">
        <f t="shared" ref="C246:C271" si="41">SUM(D246:G246)</f>
        <v>0</v>
      </c>
      <c r="D246" s="66"/>
      <c r="E246" s="66"/>
      <c r="F246" s="66"/>
      <c r="G246" s="134"/>
      <c r="H246" s="179">
        <f t="shared" ref="H246:H271" si="42">SUM(I246:L246)</f>
        <v>0</v>
      </c>
      <c r="I246" s="66"/>
      <c r="J246" s="66"/>
      <c r="K246" s="66"/>
      <c r="L246" s="134"/>
    </row>
    <row r="247" spans="1:13" hidden="1" x14ac:dyDescent="0.25">
      <c r="A247" s="39">
        <v>6422</v>
      </c>
      <c r="B247" s="63" t="s">
        <v>256</v>
      </c>
      <c r="C247" s="172">
        <f t="shared" si="41"/>
        <v>0</v>
      </c>
      <c r="D247" s="66"/>
      <c r="E247" s="66"/>
      <c r="F247" s="66"/>
      <c r="G247" s="134"/>
      <c r="H247" s="179">
        <f t="shared" si="42"/>
        <v>0</v>
      </c>
      <c r="I247" s="66"/>
      <c r="J247" s="66"/>
      <c r="K247" s="66"/>
      <c r="L247" s="134"/>
    </row>
    <row r="248" spans="1:13" ht="13.5" hidden="1" customHeight="1" x14ac:dyDescent="0.25">
      <c r="A248" s="39">
        <v>6423</v>
      </c>
      <c r="B248" s="63" t="s">
        <v>257</v>
      </c>
      <c r="C248" s="172">
        <f>SUM(D248:G248)</f>
        <v>0</v>
      </c>
      <c r="D248" s="66"/>
      <c r="E248" s="66"/>
      <c r="F248" s="66"/>
      <c r="G248" s="134"/>
      <c r="H248" s="179">
        <f>SUM(I248:L248)</f>
        <v>0</v>
      </c>
      <c r="I248" s="66"/>
      <c r="J248" s="66"/>
      <c r="K248" s="66"/>
      <c r="L248" s="134"/>
    </row>
    <row r="249" spans="1:13" ht="36" hidden="1" x14ac:dyDescent="0.25">
      <c r="A249" s="39">
        <v>6424</v>
      </c>
      <c r="B249" s="63" t="s">
        <v>258</v>
      </c>
      <c r="C249" s="172">
        <f>SUM(D249:G249)</f>
        <v>0</v>
      </c>
      <c r="D249" s="66"/>
      <c r="E249" s="66"/>
      <c r="F249" s="66"/>
      <c r="G249" s="134"/>
      <c r="H249" s="179">
        <f>SUM(I249:L249)</f>
        <v>0</v>
      </c>
      <c r="I249" s="66"/>
      <c r="J249" s="66"/>
      <c r="K249" s="66"/>
      <c r="L249" s="134"/>
      <c r="M249" s="187"/>
    </row>
    <row r="250" spans="1:13" ht="60" hidden="1" x14ac:dyDescent="0.25">
      <c r="A250" s="50">
        <v>6500</v>
      </c>
      <c r="B250" s="127" t="s">
        <v>259</v>
      </c>
      <c r="C250" s="76">
        <f t="shared" ref="C250:C251" si="43">SUM(D250:G250)</f>
        <v>0</v>
      </c>
      <c r="D250" s="78">
        <f>SUM(D251)</f>
        <v>0</v>
      </c>
      <c r="E250" s="78">
        <f t="shared" ref="E250:G250" si="44">SUM(E251)</f>
        <v>0</v>
      </c>
      <c r="F250" s="78">
        <f t="shared" si="44"/>
        <v>0</v>
      </c>
      <c r="G250" s="235">
        <f t="shared" si="44"/>
        <v>0</v>
      </c>
      <c r="H250" s="236">
        <f t="shared" ref="H250:H251" si="45">SUM(I250:L250)</f>
        <v>0</v>
      </c>
      <c r="I250" s="78">
        <f t="shared" ref="I250:L250" si="46">SUM(I251)</f>
        <v>0</v>
      </c>
      <c r="J250" s="78">
        <f t="shared" si="46"/>
        <v>0</v>
      </c>
      <c r="K250" s="78">
        <f t="shared" si="46"/>
        <v>0</v>
      </c>
      <c r="L250" s="237">
        <f t="shared" si="46"/>
        <v>0</v>
      </c>
      <c r="M250" s="187"/>
    </row>
    <row r="251" spans="1:13" ht="48" hidden="1" x14ac:dyDescent="0.25">
      <c r="A251" s="39">
        <v>6510</v>
      </c>
      <c r="B251" s="63" t="s">
        <v>260</v>
      </c>
      <c r="C251" s="173">
        <f t="shared" si="43"/>
        <v>0</v>
      </c>
      <c r="D251" s="138"/>
      <c r="E251" s="138"/>
      <c r="F251" s="138"/>
      <c r="G251" s="234"/>
      <c r="H251" s="166">
        <f t="shared" si="45"/>
        <v>0</v>
      </c>
      <c r="I251" s="138"/>
      <c r="J251" s="138"/>
      <c r="K251" s="138"/>
      <c r="L251" s="139"/>
      <c r="M251" s="187"/>
    </row>
    <row r="252" spans="1:13" ht="48" hidden="1" x14ac:dyDescent="0.25">
      <c r="A252" s="188">
        <v>7000</v>
      </c>
      <c r="B252" s="188" t="s">
        <v>261</v>
      </c>
      <c r="C252" s="189">
        <f>SUM(D252:G252)</f>
        <v>0</v>
      </c>
      <c r="D252" s="190">
        <f>SUM(D253,D263)</f>
        <v>0</v>
      </c>
      <c r="E252" s="190">
        <f>SUM(E253,E263)</f>
        <v>0</v>
      </c>
      <c r="F252" s="190">
        <f>SUM(F253,F263)</f>
        <v>0</v>
      </c>
      <c r="G252" s="190">
        <f>SUM(G253,G263)</f>
        <v>0</v>
      </c>
      <c r="H252" s="191">
        <f t="shared" si="42"/>
        <v>0</v>
      </c>
      <c r="I252" s="190">
        <f>SUM(I253,I263)</f>
        <v>0</v>
      </c>
      <c r="J252" s="190">
        <f>SUM(J253,J263)</f>
        <v>0</v>
      </c>
      <c r="K252" s="190">
        <f>SUM(K253,K263)</f>
        <v>0</v>
      </c>
      <c r="L252" s="192">
        <f>SUM(L253,L263)</f>
        <v>0</v>
      </c>
    </row>
    <row r="253" spans="1:13" ht="24" hidden="1" x14ac:dyDescent="0.25">
      <c r="A253" s="50">
        <v>7200</v>
      </c>
      <c r="B253" s="127" t="s">
        <v>262</v>
      </c>
      <c r="C253" s="155">
        <f t="shared" si="41"/>
        <v>0</v>
      </c>
      <c r="D253" s="56">
        <f>SUM(D254,D255,D256,D257,D261,D262)</f>
        <v>0</v>
      </c>
      <c r="E253" s="56">
        <f t="shared" ref="E253:G253" si="47">SUM(E254,E255,E256,E257,E261,E262)</f>
        <v>0</v>
      </c>
      <c r="F253" s="56">
        <f t="shared" si="47"/>
        <v>0</v>
      </c>
      <c r="G253" s="56">
        <f t="shared" si="47"/>
        <v>0</v>
      </c>
      <c r="H253" s="51">
        <f t="shared" si="42"/>
        <v>0</v>
      </c>
      <c r="I253" s="56">
        <f t="shared" ref="I253:L253" si="48">SUM(I254,I255,I256,I257,I261,I262)</f>
        <v>0</v>
      </c>
      <c r="J253" s="56">
        <f t="shared" si="48"/>
        <v>0</v>
      </c>
      <c r="K253" s="56">
        <f t="shared" si="48"/>
        <v>0</v>
      </c>
      <c r="L253" s="129">
        <f t="shared" si="48"/>
        <v>0</v>
      </c>
    </row>
    <row r="254" spans="1:13" ht="24" hidden="1" x14ac:dyDescent="0.25">
      <c r="A254" s="141">
        <v>7210</v>
      </c>
      <c r="B254" s="58" t="s">
        <v>263</v>
      </c>
      <c r="C254" s="176">
        <f t="shared" si="41"/>
        <v>0</v>
      </c>
      <c r="D254" s="61"/>
      <c r="E254" s="61"/>
      <c r="F254" s="61"/>
      <c r="G254" s="133"/>
      <c r="H254" s="59">
        <f t="shared" si="42"/>
        <v>0</v>
      </c>
      <c r="I254" s="61"/>
      <c r="J254" s="61"/>
      <c r="K254" s="61"/>
      <c r="L254" s="133"/>
    </row>
    <row r="255" spans="1:13" s="187" customFormat="1" ht="36" hidden="1" x14ac:dyDescent="0.25">
      <c r="A255" s="135">
        <v>7220</v>
      </c>
      <c r="B255" s="63" t="s">
        <v>264</v>
      </c>
      <c r="C255" s="172">
        <f>SUM(D255:G255)</f>
        <v>0</v>
      </c>
      <c r="D255" s="66"/>
      <c r="E255" s="66"/>
      <c r="F255" s="66"/>
      <c r="G255" s="66"/>
      <c r="H255" s="64">
        <f>SUM(I255:L255)</f>
        <v>0</v>
      </c>
      <c r="I255" s="66"/>
      <c r="J255" s="66"/>
      <c r="K255" s="66"/>
      <c r="L255" s="134"/>
    </row>
    <row r="256" spans="1:13" ht="24" hidden="1" x14ac:dyDescent="0.25">
      <c r="A256" s="135">
        <v>7230</v>
      </c>
      <c r="B256" s="63" t="s">
        <v>35</v>
      </c>
      <c r="C256" s="172">
        <f t="shared" si="41"/>
        <v>0</v>
      </c>
      <c r="D256" s="66"/>
      <c r="E256" s="66"/>
      <c r="F256" s="66"/>
      <c r="G256" s="134"/>
      <c r="H256" s="64">
        <f t="shared" si="42"/>
        <v>0</v>
      </c>
      <c r="I256" s="66"/>
      <c r="J256" s="66"/>
      <c r="K256" s="66"/>
      <c r="L256" s="134"/>
    </row>
    <row r="257" spans="1:12" ht="24" hidden="1" x14ac:dyDescent="0.25">
      <c r="A257" s="135">
        <v>7240</v>
      </c>
      <c r="B257" s="63" t="s">
        <v>265</v>
      </c>
      <c r="C257" s="172">
        <f t="shared" si="41"/>
        <v>0</v>
      </c>
      <c r="D257" s="136">
        <f>SUM(D258:D260)</f>
        <v>0</v>
      </c>
      <c r="E257" s="136">
        <f t="shared" ref="E257:G257" si="49">SUM(E258:E260)</f>
        <v>0</v>
      </c>
      <c r="F257" s="136">
        <f t="shared" si="49"/>
        <v>0</v>
      </c>
      <c r="G257" s="137">
        <f t="shared" si="49"/>
        <v>0</v>
      </c>
      <c r="H257" s="64">
        <f t="shared" si="42"/>
        <v>0</v>
      </c>
      <c r="I257" s="136">
        <f t="shared" ref="I257:L257" si="50">SUM(I258:I260)</f>
        <v>0</v>
      </c>
      <c r="J257" s="136">
        <f t="shared" si="50"/>
        <v>0</v>
      </c>
      <c r="K257" s="136">
        <f>SUM(K258:K260)</f>
        <v>0</v>
      </c>
      <c r="L257" s="137">
        <f t="shared" si="50"/>
        <v>0</v>
      </c>
    </row>
    <row r="258" spans="1:12" ht="48" hidden="1" x14ac:dyDescent="0.25">
      <c r="A258" s="39">
        <v>7245</v>
      </c>
      <c r="B258" s="63" t="s">
        <v>266</v>
      </c>
      <c r="C258" s="172">
        <f t="shared" si="41"/>
        <v>0</v>
      </c>
      <c r="D258" s="66"/>
      <c r="E258" s="66"/>
      <c r="F258" s="66"/>
      <c r="G258" s="134"/>
      <c r="H258" s="64">
        <f t="shared" si="42"/>
        <v>0</v>
      </c>
      <c r="I258" s="66"/>
      <c r="J258" s="66"/>
      <c r="K258" s="66"/>
      <c r="L258" s="134"/>
    </row>
    <row r="259" spans="1:12" ht="84.75" hidden="1" customHeight="1" x14ac:dyDescent="0.25">
      <c r="A259" s="39">
        <v>7246</v>
      </c>
      <c r="B259" s="63" t="s">
        <v>267</v>
      </c>
      <c r="C259" s="172">
        <f t="shared" si="41"/>
        <v>0</v>
      </c>
      <c r="D259" s="66"/>
      <c r="E259" s="66"/>
      <c r="F259" s="66"/>
      <c r="G259" s="134"/>
      <c r="H259" s="64">
        <f t="shared" si="42"/>
        <v>0</v>
      </c>
      <c r="I259" s="66"/>
      <c r="J259" s="66"/>
      <c r="K259" s="66"/>
      <c r="L259" s="134"/>
    </row>
    <row r="260" spans="1:12" ht="36" hidden="1" x14ac:dyDescent="0.25">
      <c r="A260" s="39">
        <v>7247</v>
      </c>
      <c r="B260" s="63" t="s">
        <v>268</v>
      </c>
      <c r="C260" s="172">
        <f t="shared" si="41"/>
        <v>0</v>
      </c>
      <c r="D260" s="66"/>
      <c r="E260" s="66"/>
      <c r="F260" s="66"/>
      <c r="G260" s="134"/>
      <c r="H260" s="64">
        <f t="shared" si="42"/>
        <v>0</v>
      </c>
      <c r="I260" s="66"/>
      <c r="J260" s="66"/>
      <c r="K260" s="66"/>
      <c r="L260" s="134"/>
    </row>
    <row r="261" spans="1:12" ht="24" hidden="1" x14ac:dyDescent="0.25">
      <c r="A261" s="135">
        <v>7260</v>
      </c>
      <c r="B261" s="63" t="s">
        <v>269</v>
      </c>
      <c r="C261" s="172">
        <f t="shared" si="41"/>
        <v>0</v>
      </c>
      <c r="D261" s="66"/>
      <c r="E261" s="66"/>
      <c r="F261" s="66"/>
      <c r="G261" s="134"/>
      <c r="H261" s="64">
        <f t="shared" si="42"/>
        <v>0</v>
      </c>
      <c r="I261" s="66"/>
      <c r="J261" s="66"/>
      <c r="K261" s="66"/>
      <c r="L261" s="134"/>
    </row>
    <row r="262" spans="1:12" ht="60" hidden="1" x14ac:dyDescent="0.25">
      <c r="A262" s="135">
        <v>7270</v>
      </c>
      <c r="B262" s="63" t="s">
        <v>270</v>
      </c>
      <c r="C262" s="172">
        <f t="shared" si="41"/>
        <v>0</v>
      </c>
      <c r="D262" s="66"/>
      <c r="E262" s="66"/>
      <c r="F262" s="66"/>
      <c r="G262" s="134"/>
      <c r="H262" s="64">
        <f t="shared" si="42"/>
        <v>0</v>
      </c>
      <c r="I262" s="66"/>
      <c r="J262" s="66"/>
      <c r="K262" s="66"/>
      <c r="L262" s="134"/>
    </row>
    <row r="263" spans="1:12" hidden="1" x14ac:dyDescent="0.25">
      <c r="A263" s="95">
        <v>7700</v>
      </c>
      <c r="B263" s="75" t="s">
        <v>271</v>
      </c>
      <c r="C263" s="76">
        <f t="shared" si="41"/>
        <v>0</v>
      </c>
      <c r="D263" s="149">
        <f>D264</f>
        <v>0</v>
      </c>
      <c r="E263" s="149">
        <f t="shared" ref="E263:G263" si="51">E264</f>
        <v>0</v>
      </c>
      <c r="F263" s="149">
        <f t="shared" si="51"/>
        <v>0</v>
      </c>
      <c r="G263" s="150">
        <f t="shared" si="51"/>
        <v>0</v>
      </c>
      <c r="H263" s="76">
        <f t="shared" si="42"/>
        <v>0</v>
      </c>
      <c r="I263" s="149">
        <f t="shared" ref="I263:L263" si="52">I264</f>
        <v>0</v>
      </c>
      <c r="J263" s="149">
        <f t="shared" si="52"/>
        <v>0</v>
      </c>
      <c r="K263" s="149">
        <f t="shared" si="52"/>
        <v>0</v>
      </c>
      <c r="L263" s="150">
        <f t="shared" si="52"/>
        <v>0</v>
      </c>
    </row>
    <row r="264" spans="1:12" hidden="1" x14ac:dyDescent="0.25">
      <c r="A264" s="130">
        <v>7720</v>
      </c>
      <c r="B264" s="58" t="s">
        <v>272</v>
      </c>
      <c r="C264" s="70">
        <f t="shared" si="41"/>
        <v>0</v>
      </c>
      <c r="D264" s="72"/>
      <c r="E264" s="72"/>
      <c r="F264" s="72"/>
      <c r="G264" s="193"/>
      <c r="H264" s="70">
        <f t="shared" si="42"/>
        <v>0</v>
      </c>
      <c r="I264" s="72"/>
      <c r="J264" s="72"/>
      <c r="K264" s="72"/>
      <c r="L264" s="193"/>
    </row>
    <row r="265" spans="1:12" hidden="1" x14ac:dyDescent="0.25">
      <c r="A265" s="194">
        <v>9000</v>
      </c>
      <c r="B265" s="195" t="s">
        <v>273</v>
      </c>
      <c r="C265" s="196">
        <f t="shared" si="41"/>
        <v>0</v>
      </c>
      <c r="D265" s="197">
        <f>D266</f>
        <v>0</v>
      </c>
      <c r="E265" s="197">
        <f t="shared" ref="E265:G266" si="53">E266</f>
        <v>0</v>
      </c>
      <c r="F265" s="197">
        <f t="shared" si="53"/>
        <v>0</v>
      </c>
      <c r="G265" s="198">
        <f t="shared" si="53"/>
        <v>0</v>
      </c>
      <c r="H265" s="199">
        <f t="shared" si="42"/>
        <v>0</v>
      </c>
      <c r="I265" s="197">
        <f t="shared" ref="I265:L266" si="54">I266</f>
        <v>0</v>
      </c>
      <c r="J265" s="197">
        <f>J266</f>
        <v>0</v>
      </c>
      <c r="K265" s="197">
        <f t="shared" si="54"/>
        <v>0</v>
      </c>
      <c r="L265" s="198">
        <f t="shared" si="54"/>
        <v>0</v>
      </c>
    </row>
    <row r="266" spans="1:12" ht="24" hidden="1" x14ac:dyDescent="0.25">
      <c r="A266" s="200">
        <v>9200</v>
      </c>
      <c r="B266" s="63" t="s">
        <v>274</v>
      </c>
      <c r="C266" s="173">
        <f t="shared" si="41"/>
        <v>0</v>
      </c>
      <c r="D266" s="131">
        <f>D267</f>
        <v>0</v>
      </c>
      <c r="E266" s="131">
        <f t="shared" si="53"/>
        <v>0</v>
      </c>
      <c r="F266" s="131">
        <f t="shared" si="53"/>
        <v>0</v>
      </c>
      <c r="G266" s="132">
        <f t="shared" si="53"/>
        <v>0</v>
      </c>
      <c r="H266" s="103">
        <f t="shared" si="42"/>
        <v>0</v>
      </c>
      <c r="I266" s="131">
        <f t="shared" si="54"/>
        <v>0</v>
      </c>
      <c r="J266" s="131">
        <f t="shared" si="54"/>
        <v>0</v>
      </c>
      <c r="K266" s="131">
        <f t="shared" si="54"/>
        <v>0</v>
      </c>
      <c r="L266" s="132">
        <f t="shared" si="54"/>
        <v>0</v>
      </c>
    </row>
    <row r="267" spans="1:12" ht="24" hidden="1" x14ac:dyDescent="0.25">
      <c r="A267" s="201">
        <v>9260</v>
      </c>
      <c r="B267" s="63" t="s">
        <v>275</v>
      </c>
      <c r="C267" s="173">
        <f t="shared" si="41"/>
        <v>0</v>
      </c>
      <c r="D267" s="131">
        <f>SUM(D268)</f>
        <v>0</v>
      </c>
      <c r="E267" s="131">
        <f t="shared" ref="E267:G267" si="55">SUM(E268)</f>
        <v>0</v>
      </c>
      <c r="F267" s="131">
        <f t="shared" si="55"/>
        <v>0</v>
      </c>
      <c r="G267" s="132">
        <f t="shared" si="55"/>
        <v>0</v>
      </c>
      <c r="H267" s="103">
        <f t="shared" si="42"/>
        <v>0</v>
      </c>
      <c r="I267" s="136">
        <f t="shared" ref="I267:L267" si="56">SUM(I268)</f>
        <v>0</v>
      </c>
      <c r="J267" s="131">
        <f t="shared" si="56"/>
        <v>0</v>
      </c>
      <c r="K267" s="136">
        <f t="shared" si="56"/>
        <v>0</v>
      </c>
      <c r="L267" s="132">
        <f t="shared" si="56"/>
        <v>0</v>
      </c>
    </row>
    <row r="268" spans="1:12" ht="87" hidden="1" customHeight="1" x14ac:dyDescent="0.25">
      <c r="A268" s="202">
        <v>9263</v>
      </c>
      <c r="B268" s="63" t="s">
        <v>276</v>
      </c>
      <c r="C268" s="173">
        <f t="shared" si="41"/>
        <v>0</v>
      </c>
      <c r="D268" s="138"/>
      <c r="E268" s="138"/>
      <c r="F268" s="138"/>
      <c r="G268" s="139"/>
      <c r="H268" s="103">
        <f t="shared" si="42"/>
        <v>0</v>
      </c>
      <c r="I268" s="66"/>
      <c r="J268" s="138"/>
      <c r="K268" s="66"/>
      <c r="L268" s="139"/>
    </row>
    <row r="269" spans="1:12" hidden="1" x14ac:dyDescent="0.25">
      <c r="A269" s="146"/>
      <c r="B269" s="63" t="s">
        <v>277</v>
      </c>
      <c r="C269" s="172">
        <f t="shared" si="41"/>
        <v>0</v>
      </c>
      <c r="D269" s="136">
        <f>SUM(D270:D271)</f>
        <v>0</v>
      </c>
      <c r="E269" s="136">
        <f>SUM(E270:E271)</f>
        <v>0</v>
      </c>
      <c r="F269" s="136">
        <f>SUM(F270:F271)</f>
        <v>0</v>
      </c>
      <c r="G269" s="137">
        <f>SUM(G270:G271)</f>
        <v>0</v>
      </c>
      <c r="H269" s="64">
        <f t="shared" si="42"/>
        <v>0</v>
      </c>
      <c r="I269" s="136">
        <f>SUM(I270:I271)</f>
        <v>0</v>
      </c>
      <c r="J269" s="136">
        <f>SUM(J270:J271)</f>
        <v>0</v>
      </c>
      <c r="K269" s="136">
        <f>SUM(K270:K271)</f>
        <v>0</v>
      </c>
      <c r="L269" s="137">
        <f>SUM(L270:L271)</f>
        <v>0</v>
      </c>
    </row>
    <row r="270" spans="1:12" hidden="1" x14ac:dyDescent="0.25">
      <c r="A270" s="146" t="s">
        <v>278</v>
      </c>
      <c r="B270" s="39" t="s">
        <v>279</v>
      </c>
      <c r="C270" s="172">
        <f t="shared" si="41"/>
        <v>0</v>
      </c>
      <c r="D270" s="66"/>
      <c r="E270" s="66"/>
      <c r="F270" s="66"/>
      <c r="G270" s="134"/>
      <c r="H270" s="64">
        <f t="shared" si="42"/>
        <v>0</v>
      </c>
      <c r="I270" s="66"/>
      <c r="J270" s="66"/>
      <c r="K270" s="66"/>
      <c r="L270" s="134"/>
    </row>
    <row r="271" spans="1:12" ht="24" hidden="1" x14ac:dyDescent="0.25">
      <c r="A271" s="146" t="s">
        <v>280</v>
      </c>
      <c r="B271" s="203" t="s">
        <v>281</v>
      </c>
      <c r="C271" s="176">
        <f t="shared" si="41"/>
        <v>0</v>
      </c>
      <c r="D271" s="61"/>
      <c r="E271" s="61"/>
      <c r="F271" s="61"/>
      <c r="G271" s="133"/>
      <c r="H271" s="59">
        <f t="shared" si="42"/>
        <v>0</v>
      </c>
      <c r="I271" s="61"/>
      <c r="J271" s="61"/>
      <c r="K271" s="61"/>
      <c r="L271" s="133"/>
    </row>
    <row r="272" spans="1:12" ht="12.75" thickBot="1" x14ac:dyDescent="0.3">
      <c r="A272" s="204"/>
      <c r="B272" s="204" t="s">
        <v>282</v>
      </c>
      <c r="C272" s="205">
        <f>SUM(C269,C252,C211,C182,C174,C160,C75,C53)</f>
        <v>36000</v>
      </c>
      <c r="D272" s="205">
        <f>SUM(D269,D252,D211,D182,D174,D160,D75,D53,)</f>
        <v>36000</v>
      </c>
      <c r="E272" s="205">
        <f t="shared" ref="E272:L272" si="57">SUM(E269,E252,E211,E182,E174,E160,E75,E53)</f>
        <v>0</v>
      </c>
      <c r="F272" s="205">
        <f t="shared" si="57"/>
        <v>0</v>
      </c>
      <c r="G272" s="206">
        <f t="shared" si="57"/>
        <v>0</v>
      </c>
      <c r="H272" s="207">
        <f t="shared" si="57"/>
        <v>36000</v>
      </c>
      <c r="I272" s="205">
        <f t="shared" si="57"/>
        <v>36000</v>
      </c>
      <c r="J272" s="205">
        <f t="shared" si="57"/>
        <v>0</v>
      </c>
      <c r="K272" s="205">
        <f t="shared" si="57"/>
        <v>0</v>
      </c>
      <c r="L272" s="206">
        <f t="shared" si="57"/>
        <v>0</v>
      </c>
    </row>
    <row r="273" spans="1:12" s="22" customFormat="1" ht="13.5" hidden="1" thickTop="1" thickBot="1" x14ac:dyDescent="0.3">
      <c r="A273" s="250" t="s">
        <v>283</v>
      </c>
      <c r="B273" s="251"/>
      <c r="C273" s="208">
        <f>SUM(D273:G273)</f>
        <v>0</v>
      </c>
      <c r="D273" s="209">
        <f>SUM(D24,D25,D41)-D51</f>
        <v>0</v>
      </c>
      <c r="E273" s="209">
        <f>SUM(E24,E25,E41)-E51</f>
        <v>0</v>
      </c>
      <c r="F273" s="209">
        <f>(F26+F43)-F51</f>
        <v>0</v>
      </c>
      <c r="G273" s="210">
        <f>G45-G51</f>
        <v>0</v>
      </c>
      <c r="H273" s="208">
        <f>SUM(I273:L273)</f>
        <v>0</v>
      </c>
      <c r="I273" s="209">
        <f>SUM(I24,I25,I41)-I51</f>
        <v>0</v>
      </c>
      <c r="J273" s="209">
        <f>SUM(J24,J25,J41)-J51</f>
        <v>0</v>
      </c>
      <c r="K273" s="209">
        <f>(K26+K43)-K51</f>
        <v>0</v>
      </c>
      <c r="L273" s="210">
        <f>L45-L51</f>
        <v>0</v>
      </c>
    </row>
    <row r="274" spans="1:12" s="22" customFormat="1" ht="12.75" hidden="1" thickTop="1" x14ac:dyDescent="0.25">
      <c r="A274" s="267" t="s">
        <v>284</v>
      </c>
      <c r="B274" s="268"/>
      <c r="C274" s="211">
        <f t="shared" ref="C274:L274" si="58">SUM(C275,C276)-C283+C284</f>
        <v>0</v>
      </c>
      <c r="D274" s="212">
        <f t="shared" si="58"/>
        <v>0</v>
      </c>
      <c r="E274" s="212">
        <f t="shared" si="58"/>
        <v>0</v>
      </c>
      <c r="F274" s="212">
        <f t="shared" si="58"/>
        <v>0</v>
      </c>
      <c r="G274" s="213">
        <f t="shared" si="58"/>
        <v>0</v>
      </c>
      <c r="H274" s="214">
        <f t="shared" si="58"/>
        <v>0</v>
      </c>
      <c r="I274" s="212">
        <f t="shared" si="58"/>
        <v>0</v>
      </c>
      <c r="J274" s="212">
        <f t="shared" si="58"/>
        <v>0</v>
      </c>
      <c r="K274" s="212">
        <f t="shared" si="58"/>
        <v>0</v>
      </c>
      <c r="L274" s="215">
        <f t="shared" si="58"/>
        <v>0</v>
      </c>
    </row>
    <row r="275" spans="1:12" s="22" customFormat="1" ht="13.5" hidden="1" thickTop="1" thickBot="1" x14ac:dyDescent="0.3">
      <c r="A275" s="110" t="s">
        <v>285</v>
      </c>
      <c r="B275" s="110" t="s">
        <v>286</v>
      </c>
      <c r="C275" s="216">
        <f t="shared" ref="C275:L275" si="59">C21-C269</f>
        <v>0</v>
      </c>
      <c r="D275" s="112">
        <f t="shared" si="59"/>
        <v>0</v>
      </c>
      <c r="E275" s="112">
        <f t="shared" si="59"/>
        <v>0</v>
      </c>
      <c r="F275" s="112">
        <f t="shared" si="59"/>
        <v>0</v>
      </c>
      <c r="G275" s="113">
        <f t="shared" si="59"/>
        <v>0</v>
      </c>
      <c r="H275" s="217">
        <f t="shared" si="59"/>
        <v>0</v>
      </c>
      <c r="I275" s="112">
        <f t="shared" si="59"/>
        <v>0</v>
      </c>
      <c r="J275" s="112">
        <f t="shared" si="59"/>
        <v>0</v>
      </c>
      <c r="K275" s="112">
        <f t="shared" si="59"/>
        <v>0</v>
      </c>
      <c r="L275" s="113">
        <f t="shared" si="59"/>
        <v>0</v>
      </c>
    </row>
    <row r="276" spans="1:12" s="22" customFormat="1" ht="12.75" hidden="1" thickTop="1" x14ac:dyDescent="0.25">
      <c r="A276" s="218" t="s">
        <v>287</v>
      </c>
      <c r="B276" s="218" t="s">
        <v>288</v>
      </c>
      <c r="C276" s="211">
        <f t="shared" ref="C276:L276" si="60">SUM(C277,C279,C281)-SUM(C278,C280,C282)</f>
        <v>0</v>
      </c>
      <c r="D276" s="212">
        <f t="shared" si="60"/>
        <v>0</v>
      </c>
      <c r="E276" s="212">
        <f t="shared" si="60"/>
        <v>0</v>
      </c>
      <c r="F276" s="212">
        <f t="shared" si="60"/>
        <v>0</v>
      </c>
      <c r="G276" s="215">
        <f t="shared" si="60"/>
        <v>0</v>
      </c>
      <c r="H276" s="214">
        <f t="shared" si="60"/>
        <v>0</v>
      </c>
      <c r="I276" s="212">
        <f t="shared" si="60"/>
        <v>0</v>
      </c>
      <c r="J276" s="212">
        <f t="shared" si="60"/>
        <v>0</v>
      </c>
      <c r="K276" s="212">
        <f t="shared" si="60"/>
        <v>0</v>
      </c>
      <c r="L276" s="215">
        <f t="shared" si="60"/>
        <v>0</v>
      </c>
    </row>
    <row r="277" spans="1:12" ht="12.75" hidden="1" thickTop="1" x14ac:dyDescent="0.25">
      <c r="A277" s="219" t="s">
        <v>289</v>
      </c>
      <c r="B277" s="102" t="s">
        <v>290</v>
      </c>
      <c r="C277" s="70">
        <f t="shared" ref="C277:C282" si="61">SUM(D277:G277)</f>
        <v>0</v>
      </c>
      <c r="D277" s="72"/>
      <c r="E277" s="72"/>
      <c r="F277" s="72"/>
      <c r="G277" s="193"/>
      <c r="H277" s="70">
        <f t="shared" ref="H277:H282" si="62">SUM(I277:L277)</f>
        <v>0</v>
      </c>
      <c r="I277" s="72"/>
      <c r="J277" s="72"/>
      <c r="K277" s="72"/>
      <c r="L277" s="193"/>
    </row>
    <row r="278" spans="1:12" ht="24.75" hidden="1" thickTop="1" x14ac:dyDescent="0.25">
      <c r="A278" s="146" t="s">
        <v>291</v>
      </c>
      <c r="B278" s="38" t="s">
        <v>292</v>
      </c>
      <c r="C278" s="64">
        <f t="shared" si="61"/>
        <v>0</v>
      </c>
      <c r="D278" s="66"/>
      <c r="E278" s="66"/>
      <c r="F278" s="66"/>
      <c r="G278" s="134"/>
      <c r="H278" s="64">
        <f t="shared" si="62"/>
        <v>0</v>
      </c>
      <c r="I278" s="66"/>
      <c r="J278" s="66"/>
      <c r="K278" s="66"/>
      <c r="L278" s="134"/>
    </row>
    <row r="279" spans="1:12" ht="12.75" hidden="1" thickTop="1" x14ac:dyDescent="0.25">
      <c r="A279" s="146" t="s">
        <v>293</v>
      </c>
      <c r="B279" s="38" t="s">
        <v>294</v>
      </c>
      <c r="C279" s="64">
        <f t="shared" si="61"/>
        <v>0</v>
      </c>
      <c r="D279" s="66"/>
      <c r="E279" s="66"/>
      <c r="F279" s="66"/>
      <c r="G279" s="134"/>
      <c r="H279" s="64">
        <f t="shared" si="62"/>
        <v>0</v>
      </c>
      <c r="I279" s="66"/>
      <c r="J279" s="66"/>
      <c r="K279" s="66"/>
      <c r="L279" s="134"/>
    </row>
    <row r="280" spans="1:12" ht="24.75" hidden="1" thickTop="1" x14ac:dyDescent="0.25">
      <c r="A280" s="146" t="s">
        <v>295</v>
      </c>
      <c r="B280" s="38" t="s">
        <v>296</v>
      </c>
      <c r="C280" s="64">
        <f t="shared" si="61"/>
        <v>0</v>
      </c>
      <c r="D280" s="66"/>
      <c r="E280" s="66"/>
      <c r="F280" s="66"/>
      <c r="G280" s="134"/>
      <c r="H280" s="64">
        <f t="shared" si="62"/>
        <v>0</v>
      </c>
      <c r="I280" s="66"/>
      <c r="J280" s="66"/>
      <c r="K280" s="66"/>
      <c r="L280" s="134"/>
    </row>
    <row r="281" spans="1:12" ht="12.75" hidden="1" thickTop="1" x14ac:dyDescent="0.25">
      <c r="A281" s="146" t="s">
        <v>297</v>
      </c>
      <c r="B281" s="38" t="s">
        <v>298</v>
      </c>
      <c r="C281" s="64">
        <f t="shared" si="61"/>
        <v>0</v>
      </c>
      <c r="D281" s="66"/>
      <c r="E281" s="66"/>
      <c r="F281" s="66"/>
      <c r="G281" s="134"/>
      <c r="H281" s="64">
        <f t="shared" si="62"/>
        <v>0</v>
      </c>
      <c r="I281" s="66"/>
      <c r="J281" s="66"/>
      <c r="K281" s="66"/>
      <c r="L281" s="134"/>
    </row>
    <row r="282" spans="1:12" ht="24.75" hidden="1" thickTop="1" x14ac:dyDescent="0.25">
      <c r="A282" s="220" t="s">
        <v>299</v>
      </c>
      <c r="B282" s="221" t="s">
        <v>300</v>
      </c>
      <c r="C282" s="156">
        <f t="shared" si="61"/>
        <v>0</v>
      </c>
      <c r="D282" s="160"/>
      <c r="E282" s="160"/>
      <c r="F282" s="160"/>
      <c r="G282" s="162"/>
      <c r="H282" s="156">
        <f t="shared" si="62"/>
        <v>0</v>
      </c>
      <c r="I282" s="160"/>
      <c r="J282" s="160"/>
      <c r="K282" s="160"/>
      <c r="L282" s="162"/>
    </row>
    <row r="283" spans="1:12" s="22" customFormat="1" ht="13.5" hidden="1" thickTop="1" thickBot="1" x14ac:dyDescent="0.3">
      <c r="A283" s="222" t="s">
        <v>301</v>
      </c>
      <c r="B283" s="222" t="s">
        <v>302</v>
      </c>
      <c r="C283" s="223">
        <f>SUM(D283:G283)</f>
        <v>0</v>
      </c>
      <c r="D283" s="224"/>
      <c r="E283" s="224"/>
      <c r="F283" s="224"/>
      <c r="G283" s="225"/>
      <c r="H283" s="223">
        <f>SUM(I283:L283)</f>
        <v>0</v>
      </c>
      <c r="I283" s="224"/>
      <c r="J283" s="224"/>
      <c r="K283" s="224"/>
      <c r="L283" s="225"/>
    </row>
    <row r="284" spans="1:12" s="22" customFormat="1" ht="48.75" hidden="1" thickTop="1" x14ac:dyDescent="0.25">
      <c r="A284" s="218" t="s">
        <v>303</v>
      </c>
      <c r="B284" s="226" t="s">
        <v>304</v>
      </c>
      <c r="C284" s="227">
        <f>SUM(D284:G284)</f>
        <v>0</v>
      </c>
      <c r="D284" s="151"/>
      <c r="E284" s="151"/>
      <c r="F284" s="151"/>
      <c r="G284" s="152"/>
      <c r="H284" s="227">
        <f>SUM(I284:L284)</f>
        <v>0</v>
      </c>
      <c r="I284" s="151"/>
      <c r="J284" s="151"/>
      <c r="K284" s="151"/>
      <c r="L284" s="152"/>
    </row>
    <row r="285" spans="1:12" ht="12.75" thickTop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x14ac:dyDescent="0.2">
      <c r="A288" s="1"/>
      <c r="B288" s="1"/>
      <c r="C288" s="228"/>
      <c r="D288" s="1"/>
      <c r="E288" s="1"/>
      <c r="F288" s="1"/>
      <c r="G288" s="1"/>
      <c r="H288" s="1"/>
      <c r="I288" s="1"/>
      <c r="J288" s="1"/>
      <c r="K288" s="1"/>
      <c r="L288" s="1"/>
    </row>
    <row r="289" spans="1:12" x14ac:dyDescent="0.2">
      <c r="A289" s="1"/>
      <c r="B289" s="1"/>
      <c r="C289" s="228"/>
      <c r="D289" s="1"/>
      <c r="E289" s="1"/>
      <c r="F289" s="1"/>
      <c r="G289" s="1"/>
      <c r="H289" s="1"/>
      <c r="I289" s="1"/>
      <c r="J289" s="1"/>
      <c r="K289" s="1"/>
      <c r="L289" s="1"/>
    </row>
    <row r="290" spans="1:12" x14ac:dyDescent="0.2">
      <c r="A290" s="1"/>
      <c r="B290" s="1"/>
      <c r="C290" s="228"/>
      <c r="D290" s="1"/>
      <c r="E290" s="1"/>
      <c r="F290" s="1"/>
      <c r="G290" s="1"/>
      <c r="H290" s="1"/>
      <c r="I290" s="1"/>
      <c r="J290" s="1"/>
      <c r="K290" s="1"/>
      <c r="L290" s="1"/>
    </row>
    <row r="291" spans="1:12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</sheetData>
  <sheetProtection algorithmName="SHA-512" hashValue="lKytVsybruca+Ck23E+iTLSjIgaadgpsoVNb7pksQl5llKBiTARwACgXdfQ4ahVDlGBEsxT9bSKLVi3CF9uDsA==" saltValue="61lGVTp0fR7mkKSO3uAdKg==" spinCount="100000" sheet="1" objects="1" scenarios="1"/>
  <autoFilter ref="A18:L284">
    <filterColumn colId="7">
      <filters>
        <filter val="36 000"/>
      </filters>
    </filterColumn>
  </autoFilter>
  <mergeCells count="29">
    <mergeCell ref="A274:B274"/>
    <mergeCell ref="H16:H17"/>
    <mergeCell ref="I16:I17"/>
    <mergeCell ref="J16:J17"/>
    <mergeCell ref="K16:K17"/>
    <mergeCell ref="L16:L17"/>
    <mergeCell ref="A273:B273"/>
    <mergeCell ref="C13:L13"/>
    <mergeCell ref="A15:A17"/>
    <mergeCell ref="B15:B17"/>
    <mergeCell ref="C15:G15"/>
    <mergeCell ref="H15:L15"/>
    <mergeCell ref="C16:C17"/>
    <mergeCell ref="D16:D17"/>
    <mergeCell ref="E16:E17"/>
    <mergeCell ref="F16:F17"/>
    <mergeCell ref="G16:G17"/>
    <mergeCell ref="C12:L12"/>
    <mergeCell ref="A1:L1"/>
    <mergeCell ref="A2:L2"/>
    <mergeCell ref="C3:L3"/>
    <mergeCell ref="C4:L4"/>
    <mergeCell ref="C5:L5"/>
    <mergeCell ref="C6:L6"/>
    <mergeCell ref="C7:L7"/>
    <mergeCell ref="C8:L8"/>
    <mergeCell ref="C9:L9"/>
    <mergeCell ref="C10:L10"/>
    <mergeCell ref="C11:L11"/>
  </mergeCells>
  <pageMargins left="0.78740157480314965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</oddHeader>
    <oddFooter>&amp;R&amp;"Times New Roman,Regular"&amp;10&amp;P (&amp;N)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03.1.1.</vt:lpstr>
      <vt:lpstr>03.1.2.</vt:lpstr>
      <vt:lpstr>03.1.3.</vt:lpstr>
      <vt:lpstr>03.1.4.</vt:lpstr>
      <vt:lpstr>03.2.1.</vt:lpstr>
      <vt:lpstr>03.3.1.</vt:lpstr>
      <vt:lpstr>'03.1.1.'!Print_Titles</vt:lpstr>
      <vt:lpstr>'03.1.2.'!Print_Titles</vt:lpstr>
      <vt:lpstr>'03.1.3.'!Print_Titles</vt:lpstr>
      <vt:lpstr>'03.1.4.'!Print_Titles</vt:lpstr>
      <vt:lpstr>'03.2.1.'!Print_Titles</vt:lpstr>
      <vt:lpstr>'03.3.1.'!Print_Titles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Kristīne Hermane</dc:creator>
  <cp:lastModifiedBy>Kristīne Hermane</cp:lastModifiedBy>
  <cp:lastPrinted>2019-12-20T13:17:17Z</cp:lastPrinted>
  <dcterms:created xsi:type="dcterms:W3CDTF">2019-12-13T08:53:45Z</dcterms:created>
  <dcterms:modified xsi:type="dcterms:W3CDTF">2019-12-20T13:17:23Z</dcterms:modified>
</cp:coreProperties>
</file>