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20\TAMES_2020\2020_Publicesanai\"/>
    </mc:Choice>
  </mc:AlternateContent>
  <bookViews>
    <workbookView xWindow="0" yWindow="0" windowWidth="28800" windowHeight="11835"/>
  </bookViews>
  <sheets>
    <sheet name="07.1.1." sheetId="1" r:id="rId1"/>
    <sheet name="07.1.2." sheetId="2" r:id="rId2"/>
    <sheet name="07.1.3." sheetId="3" r:id="rId3"/>
    <sheet name="07.1.4." sheetId="5" r:id="rId4"/>
    <sheet name="07.2.1." sheetId="4" r:id="rId5"/>
    <sheet name="07.3.1." sheetId="6" r:id="rId6"/>
  </sheets>
  <definedNames>
    <definedName name="_xlnm._FilterDatabase" localSheetId="0" hidden="1">'07.1.1.'!$A$18:$M$284</definedName>
    <definedName name="_xlnm._FilterDatabase" localSheetId="1" hidden="1">'07.1.2.'!$A$18:$L$284</definedName>
    <definedName name="_xlnm._FilterDatabase" localSheetId="2" hidden="1">'07.1.3.'!$A$18:$M$284</definedName>
    <definedName name="_xlnm._FilterDatabase" localSheetId="3" hidden="1">'07.1.4.'!$A$18:$L$284</definedName>
    <definedName name="_xlnm._FilterDatabase" localSheetId="4" hidden="1">'07.2.1.'!$A$18:$L$284</definedName>
    <definedName name="_xlnm._FilterDatabase" localSheetId="5" hidden="1">'07.3.1.'!$A$18:$L$284</definedName>
    <definedName name="_xlnm.Print_Titles" localSheetId="0">'07.1.1.'!$18:$18</definedName>
    <definedName name="_xlnm.Print_Titles" localSheetId="1">'07.1.2.'!$18:$18</definedName>
    <definedName name="_xlnm.Print_Titles" localSheetId="2">'07.1.3.'!$18:$18</definedName>
    <definedName name="_xlnm.Print_Titles" localSheetId="3">'07.1.4.'!$18:$18</definedName>
    <definedName name="_xlnm.Print_Titles" localSheetId="4">'07.2.1.'!$18:$18</definedName>
    <definedName name="_xlnm.Print_Titles" localSheetId="5">'07.3.1.'!$18:$18</definedName>
    <definedName name="Print_Titles_0" localSheetId="3">'07.1.4.'!$18:$18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4" i="6" l="1"/>
  <c r="C284" i="6"/>
  <c r="H283" i="6"/>
  <c r="C283" i="6"/>
  <c r="H282" i="6"/>
  <c r="C282" i="6"/>
  <c r="H281" i="6"/>
  <c r="C281" i="6"/>
  <c r="H280" i="6"/>
  <c r="C280" i="6"/>
  <c r="H279" i="6"/>
  <c r="C279" i="6"/>
  <c r="H278" i="6"/>
  <c r="C278" i="6"/>
  <c r="H277" i="6"/>
  <c r="C277" i="6"/>
  <c r="L276" i="6"/>
  <c r="K276" i="6"/>
  <c r="J276" i="6"/>
  <c r="I276" i="6"/>
  <c r="G276" i="6"/>
  <c r="F276" i="6"/>
  <c r="E276" i="6"/>
  <c r="D276" i="6"/>
  <c r="H271" i="6"/>
  <c r="C271" i="6"/>
  <c r="H270" i="6"/>
  <c r="C270" i="6"/>
  <c r="L269" i="6"/>
  <c r="K269" i="6"/>
  <c r="J269" i="6"/>
  <c r="I269" i="6"/>
  <c r="G269" i="6"/>
  <c r="F269" i="6"/>
  <c r="E269" i="6"/>
  <c r="D269" i="6"/>
  <c r="H268" i="6"/>
  <c r="C268" i="6"/>
  <c r="L267" i="6"/>
  <c r="K267" i="6"/>
  <c r="J267" i="6"/>
  <c r="J266" i="6" s="1"/>
  <c r="J265" i="6" s="1"/>
  <c r="I267" i="6"/>
  <c r="G267" i="6"/>
  <c r="G266" i="6" s="1"/>
  <c r="G265" i="6" s="1"/>
  <c r="F267" i="6"/>
  <c r="F266" i="6" s="1"/>
  <c r="F265" i="6" s="1"/>
  <c r="E267" i="6"/>
  <c r="D267" i="6"/>
  <c r="D266" i="6" s="1"/>
  <c r="D265" i="6" s="1"/>
  <c r="L266" i="6"/>
  <c r="L265" i="6" s="1"/>
  <c r="K266" i="6"/>
  <c r="K265" i="6" s="1"/>
  <c r="H264" i="6"/>
  <c r="C264" i="6"/>
  <c r="L263" i="6"/>
  <c r="K263" i="6"/>
  <c r="J263" i="6"/>
  <c r="I263" i="6"/>
  <c r="G263" i="6"/>
  <c r="F263" i="6"/>
  <c r="E263" i="6"/>
  <c r="D263" i="6"/>
  <c r="H262" i="6"/>
  <c r="C262" i="6"/>
  <c r="H261" i="6"/>
  <c r="C261" i="6"/>
  <c r="H260" i="6"/>
  <c r="C260" i="6"/>
  <c r="H259" i="6"/>
  <c r="C259" i="6"/>
  <c r="H258" i="6"/>
  <c r="C258" i="6"/>
  <c r="L257" i="6"/>
  <c r="K257" i="6"/>
  <c r="K253" i="6" s="1"/>
  <c r="K252" i="6" s="1"/>
  <c r="J257" i="6"/>
  <c r="J253" i="6" s="1"/>
  <c r="J252" i="6" s="1"/>
  <c r="I257" i="6"/>
  <c r="G257" i="6"/>
  <c r="F257" i="6"/>
  <c r="E257" i="6"/>
  <c r="D257" i="6"/>
  <c r="D253" i="6" s="1"/>
  <c r="H256" i="6"/>
  <c r="C256" i="6"/>
  <c r="H255" i="6"/>
  <c r="C255" i="6"/>
  <c r="H254" i="6"/>
  <c r="C254" i="6"/>
  <c r="L253" i="6"/>
  <c r="L252" i="6" s="1"/>
  <c r="G253" i="6"/>
  <c r="F253" i="6"/>
  <c r="F252" i="6" s="1"/>
  <c r="H251" i="6"/>
  <c r="C251" i="6"/>
  <c r="L250" i="6"/>
  <c r="K250" i="6"/>
  <c r="J250" i="6"/>
  <c r="I250" i="6"/>
  <c r="G250" i="6"/>
  <c r="F250" i="6"/>
  <c r="E250" i="6"/>
  <c r="D250" i="6"/>
  <c r="H249" i="6"/>
  <c r="C249" i="6"/>
  <c r="H248" i="6"/>
  <c r="C248" i="6"/>
  <c r="H247" i="6"/>
  <c r="C247" i="6"/>
  <c r="H246" i="6"/>
  <c r="C246" i="6"/>
  <c r="L245" i="6"/>
  <c r="K245" i="6"/>
  <c r="J245" i="6"/>
  <c r="I245" i="6"/>
  <c r="G245" i="6"/>
  <c r="F245" i="6"/>
  <c r="E245" i="6"/>
  <c r="D245" i="6"/>
  <c r="H244" i="6"/>
  <c r="C244" i="6"/>
  <c r="H243" i="6"/>
  <c r="C243" i="6"/>
  <c r="H242" i="6"/>
  <c r="C242" i="6"/>
  <c r="L241" i="6"/>
  <c r="K241" i="6"/>
  <c r="J241" i="6"/>
  <c r="I241" i="6"/>
  <c r="G241" i="6"/>
  <c r="F241" i="6"/>
  <c r="E241" i="6"/>
  <c r="D241" i="6"/>
  <c r="D240" i="6" s="1"/>
  <c r="J240" i="6"/>
  <c r="H239" i="6"/>
  <c r="C239" i="6"/>
  <c r="H238" i="6"/>
  <c r="C238" i="6"/>
  <c r="H237" i="6"/>
  <c r="C237" i="6"/>
  <c r="H236" i="6"/>
  <c r="C236" i="6"/>
  <c r="H235" i="6"/>
  <c r="C235" i="6"/>
  <c r="H234" i="6"/>
  <c r="C234" i="6"/>
  <c r="L233" i="6"/>
  <c r="K233" i="6"/>
  <c r="J233" i="6"/>
  <c r="I233" i="6"/>
  <c r="G233" i="6"/>
  <c r="G232" i="6" s="1"/>
  <c r="F233" i="6"/>
  <c r="F232" i="6" s="1"/>
  <c r="E233" i="6"/>
  <c r="D233" i="6"/>
  <c r="D232" i="6" s="1"/>
  <c r="L232" i="6"/>
  <c r="K232" i="6"/>
  <c r="J232" i="6"/>
  <c r="H231" i="6"/>
  <c r="C231" i="6"/>
  <c r="H230" i="6"/>
  <c r="C230" i="6"/>
  <c r="H229" i="6"/>
  <c r="C229" i="6"/>
  <c r="H228" i="6"/>
  <c r="C228" i="6"/>
  <c r="L227" i="6"/>
  <c r="K227" i="6"/>
  <c r="J227" i="6"/>
  <c r="I227" i="6"/>
  <c r="G227" i="6"/>
  <c r="F227" i="6"/>
  <c r="E227" i="6"/>
  <c r="D227" i="6"/>
  <c r="H226" i="6"/>
  <c r="C226" i="6"/>
  <c r="H225" i="6"/>
  <c r="C225" i="6"/>
  <c r="H224" i="6"/>
  <c r="C224" i="6"/>
  <c r="H223" i="6"/>
  <c r="C223" i="6"/>
  <c r="H222" i="6"/>
  <c r="C222" i="6"/>
  <c r="H221" i="6"/>
  <c r="C221" i="6"/>
  <c r="H220" i="6"/>
  <c r="C220" i="6"/>
  <c r="L219" i="6"/>
  <c r="K219" i="6"/>
  <c r="J219" i="6"/>
  <c r="I219" i="6"/>
  <c r="G219" i="6"/>
  <c r="F219" i="6"/>
  <c r="E219" i="6"/>
  <c r="D219" i="6"/>
  <c r="H218" i="6"/>
  <c r="C218" i="6"/>
  <c r="H217" i="6"/>
  <c r="C217" i="6"/>
  <c r="L216" i="6"/>
  <c r="K216" i="6"/>
  <c r="J216" i="6"/>
  <c r="J212" i="6" s="1"/>
  <c r="J211" i="6" s="1"/>
  <c r="I216" i="6"/>
  <c r="G216" i="6"/>
  <c r="F216" i="6"/>
  <c r="E216" i="6"/>
  <c r="C216" i="6" s="1"/>
  <c r="D216" i="6"/>
  <c r="H215" i="6"/>
  <c r="C215" i="6"/>
  <c r="L214" i="6"/>
  <c r="K214" i="6"/>
  <c r="J214" i="6"/>
  <c r="I214" i="6"/>
  <c r="G214" i="6"/>
  <c r="F214" i="6"/>
  <c r="E214" i="6"/>
  <c r="D214" i="6"/>
  <c r="H213" i="6"/>
  <c r="C213" i="6"/>
  <c r="H210" i="6"/>
  <c r="C210" i="6"/>
  <c r="H209" i="6"/>
  <c r="C209" i="6"/>
  <c r="L208" i="6"/>
  <c r="K208" i="6"/>
  <c r="J208" i="6"/>
  <c r="I208" i="6"/>
  <c r="G208" i="6"/>
  <c r="F208" i="6"/>
  <c r="E208" i="6"/>
  <c r="D208" i="6"/>
  <c r="H207" i="6"/>
  <c r="C207" i="6"/>
  <c r="H206" i="6"/>
  <c r="C206" i="6"/>
  <c r="H205" i="6"/>
  <c r="C205" i="6"/>
  <c r="H204" i="6"/>
  <c r="C204" i="6"/>
  <c r="H203" i="6"/>
  <c r="C203" i="6"/>
  <c r="H202" i="6"/>
  <c r="C202" i="6"/>
  <c r="H201" i="6"/>
  <c r="C201" i="6"/>
  <c r="H200" i="6"/>
  <c r="C200" i="6"/>
  <c r="L199" i="6"/>
  <c r="K199" i="6"/>
  <c r="J199" i="6"/>
  <c r="I199" i="6"/>
  <c r="G199" i="6"/>
  <c r="F199" i="6"/>
  <c r="E199" i="6"/>
  <c r="D199" i="6"/>
  <c r="H198" i="6"/>
  <c r="C198" i="6"/>
  <c r="H197" i="6"/>
  <c r="C197" i="6"/>
  <c r="H196" i="6"/>
  <c r="C196" i="6"/>
  <c r="H195" i="6"/>
  <c r="C195" i="6"/>
  <c r="H194" i="6"/>
  <c r="C194" i="6"/>
  <c r="H193" i="6"/>
  <c r="C193" i="6"/>
  <c r="H192" i="6"/>
  <c r="C192" i="6"/>
  <c r="H191" i="6"/>
  <c r="C191" i="6"/>
  <c r="H190" i="6"/>
  <c r="C190" i="6"/>
  <c r="H189" i="6"/>
  <c r="C189" i="6"/>
  <c r="L188" i="6"/>
  <c r="L187" i="6" s="1"/>
  <c r="K188" i="6"/>
  <c r="J188" i="6"/>
  <c r="J187" i="6" s="1"/>
  <c r="I188" i="6"/>
  <c r="G188" i="6"/>
  <c r="F188" i="6"/>
  <c r="E188" i="6"/>
  <c r="C188" i="6" s="1"/>
  <c r="D188" i="6"/>
  <c r="D187" i="6" s="1"/>
  <c r="I187" i="6"/>
  <c r="F187" i="6"/>
  <c r="H186" i="6"/>
  <c r="C186" i="6"/>
  <c r="H185" i="6"/>
  <c r="C185" i="6"/>
  <c r="H184" i="6"/>
  <c r="C184" i="6"/>
  <c r="L183" i="6"/>
  <c r="K183" i="6"/>
  <c r="J183" i="6"/>
  <c r="I183" i="6"/>
  <c r="G183" i="6"/>
  <c r="F183" i="6"/>
  <c r="E183" i="6"/>
  <c r="D183" i="6"/>
  <c r="H180" i="6"/>
  <c r="C180" i="6"/>
  <c r="L179" i="6"/>
  <c r="K179" i="6"/>
  <c r="J179" i="6"/>
  <c r="I179" i="6"/>
  <c r="G179" i="6"/>
  <c r="G178" i="6" s="1"/>
  <c r="F179" i="6"/>
  <c r="F178" i="6" s="1"/>
  <c r="E179" i="6"/>
  <c r="E178" i="6" s="1"/>
  <c r="D179" i="6"/>
  <c r="D178" i="6" s="1"/>
  <c r="L178" i="6"/>
  <c r="K178" i="6"/>
  <c r="J178" i="6"/>
  <c r="H177" i="6"/>
  <c r="C177" i="6"/>
  <c r="H176" i="6"/>
  <c r="C176" i="6"/>
  <c r="L175" i="6"/>
  <c r="K175" i="6"/>
  <c r="J175" i="6"/>
  <c r="J174" i="6" s="1"/>
  <c r="I175" i="6"/>
  <c r="G175" i="6"/>
  <c r="F175" i="6"/>
  <c r="E175" i="6"/>
  <c r="D175" i="6"/>
  <c r="C175" i="6" s="1"/>
  <c r="H173" i="6"/>
  <c r="C173" i="6"/>
  <c r="H172" i="6"/>
  <c r="C172" i="6"/>
  <c r="L171" i="6"/>
  <c r="K171" i="6"/>
  <c r="J171" i="6"/>
  <c r="I171" i="6"/>
  <c r="G171" i="6"/>
  <c r="F171" i="6"/>
  <c r="E171" i="6"/>
  <c r="D171" i="6"/>
  <c r="H170" i="6"/>
  <c r="C170" i="6"/>
  <c r="H169" i="6"/>
  <c r="C169" i="6"/>
  <c r="H168" i="6"/>
  <c r="C168" i="6"/>
  <c r="H167" i="6"/>
  <c r="C167" i="6"/>
  <c r="L166" i="6"/>
  <c r="K166" i="6"/>
  <c r="J166" i="6"/>
  <c r="I166" i="6"/>
  <c r="G166" i="6"/>
  <c r="F166" i="6"/>
  <c r="E166" i="6"/>
  <c r="D166" i="6"/>
  <c r="C166" i="6" s="1"/>
  <c r="H165" i="6"/>
  <c r="C165" i="6"/>
  <c r="H164" i="6"/>
  <c r="C164" i="6"/>
  <c r="H163" i="6"/>
  <c r="C163" i="6"/>
  <c r="L162" i="6"/>
  <c r="L161" i="6" s="1"/>
  <c r="L160" i="6" s="1"/>
  <c r="K162" i="6"/>
  <c r="J162" i="6"/>
  <c r="I162" i="6"/>
  <c r="G162" i="6"/>
  <c r="F162" i="6"/>
  <c r="F161" i="6" s="1"/>
  <c r="F160" i="6" s="1"/>
  <c r="E162" i="6"/>
  <c r="D162" i="6"/>
  <c r="H159" i="6"/>
  <c r="C159" i="6"/>
  <c r="H158" i="6"/>
  <c r="C158" i="6"/>
  <c r="H157" i="6"/>
  <c r="C157" i="6"/>
  <c r="H156" i="6"/>
  <c r="C156" i="6"/>
  <c r="H155" i="6"/>
  <c r="C155" i="6"/>
  <c r="H154" i="6"/>
  <c r="C154" i="6"/>
  <c r="L153" i="6"/>
  <c r="K153" i="6"/>
  <c r="J153" i="6"/>
  <c r="I153" i="6"/>
  <c r="G153" i="6"/>
  <c r="G152" i="6" s="1"/>
  <c r="F153" i="6"/>
  <c r="F152" i="6" s="1"/>
  <c r="E153" i="6"/>
  <c r="E152" i="6" s="1"/>
  <c r="D153" i="6"/>
  <c r="L152" i="6"/>
  <c r="K152" i="6"/>
  <c r="J152" i="6"/>
  <c r="D152" i="6"/>
  <c r="H151" i="6"/>
  <c r="C151" i="6"/>
  <c r="H150" i="6"/>
  <c r="C150" i="6"/>
  <c r="H149" i="6"/>
  <c r="C149" i="6"/>
  <c r="H148" i="6"/>
  <c r="C148" i="6"/>
  <c r="L147" i="6"/>
  <c r="K147" i="6"/>
  <c r="J147" i="6"/>
  <c r="I147" i="6"/>
  <c r="G147" i="6"/>
  <c r="F147" i="6"/>
  <c r="E147" i="6"/>
  <c r="D147" i="6"/>
  <c r="H146" i="6"/>
  <c r="C146" i="6"/>
  <c r="H145" i="6"/>
  <c r="C145" i="6"/>
  <c r="H144" i="6"/>
  <c r="C144" i="6"/>
  <c r="H143" i="6"/>
  <c r="C143" i="6"/>
  <c r="H142" i="6"/>
  <c r="C142" i="6"/>
  <c r="H141" i="6"/>
  <c r="C141" i="6"/>
  <c r="H140" i="6"/>
  <c r="C140" i="6"/>
  <c r="H139" i="6"/>
  <c r="C139" i="6"/>
  <c r="L138" i="6"/>
  <c r="K138" i="6"/>
  <c r="K120" i="6" s="1"/>
  <c r="J138" i="6"/>
  <c r="I138" i="6"/>
  <c r="G138" i="6"/>
  <c r="F138" i="6"/>
  <c r="E138" i="6"/>
  <c r="D138" i="6"/>
  <c r="H137" i="6"/>
  <c r="C137" i="6"/>
  <c r="H136" i="6"/>
  <c r="C136" i="6"/>
  <c r="H135" i="6"/>
  <c r="C135" i="6"/>
  <c r="L134" i="6"/>
  <c r="K134" i="6"/>
  <c r="J134" i="6"/>
  <c r="I134" i="6"/>
  <c r="G134" i="6"/>
  <c r="F134" i="6"/>
  <c r="E134" i="6"/>
  <c r="D134" i="6"/>
  <c r="C134" i="6" s="1"/>
  <c r="H133" i="6"/>
  <c r="C133" i="6"/>
  <c r="H132" i="6"/>
  <c r="C132" i="6"/>
  <c r="L131" i="6"/>
  <c r="K131" i="6"/>
  <c r="J131" i="6"/>
  <c r="I131" i="6"/>
  <c r="G131" i="6"/>
  <c r="F131" i="6"/>
  <c r="E131" i="6"/>
  <c r="D131" i="6"/>
  <c r="H130" i="6"/>
  <c r="C130" i="6"/>
  <c r="H129" i="6"/>
  <c r="C129" i="6"/>
  <c r="H128" i="6"/>
  <c r="C128" i="6"/>
  <c r="H127" i="6"/>
  <c r="C127" i="6"/>
  <c r="L126" i="6"/>
  <c r="K126" i="6"/>
  <c r="J126" i="6"/>
  <c r="I126" i="6"/>
  <c r="G126" i="6"/>
  <c r="F126" i="6"/>
  <c r="E126" i="6"/>
  <c r="D126" i="6"/>
  <c r="H125" i="6"/>
  <c r="C125" i="6"/>
  <c r="H124" i="6"/>
  <c r="C124" i="6"/>
  <c r="H123" i="6"/>
  <c r="C123" i="6"/>
  <c r="H122" i="6"/>
  <c r="C122" i="6"/>
  <c r="L121" i="6"/>
  <c r="K121" i="6"/>
  <c r="J121" i="6"/>
  <c r="J120" i="6" s="1"/>
  <c r="I121" i="6"/>
  <c r="G121" i="6"/>
  <c r="F121" i="6"/>
  <c r="E121" i="6"/>
  <c r="D121" i="6"/>
  <c r="H119" i="6"/>
  <c r="C119" i="6"/>
  <c r="H118" i="6"/>
  <c r="C118" i="6"/>
  <c r="H117" i="6"/>
  <c r="C117" i="6"/>
  <c r="H116" i="6"/>
  <c r="C116" i="6"/>
  <c r="H115" i="6"/>
  <c r="C115" i="6"/>
  <c r="L114" i="6"/>
  <c r="K114" i="6"/>
  <c r="J114" i="6"/>
  <c r="I114" i="6"/>
  <c r="G114" i="6"/>
  <c r="C114" i="6" s="1"/>
  <c r="F114" i="6"/>
  <c r="E114" i="6"/>
  <c r="D114" i="6"/>
  <c r="H113" i="6"/>
  <c r="C113" i="6"/>
  <c r="H112" i="6"/>
  <c r="C112" i="6"/>
  <c r="H111" i="6"/>
  <c r="C111" i="6"/>
  <c r="H110" i="6"/>
  <c r="C110" i="6"/>
  <c r="H109" i="6"/>
  <c r="C109" i="6"/>
  <c r="L108" i="6"/>
  <c r="K108" i="6"/>
  <c r="J108" i="6"/>
  <c r="I108" i="6"/>
  <c r="G108" i="6"/>
  <c r="F108" i="6"/>
  <c r="C108" i="6" s="1"/>
  <c r="E108" i="6"/>
  <c r="D108" i="6"/>
  <c r="H107" i="6"/>
  <c r="C107" i="6"/>
  <c r="H106" i="6"/>
  <c r="C106" i="6"/>
  <c r="H105" i="6"/>
  <c r="C105" i="6"/>
  <c r="H104" i="6"/>
  <c r="C104" i="6"/>
  <c r="H103" i="6"/>
  <c r="C103" i="6"/>
  <c r="H102" i="6"/>
  <c r="C102" i="6"/>
  <c r="H101" i="6"/>
  <c r="C101" i="6"/>
  <c r="H100" i="6"/>
  <c r="C100" i="6"/>
  <c r="L99" i="6"/>
  <c r="K99" i="6"/>
  <c r="J99" i="6"/>
  <c r="I99" i="6"/>
  <c r="G99" i="6"/>
  <c r="F99" i="6"/>
  <c r="E99" i="6"/>
  <c r="D99" i="6"/>
  <c r="H98" i="6"/>
  <c r="C98" i="6"/>
  <c r="H97" i="6"/>
  <c r="C97" i="6"/>
  <c r="H96" i="6"/>
  <c r="C96" i="6"/>
  <c r="H95" i="6"/>
  <c r="C95" i="6"/>
  <c r="H94" i="6"/>
  <c r="C94" i="6"/>
  <c r="H93" i="6"/>
  <c r="C93" i="6"/>
  <c r="H92" i="6"/>
  <c r="C92" i="6"/>
  <c r="L91" i="6"/>
  <c r="K91" i="6"/>
  <c r="J91" i="6"/>
  <c r="I91" i="6"/>
  <c r="G91" i="6"/>
  <c r="F91" i="6"/>
  <c r="E91" i="6"/>
  <c r="D91" i="6"/>
  <c r="H90" i="6"/>
  <c r="C90" i="6"/>
  <c r="H89" i="6"/>
  <c r="C89" i="6"/>
  <c r="H88" i="6"/>
  <c r="C88" i="6"/>
  <c r="H87" i="6"/>
  <c r="C87" i="6"/>
  <c r="H86" i="6"/>
  <c r="C86" i="6"/>
  <c r="L85" i="6"/>
  <c r="K85" i="6"/>
  <c r="J85" i="6"/>
  <c r="I85" i="6"/>
  <c r="G85" i="6"/>
  <c r="F85" i="6"/>
  <c r="F83" i="6" s="1"/>
  <c r="E85" i="6"/>
  <c r="D85" i="6"/>
  <c r="H84" i="6"/>
  <c r="C84" i="6"/>
  <c r="H82" i="6"/>
  <c r="C82" i="6"/>
  <c r="H81" i="6"/>
  <c r="C81" i="6"/>
  <c r="L80" i="6"/>
  <c r="K80" i="6"/>
  <c r="J80" i="6"/>
  <c r="I80" i="6"/>
  <c r="G80" i="6"/>
  <c r="F80" i="6"/>
  <c r="E80" i="6"/>
  <c r="D80" i="6"/>
  <c r="H79" i="6"/>
  <c r="C79" i="6"/>
  <c r="H78" i="6"/>
  <c r="C78" i="6"/>
  <c r="L77" i="6"/>
  <c r="K77" i="6"/>
  <c r="J77" i="6"/>
  <c r="J76" i="6" s="1"/>
  <c r="I77" i="6"/>
  <c r="G77" i="6"/>
  <c r="G76" i="6" s="1"/>
  <c r="F77" i="6"/>
  <c r="E77" i="6"/>
  <c r="D77" i="6"/>
  <c r="D76" i="6" s="1"/>
  <c r="L76" i="6"/>
  <c r="H74" i="6"/>
  <c r="C74" i="6"/>
  <c r="H73" i="6"/>
  <c r="C73" i="6"/>
  <c r="H72" i="6"/>
  <c r="C72" i="6"/>
  <c r="H71" i="6"/>
  <c r="C71" i="6"/>
  <c r="H70" i="6"/>
  <c r="C70" i="6"/>
  <c r="L69" i="6"/>
  <c r="K69" i="6"/>
  <c r="K67" i="6" s="1"/>
  <c r="J69" i="6"/>
  <c r="J67" i="6" s="1"/>
  <c r="I69" i="6"/>
  <c r="G69" i="6"/>
  <c r="F69" i="6"/>
  <c r="F67" i="6" s="1"/>
  <c r="E69" i="6"/>
  <c r="D69" i="6"/>
  <c r="D67" i="6" s="1"/>
  <c r="H68" i="6"/>
  <c r="C68" i="6"/>
  <c r="L67" i="6"/>
  <c r="I67" i="6"/>
  <c r="G67" i="6"/>
  <c r="H66" i="6"/>
  <c r="C66" i="6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L58" i="6"/>
  <c r="K58" i="6"/>
  <c r="J58" i="6"/>
  <c r="I58" i="6"/>
  <c r="G58" i="6"/>
  <c r="F58" i="6"/>
  <c r="E58" i="6"/>
  <c r="D58" i="6"/>
  <c r="H57" i="6"/>
  <c r="C57" i="6"/>
  <c r="H56" i="6"/>
  <c r="C56" i="6"/>
  <c r="L55" i="6"/>
  <c r="K55" i="6"/>
  <c r="K54" i="6" s="1"/>
  <c r="J55" i="6"/>
  <c r="J54" i="6" s="1"/>
  <c r="I55" i="6"/>
  <c r="G55" i="6"/>
  <c r="F55" i="6"/>
  <c r="F54" i="6" s="1"/>
  <c r="E55" i="6"/>
  <c r="D55" i="6"/>
  <c r="D54" i="6" s="1"/>
  <c r="H47" i="6"/>
  <c r="C47" i="6"/>
  <c r="H46" i="6"/>
  <c r="C46" i="6"/>
  <c r="L45" i="6"/>
  <c r="H45" i="6" s="1"/>
  <c r="G45" i="6"/>
  <c r="C45" i="6" s="1"/>
  <c r="H44" i="6"/>
  <c r="C44" i="6"/>
  <c r="K43" i="6"/>
  <c r="J43" i="6"/>
  <c r="I43" i="6"/>
  <c r="F43" i="6"/>
  <c r="E43" i="6"/>
  <c r="D43" i="6"/>
  <c r="H42" i="6"/>
  <c r="C42" i="6"/>
  <c r="I41" i="6"/>
  <c r="H41" i="6" s="1"/>
  <c r="D41" i="6"/>
  <c r="C41" i="6" s="1"/>
  <c r="H40" i="6"/>
  <c r="C40" i="6"/>
  <c r="H39" i="6"/>
  <c r="C39" i="6"/>
  <c r="H38" i="6"/>
  <c r="C38" i="6"/>
  <c r="H37" i="6"/>
  <c r="C37" i="6"/>
  <c r="K36" i="6"/>
  <c r="H36" i="6" s="1"/>
  <c r="F36" i="6"/>
  <c r="C36" i="6"/>
  <c r="H35" i="6"/>
  <c r="C35" i="6"/>
  <c r="H34" i="6"/>
  <c r="C34" i="6"/>
  <c r="K33" i="6"/>
  <c r="H33" i="6" s="1"/>
  <c r="F33" i="6"/>
  <c r="C33" i="6" s="1"/>
  <c r="H32" i="6"/>
  <c r="C32" i="6"/>
  <c r="K31" i="6"/>
  <c r="H31" i="6" s="1"/>
  <c r="F31" i="6"/>
  <c r="C31" i="6" s="1"/>
  <c r="H30" i="6"/>
  <c r="C30" i="6"/>
  <c r="H29" i="6"/>
  <c r="C29" i="6"/>
  <c r="H28" i="6"/>
  <c r="C28" i="6"/>
  <c r="K27" i="6"/>
  <c r="H27" i="6" s="1"/>
  <c r="F27" i="6"/>
  <c r="C27" i="6" s="1"/>
  <c r="H25" i="6"/>
  <c r="C25" i="6"/>
  <c r="I24" i="6"/>
  <c r="H24" i="6" s="1"/>
  <c r="D24" i="6"/>
  <c r="C24" i="6" s="1"/>
  <c r="H23" i="6"/>
  <c r="C23" i="6"/>
  <c r="H22" i="6"/>
  <c r="C22" i="6"/>
  <c r="L21" i="6"/>
  <c r="L275" i="6" s="1"/>
  <c r="L274" i="6" s="1"/>
  <c r="K21" i="6"/>
  <c r="J21" i="6"/>
  <c r="I21" i="6"/>
  <c r="G21" i="6"/>
  <c r="G275" i="6" s="1"/>
  <c r="G274" i="6" s="1"/>
  <c r="F21" i="6"/>
  <c r="E21" i="6"/>
  <c r="D21" i="6"/>
  <c r="L54" i="6" l="1"/>
  <c r="L53" i="6" s="1"/>
  <c r="D53" i="6"/>
  <c r="C138" i="6"/>
  <c r="H147" i="6"/>
  <c r="L182" i="6"/>
  <c r="C276" i="6"/>
  <c r="D20" i="6"/>
  <c r="G54" i="6"/>
  <c r="G53" i="6" s="1"/>
  <c r="C69" i="6"/>
  <c r="C250" i="6"/>
  <c r="E275" i="6"/>
  <c r="J275" i="6"/>
  <c r="J274" i="6" s="1"/>
  <c r="G120" i="6"/>
  <c r="E161" i="6"/>
  <c r="E160" i="6" s="1"/>
  <c r="J161" i="6"/>
  <c r="J160" i="6" s="1"/>
  <c r="J182" i="6"/>
  <c r="F212" i="6"/>
  <c r="K212" i="6"/>
  <c r="K240" i="6"/>
  <c r="K211" i="6" s="1"/>
  <c r="D252" i="6"/>
  <c r="E20" i="6"/>
  <c r="C80" i="6"/>
  <c r="H80" i="6"/>
  <c r="L83" i="6"/>
  <c r="L75" i="6" s="1"/>
  <c r="L52" i="6" s="1"/>
  <c r="C91" i="6"/>
  <c r="J83" i="6"/>
  <c r="J75" i="6" s="1"/>
  <c r="C126" i="6"/>
  <c r="H131" i="6"/>
  <c r="L120" i="6"/>
  <c r="F182" i="6"/>
  <c r="D182" i="6"/>
  <c r="G240" i="6"/>
  <c r="L240" i="6"/>
  <c r="H276" i="6"/>
  <c r="C21" i="6"/>
  <c r="D83" i="6"/>
  <c r="D161" i="6"/>
  <c r="I161" i="6"/>
  <c r="K174" i="6"/>
  <c r="F174" i="6"/>
  <c r="C227" i="6"/>
  <c r="F240" i="6"/>
  <c r="F211" i="6" s="1"/>
  <c r="G252" i="6"/>
  <c r="C58" i="6"/>
  <c r="D275" i="6"/>
  <c r="D274" i="6" s="1"/>
  <c r="I275" i="6"/>
  <c r="I274" i="6" s="1"/>
  <c r="C43" i="6"/>
  <c r="F120" i="6"/>
  <c r="C152" i="6"/>
  <c r="L174" i="6"/>
  <c r="G174" i="6"/>
  <c r="C208" i="6"/>
  <c r="L212" i="6"/>
  <c r="D212" i="6"/>
  <c r="D211" i="6" s="1"/>
  <c r="D181" i="6" s="1"/>
  <c r="H257" i="6"/>
  <c r="J53" i="6"/>
  <c r="H67" i="6"/>
  <c r="H99" i="6"/>
  <c r="G83" i="6"/>
  <c r="G75" i="6" s="1"/>
  <c r="H166" i="6"/>
  <c r="H188" i="6"/>
  <c r="C214" i="6"/>
  <c r="H216" i="6"/>
  <c r="H245" i="6"/>
  <c r="C257" i="6"/>
  <c r="J181" i="6"/>
  <c r="I20" i="6"/>
  <c r="K26" i="6"/>
  <c r="H26" i="6" s="1"/>
  <c r="K53" i="6"/>
  <c r="F53" i="6"/>
  <c r="E67" i="6"/>
  <c r="C67" i="6" s="1"/>
  <c r="C85" i="6"/>
  <c r="C99" i="6"/>
  <c r="H126" i="6"/>
  <c r="H138" i="6"/>
  <c r="C199" i="6"/>
  <c r="H214" i="6"/>
  <c r="C245" i="6"/>
  <c r="I253" i="6"/>
  <c r="I252" i="6" s="1"/>
  <c r="H252" i="6" s="1"/>
  <c r="H263" i="6"/>
  <c r="H85" i="6"/>
  <c r="C131" i="6"/>
  <c r="H187" i="6"/>
  <c r="H199" i="6"/>
  <c r="G212" i="6"/>
  <c r="E274" i="6"/>
  <c r="L20" i="6"/>
  <c r="F275" i="6"/>
  <c r="F274" i="6" s="1"/>
  <c r="K275" i="6"/>
  <c r="K274" i="6" s="1"/>
  <c r="H43" i="6"/>
  <c r="H58" i="6"/>
  <c r="H69" i="6"/>
  <c r="K76" i="6"/>
  <c r="F76" i="6"/>
  <c r="F75" i="6" s="1"/>
  <c r="E83" i="6"/>
  <c r="C83" i="6" s="1"/>
  <c r="H91" i="6"/>
  <c r="H114" i="6"/>
  <c r="D120" i="6"/>
  <c r="H134" i="6"/>
  <c r="C162" i="6"/>
  <c r="C171" i="6"/>
  <c r="H171" i="6"/>
  <c r="D174" i="6"/>
  <c r="C178" i="6"/>
  <c r="K187" i="6"/>
  <c r="K182" i="6" s="1"/>
  <c r="H208" i="6"/>
  <c r="H227" i="6"/>
  <c r="E253" i="6"/>
  <c r="C253" i="6" s="1"/>
  <c r="C263" i="6"/>
  <c r="H175" i="6"/>
  <c r="H233" i="6"/>
  <c r="I232" i="6"/>
  <c r="H232" i="6" s="1"/>
  <c r="E252" i="6"/>
  <c r="F20" i="6"/>
  <c r="J20" i="6"/>
  <c r="H21" i="6"/>
  <c r="F26" i="6"/>
  <c r="G161" i="6"/>
  <c r="G160" i="6" s="1"/>
  <c r="E174" i="6"/>
  <c r="E187" i="6"/>
  <c r="C233" i="6"/>
  <c r="E232" i="6"/>
  <c r="C232" i="6" s="1"/>
  <c r="C267" i="6"/>
  <c r="E266" i="6"/>
  <c r="K161" i="6"/>
  <c r="K160" i="6" s="1"/>
  <c r="H162" i="6"/>
  <c r="C219" i="6"/>
  <c r="E212" i="6"/>
  <c r="G20" i="6"/>
  <c r="H55" i="6"/>
  <c r="I54" i="6"/>
  <c r="H77" i="6"/>
  <c r="I76" i="6"/>
  <c r="I83" i="6"/>
  <c r="K83" i="6"/>
  <c r="K75" i="6" s="1"/>
  <c r="H108" i="6"/>
  <c r="H121" i="6"/>
  <c r="I120" i="6"/>
  <c r="H120" i="6" s="1"/>
  <c r="C153" i="6"/>
  <c r="H153" i="6"/>
  <c r="I152" i="6"/>
  <c r="H152" i="6" s="1"/>
  <c r="D160" i="6"/>
  <c r="C183" i="6"/>
  <c r="H183" i="6"/>
  <c r="I182" i="6"/>
  <c r="G187" i="6"/>
  <c r="G182" i="6" s="1"/>
  <c r="H250" i="6"/>
  <c r="H269" i="6"/>
  <c r="C241" i="6"/>
  <c r="E240" i="6"/>
  <c r="C240" i="6" s="1"/>
  <c r="H267" i="6"/>
  <c r="I266" i="6"/>
  <c r="C55" i="6"/>
  <c r="E54" i="6"/>
  <c r="C77" i="6"/>
  <c r="E76" i="6"/>
  <c r="C121" i="6"/>
  <c r="E120" i="6"/>
  <c r="C147" i="6"/>
  <c r="H161" i="6"/>
  <c r="I160" i="6"/>
  <c r="H160" i="6" s="1"/>
  <c r="C179" i="6"/>
  <c r="H179" i="6"/>
  <c r="I178" i="6"/>
  <c r="H178" i="6" s="1"/>
  <c r="E182" i="6"/>
  <c r="H219" i="6"/>
  <c r="I212" i="6"/>
  <c r="H241" i="6"/>
  <c r="I240" i="6"/>
  <c r="H240" i="6" s="1"/>
  <c r="H253" i="6"/>
  <c r="C269" i="6"/>
  <c r="F272" i="6" l="1"/>
  <c r="F181" i="6"/>
  <c r="C252" i="6"/>
  <c r="D75" i="6"/>
  <c r="C187" i="6"/>
  <c r="G211" i="6"/>
  <c r="G181" i="6" s="1"/>
  <c r="J272" i="6"/>
  <c r="D272" i="6"/>
  <c r="K52" i="6"/>
  <c r="J52" i="6"/>
  <c r="J51" i="6" s="1"/>
  <c r="J50" i="6" s="1"/>
  <c r="C20" i="6"/>
  <c r="K181" i="6"/>
  <c r="C120" i="6"/>
  <c r="L211" i="6"/>
  <c r="K51" i="6"/>
  <c r="K50" i="6" s="1"/>
  <c r="K20" i="6"/>
  <c r="C174" i="6"/>
  <c r="F52" i="6"/>
  <c r="F51" i="6" s="1"/>
  <c r="F50" i="6" s="1"/>
  <c r="G52" i="6"/>
  <c r="H20" i="6"/>
  <c r="I174" i="6"/>
  <c r="H174" i="6" s="1"/>
  <c r="K273" i="6"/>
  <c r="J273" i="6"/>
  <c r="C160" i="6"/>
  <c r="D52" i="6"/>
  <c r="C266" i="6"/>
  <c r="E265" i="6"/>
  <c r="C265" i="6" s="1"/>
  <c r="C26" i="6"/>
  <c r="G272" i="6"/>
  <c r="H212" i="6"/>
  <c r="I211" i="6"/>
  <c r="C182" i="6"/>
  <c r="E53" i="6"/>
  <c r="C54" i="6"/>
  <c r="H266" i="6"/>
  <c r="I265" i="6"/>
  <c r="H265" i="6" s="1"/>
  <c r="H182" i="6"/>
  <c r="C161" i="6"/>
  <c r="H83" i="6"/>
  <c r="H54" i="6"/>
  <c r="I53" i="6"/>
  <c r="K272" i="6"/>
  <c r="H275" i="6"/>
  <c r="H274" i="6" s="1"/>
  <c r="C275" i="6"/>
  <c r="C274" i="6" s="1"/>
  <c r="E75" i="6"/>
  <c r="C75" i="6" s="1"/>
  <c r="C76" i="6"/>
  <c r="H76" i="6"/>
  <c r="I75" i="6"/>
  <c r="H75" i="6" s="1"/>
  <c r="C212" i="6"/>
  <c r="E211" i="6"/>
  <c r="G51" i="6" l="1"/>
  <c r="G50" i="6" s="1"/>
  <c r="H211" i="6"/>
  <c r="F273" i="6"/>
  <c r="I181" i="6"/>
  <c r="L272" i="6"/>
  <c r="L181" i="6"/>
  <c r="L51" i="6" s="1"/>
  <c r="E52" i="6"/>
  <c r="C52" i="6" s="1"/>
  <c r="C53" i="6"/>
  <c r="H53" i="6"/>
  <c r="I52" i="6"/>
  <c r="D51" i="6"/>
  <c r="E272" i="6"/>
  <c r="C211" i="6"/>
  <c r="E181" i="6"/>
  <c r="C181" i="6" s="1"/>
  <c r="I272" i="6"/>
  <c r="G273" i="6" l="1"/>
  <c r="H181" i="6"/>
  <c r="C272" i="6"/>
  <c r="H272" i="6"/>
  <c r="L273" i="6"/>
  <c r="L50" i="6"/>
  <c r="D273" i="6"/>
  <c r="D50" i="6"/>
  <c r="E51" i="6"/>
  <c r="I51" i="6"/>
  <c r="H52" i="6"/>
  <c r="E50" i="6" l="1"/>
  <c r="C50" i="6" s="1"/>
  <c r="E273" i="6"/>
  <c r="C273" i="6" s="1"/>
  <c r="C51" i="6"/>
  <c r="H51" i="6"/>
  <c r="I273" i="6"/>
  <c r="H273" i="6" s="1"/>
  <c r="I50" i="6"/>
  <c r="H50" i="6" s="1"/>
  <c r="H284" i="5" l="1"/>
  <c r="C284" i="5"/>
  <c r="H283" i="5"/>
  <c r="C283" i="5"/>
  <c r="H282" i="5"/>
  <c r="C282" i="5"/>
  <c r="H281" i="5"/>
  <c r="C281" i="5"/>
  <c r="H280" i="5"/>
  <c r="C280" i="5"/>
  <c r="H279" i="5"/>
  <c r="C279" i="5"/>
  <c r="H278" i="5"/>
  <c r="C278" i="5"/>
  <c r="H277" i="5"/>
  <c r="C277" i="5"/>
  <c r="C276" i="5" s="1"/>
  <c r="L276" i="5"/>
  <c r="K276" i="5"/>
  <c r="J276" i="5"/>
  <c r="I276" i="5"/>
  <c r="H276" i="5"/>
  <c r="G276" i="5"/>
  <c r="F276" i="5"/>
  <c r="E276" i="5"/>
  <c r="D276" i="5"/>
  <c r="H271" i="5"/>
  <c r="C271" i="5"/>
  <c r="H270" i="5"/>
  <c r="C270" i="5"/>
  <c r="L269" i="5"/>
  <c r="K269" i="5"/>
  <c r="J269" i="5"/>
  <c r="I269" i="5"/>
  <c r="G269" i="5"/>
  <c r="F269" i="5"/>
  <c r="E269" i="5"/>
  <c r="D269" i="5"/>
  <c r="H268" i="5"/>
  <c r="C268" i="5"/>
  <c r="L267" i="5"/>
  <c r="K267" i="5"/>
  <c r="J267" i="5"/>
  <c r="J266" i="5" s="1"/>
  <c r="I267" i="5"/>
  <c r="G267" i="5"/>
  <c r="F267" i="5"/>
  <c r="F266" i="5" s="1"/>
  <c r="F265" i="5" s="1"/>
  <c r="E267" i="5"/>
  <c r="E266" i="5" s="1"/>
  <c r="E265" i="5" s="1"/>
  <c r="D267" i="5"/>
  <c r="D266" i="5" s="1"/>
  <c r="L266" i="5"/>
  <c r="L265" i="5" s="1"/>
  <c r="K266" i="5"/>
  <c r="I266" i="5"/>
  <c r="I265" i="5" s="1"/>
  <c r="G266" i="5"/>
  <c r="G265" i="5" s="1"/>
  <c r="K265" i="5"/>
  <c r="H264" i="5"/>
  <c r="C264" i="5"/>
  <c r="L263" i="5"/>
  <c r="K263" i="5"/>
  <c r="J263" i="5"/>
  <c r="I263" i="5"/>
  <c r="G263" i="5"/>
  <c r="F263" i="5"/>
  <c r="E263" i="5"/>
  <c r="C263" i="5" s="1"/>
  <c r="D263" i="5"/>
  <c r="H262" i="5"/>
  <c r="C262" i="5"/>
  <c r="H261" i="5"/>
  <c r="C261" i="5"/>
  <c r="H260" i="5"/>
  <c r="C260" i="5"/>
  <c r="H259" i="5"/>
  <c r="C259" i="5"/>
  <c r="H258" i="5"/>
  <c r="C258" i="5"/>
  <c r="L257" i="5"/>
  <c r="L253" i="5" s="1"/>
  <c r="L252" i="5" s="1"/>
  <c r="K257" i="5"/>
  <c r="K253" i="5" s="1"/>
  <c r="K252" i="5" s="1"/>
  <c r="J257" i="5"/>
  <c r="I257" i="5"/>
  <c r="G257" i="5"/>
  <c r="G253" i="5" s="1"/>
  <c r="G252" i="5" s="1"/>
  <c r="F257" i="5"/>
  <c r="F253" i="5" s="1"/>
  <c r="F252" i="5" s="1"/>
  <c r="E257" i="5"/>
  <c r="E253" i="5" s="1"/>
  <c r="E252" i="5" s="1"/>
  <c r="D257" i="5"/>
  <c r="H256" i="5"/>
  <c r="C256" i="5"/>
  <c r="H255" i="5"/>
  <c r="C255" i="5"/>
  <c r="H254" i="5"/>
  <c r="C254" i="5"/>
  <c r="J253" i="5"/>
  <c r="J252" i="5" s="1"/>
  <c r="I253" i="5"/>
  <c r="I252" i="5" s="1"/>
  <c r="D253" i="5"/>
  <c r="D252" i="5" s="1"/>
  <c r="H251" i="5"/>
  <c r="C251" i="5"/>
  <c r="L250" i="5"/>
  <c r="K250" i="5"/>
  <c r="J250" i="5"/>
  <c r="I250" i="5"/>
  <c r="H250" i="5" s="1"/>
  <c r="G250" i="5"/>
  <c r="F250" i="5"/>
  <c r="E250" i="5"/>
  <c r="D250" i="5"/>
  <c r="H249" i="5"/>
  <c r="C249" i="5"/>
  <c r="H248" i="5"/>
  <c r="C248" i="5"/>
  <c r="H247" i="5"/>
  <c r="C247" i="5"/>
  <c r="H246" i="5"/>
  <c r="C246" i="5"/>
  <c r="L245" i="5"/>
  <c r="K245" i="5"/>
  <c r="J245" i="5"/>
  <c r="I245" i="5"/>
  <c r="I240" i="5" s="1"/>
  <c r="G245" i="5"/>
  <c r="F245" i="5"/>
  <c r="E245" i="5"/>
  <c r="D245" i="5"/>
  <c r="H244" i="5"/>
  <c r="C244" i="5"/>
  <c r="H243" i="5"/>
  <c r="C243" i="5"/>
  <c r="H242" i="5"/>
  <c r="C242" i="5"/>
  <c r="L241" i="5"/>
  <c r="K241" i="5"/>
  <c r="J241" i="5"/>
  <c r="I241" i="5"/>
  <c r="G241" i="5"/>
  <c r="G240" i="5" s="1"/>
  <c r="F241" i="5"/>
  <c r="E241" i="5"/>
  <c r="D241" i="5"/>
  <c r="L240" i="5"/>
  <c r="K240" i="5"/>
  <c r="E240" i="5"/>
  <c r="D240" i="5"/>
  <c r="H239" i="5"/>
  <c r="C239" i="5"/>
  <c r="H238" i="5"/>
  <c r="C238" i="5"/>
  <c r="H237" i="5"/>
  <c r="C237" i="5"/>
  <c r="H236" i="5"/>
  <c r="C236" i="5"/>
  <c r="H235" i="5"/>
  <c r="C235" i="5"/>
  <c r="H234" i="5"/>
  <c r="C234" i="5"/>
  <c r="L233" i="5"/>
  <c r="K233" i="5"/>
  <c r="J233" i="5"/>
  <c r="J232" i="5" s="1"/>
  <c r="I233" i="5"/>
  <c r="G233" i="5"/>
  <c r="F233" i="5"/>
  <c r="F232" i="5" s="1"/>
  <c r="E233" i="5"/>
  <c r="C233" i="5" s="1"/>
  <c r="D233" i="5"/>
  <c r="L232" i="5"/>
  <c r="K232" i="5"/>
  <c r="I232" i="5"/>
  <c r="H232" i="5" s="1"/>
  <c r="G232" i="5"/>
  <c r="D232" i="5"/>
  <c r="H231" i="5"/>
  <c r="C231" i="5"/>
  <c r="H230" i="5"/>
  <c r="C230" i="5"/>
  <c r="H229" i="5"/>
  <c r="C229" i="5"/>
  <c r="H228" i="5"/>
  <c r="C228" i="5"/>
  <c r="L227" i="5"/>
  <c r="K227" i="5"/>
  <c r="J227" i="5"/>
  <c r="I227" i="5"/>
  <c r="H227" i="5" s="1"/>
  <c r="G227" i="5"/>
  <c r="F227" i="5"/>
  <c r="E227" i="5"/>
  <c r="D227" i="5"/>
  <c r="H226" i="5"/>
  <c r="C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L219" i="5"/>
  <c r="K219" i="5"/>
  <c r="J219" i="5"/>
  <c r="I219" i="5"/>
  <c r="G219" i="5"/>
  <c r="F219" i="5"/>
  <c r="E219" i="5"/>
  <c r="D219" i="5"/>
  <c r="H218" i="5"/>
  <c r="C218" i="5"/>
  <c r="H217" i="5"/>
  <c r="C217" i="5"/>
  <c r="L216" i="5"/>
  <c r="K216" i="5"/>
  <c r="K212" i="5" s="1"/>
  <c r="K211" i="5" s="1"/>
  <c r="K181" i="5" s="1"/>
  <c r="J216" i="5"/>
  <c r="I216" i="5"/>
  <c r="H216" i="5" s="1"/>
  <c r="G216" i="5"/>
  <c r="F216" i="5"/>
  <c r="E216" i="5"/>
  <c r="D216" i="5"/>
  <c r="H215" i="5"/>
  <c r="C215" i="5"/>
  <c r="L214" i="5"/>
  <c r="K214" i="5"/>
  <c r="J214" i="5"/>
  <c r="I214" i="5"/>
  <c r="H214" i="5" s="1"/>
  <c r="G214" i="5"/>
  <c r="F214" i="5"/>
  <c r="E214" i="5"/>
  <c r="D214" i="5"/>
  <c r="H213" i="5"/>
  <c r="C213" i="5"/>
  <c r="L212" i="5"/>
  <c r="G212" i="5"/>
  <c r="G211" i="5" s="1"/>
  <c r="E212" i="5"/>
  <c r="H210" i="5"/>
  <c r="C210" i="5"/>
  <c r="H209" i="5"/>
  <c r="C209" i="5"/>
  <c r="L208" i="5"/>
  <c r="K208" i="5"/>
  <c r="J208" i="5"/>
  <c r="J187" i="5" s="1"/>
  <c r="I208" i="5"/>
  <c r="H208" i="5" s="1"/>
  <c r="G208" i="5"/>
  <c r="F208" i="5"/>
  <c r="E208" i="5"/>
  <c r="D208" i="5"/>
  <c r="H207" i="5"/>
  <c r="C207" i="5"/>
  <c r="H206" i="5"/>
  <c r="C206" i="5"/>
  <c r="H205" i="5"/>
  <c r="C205" i="5"/>
  <c r="H204" i="5"/>
  <c r="C204" i="5"/>
  <c r="H203" i="5"/>
  <c r="C203" i="5"/>
  <c r="H202" i="5"/>
  <c r="C202" i="5"/>
  <c r="H201" i="5"/>
  <c r="C201" i="5"/>
  <c r="H200" i="5"/>
  <c r="C200" i="5"/>
  <c r="L199" i="5"/>
  <c r="K199" i="5"/>
  <c r="J199" i="5"/>
  <c r="I199" i="5"/>
  <c r="G199" i="5"/>
  <c r="F199" i="5"/>
  <c r="E199" i="5"/>
  <c r="D199" i="5"/>
  <c r="H198" i="5"/>
  <c r="C198" i="5"/>
  <c r="H197" i="5"/>
  <c r="C197" i="5"/>
  <c r="H196" i="5"/>
  <c r="C196" i="5"/>
  <c r="H195" i="5"/>
  <c r="C195" i="5"/>
  <c r="H194" i="5"/>
  <c r="C194" i="5"/>
  <c r="H193" i="5"/>
  <c r="C193" i="5"/>
  <c r="H192" i="5"/>
  <c r="C192" i="5"/>
  <c r="H191" i="5"/>
  <c r="C191" i="5"/>
  <c r="H190" i="5"/>
  <c r="C190" i="5"/>
  <c r="H189" i="5"/>
  <c r="C189" i="5"/>
  <c r="L188" i="5"/>
  <c r="K188" i="5"/>
  <c r="J188" i="5"/>
  <c r="I188" i="5"/>
  <c r="H188" i="5" s="1"/>
  <c r="G188" i="5"/>
  <c r="G187" i="5" s="1"/>
  <c r="F188" i="5"/>
  <c r="E188" i="5"/>
  <c r="D188" i="5"/>
  <c r="K187" i="5"/>
  <c r="I187" i="5"/>
  <c r="F187" i="5"/>
  <c r="E187" i="5"/>
  <c r="H186" i="5"/>
  <c r="C186" i="5"/>
  <c r="H185" i="5"/>
  <c r="C185" i="5"/>
  <c r="H184" i="5"/>
  <c r="C184" i="5"/>
  <c r="L183" i="5"/>
  <c r="K183" i="5"/>
  <c r="J183" i="5"/>
  <c r="I183" i="5"/>
  <c r="G183" i="5"/>
  <c r="G182" i="5" s="1"/>
  <c r="G181" i="5" s="1"/>
  <c r="F183" i="5"/>
  <c r="E183" i="5"/>
  <c r="E182" i="5" s="1"/>
  <c r="D183" i="5"/>
  <c r="K182" i="5"/>
  <c r="I182" i="5"/>
  <c r="H180" i="5"/>
  <c r="C180" i="5"/>
  <c r="L179" i="5"/>
  <c r="K179" i="5"/>
  <c r="J179" i="5"/>
  <c r="J178" i="5" s="1"/>
  <c r="I179" i="5"/>
  <c r="G179" i="5"/>
  <c r="F179" i="5"/>
  <c r="F178" i="5" s="1"/>
  <c r="E179" i="5"/>
  <c r="C179" i="5" s="1"/>
  <c r="D179" i="5"/>
  <c r="D178" i="5" s="1"/>
  <c r="L178" i="5"/>
  <c r="K178" i="5"/>
  <c r="I178" i="5"/>
  <c r="I174" i="5" s="1"/>
  <c r="G178" i="5"/>
  <c r="H177" i="5"/>
  <c r="C177" i="5"/>
  <c r="H176" i="5"/>
  <c r="C176" i="5"/>
  <c r="L175" i="5"/>
  <c r="L174" i="5" s="1"/>
  <c r="K175" i="5"/>
  <c r="J175" i="5"/>
  <c r="I175" i="5"/>
  <c r="G175" i="5"/>
  <c r="G174" i="5" s="1"/>
  <c r="F175" i="5"/>
  <c r="F174" i="5" s="1"/>
  <c r="E175" i="5"/>
  <c r="D175" i="5"/>
  <c r="K174" i="5"/>
  <c r="H173" i="5"/>
  <c r="C173" i="5"/>
  <c r="H172" i="5"/>
  <c r="C172" i="5"/>
  <c r="L171" i="5"/>
  <c r="K171" i="5"/>
  <c r="J171" i="5"/>
  <c r="I171" i="5"/>
  <c r="H171" i="5" s="1"/>
  <c r="G171" i="5"/>
  <c r="F171" i="5"/>
  <c r="E171" i="5"/>
  <c r="D171" i="5"/>
  <c r="H170" i="5"/>
  <c r="C170" i="5"/>
  <c r="H169" i="5"/>
  <c r="C169" i="5"/>
  <c r="H168" i="5"/>
  <c r="C168" i="5"/>
  <c r="H167" i="5"/>
  <c r="C167" i="5"/>
  <c r="L166" i="5"/>
  <c r="K166" i="5"/>
  <c r="J166" i="5"/>
  <c r="I166" i="5"/>
  <c r="H166" i="5" s="1"/>
  <c r="G166" i="5"/>
  <c r="F166" i="5"/>
  <c r="E166" i="5"/>
  <c r="D166" i="5"/>
  <c r="H165" i="5"/>
  <c r="C165" i="5"/>
  <c r="H164" i="5"/>
  <c r="C164" i="5"/>
  <c r="H163" i="5"/>
  <c r="C163" i="5"/>
  <c r="L162" i="5"/>
  <c r="K162" i="5"/>
  <c r="K161" i="5" s="1"/>
  <c r="K160" i="5" s="1"/>
  <c r="J162" i="5"/>
  <c r="I162" i="5"/>
  <c r="H162" i="5"/>
  <c r="G162" i="5"/>
  <c r="G161" i="5" s="1"/>
  <c r="G160" i="5" s="1"/>
  <c r="F162" i="5"/>
  <c r="F161" i="5" s="1"/>
  <c r="E162" i="5"/>
  <c r="D162" i="5"/>
  <c r="J161" i="5"/>
  <c r="J160" i="5" s="1"/>
  <c r="E161" i="5"/>
  <c r="E160" i="5" s="1"/>
  <c r="H159" i="5"/>
  <c r="C159" i="5"/>
  <c r="H158" i="5"/>
  <c r="C158" i="5"/>
  <c r="H157" i="5"/>
  <c r="C157" i="5"/>
  <c r="H156" i="5"/>
  <c r="C156" i="5"/>
  <c r="H155" i="5"/>
  <c r="C155" i="5"/>
  <c r="H154" i="5"/>
  <c r="C154" i="5"/>
  <c r="L153" i="5"/>
  <c r="K153" i="5"/>
  <c r="J153" i="5"/>
  <c r="J152" i="5" s="1"/>
  <c r="I153" i="5"/>
  <c r="G153" i="5"/>
  <c r="G152" i="5" s="1"/>
  <c r="F153" i="5"/>
  <c r="F152" i="5" s="1"/>
  <c r="E153" i="5"/>
  <c r="D153" i="5"/>
  <c r="L152" i="5"/>
  <c r="K152" i="5"/>
  <c r="D152" i="5"/>
  <c r="H151" i="5"/>
  <c r="C151" i="5"/>
  <c r="H150" i="5"/>
  <c r="C150" i="5"/>
  <c r="H149" i="5"/>
  <c r="C149" i="5"/>
  <c r="H148" i="5"/>
  <c r="C148" i="5"/>
  <c r="L147" i="5"/>
  <c r="K147" i="5"/>
  <c r="J147" i="5"/>
  <c r="I147" i="5"/>
  <c r="H147" i="5" s="1"/>
  <c r="G147" i="5"/>
  <c r="F147" i="5"/>
  <c r="E147" i="5"/>
  <c r="D147" i="5"/>
  <c r="H146" i="5"/>
  <c r="C146" i="5"/>
  <c r="H145" i="5"/>
  <c r="C145" i="5"/>
  <c r="H144" i="5"/>
  <c r="C144" i="5"/>
  <c r="H143" i="5"/>
  <c r="C143" i="5"/>
  <c r="H142" i="5"/>
  <c r="C142" i="5"/>
  <c r="H141" i="5"/>
  <c r="C141" i="5"/>
  <c r="H140" i="5"/>
  <c r="C140" i="5"/>
  <c r="H139" i="5"/>
  <c r="C139" i="5"/>
  <c r="L138" i="5"/>
  <c r="K138" i="5"/>
  <c r="J138" i="5"/>
  <c r="I138" i="5"/>
  <c r="G138" i="5"/>
  <c r="F138" i="5"/>
  <c r="E138" i="5"/>
  <c r="D138" i="5"/>
  <c r="C138" i="5" s="1"/>
  <c r="H137" i="5"/>
  <c r="C137" i="5"/>
  <c r="H136" i="5"/>
  <c r="C136" i="5"/>
  <c r="H135" i="5"/>
  <c r="C135" i="5"/>
  <c r="L134" i="5"/>
  <c r="K134" i="5"/>
  <c r="K120" i="5" s="1"/>
  <c r="J134" i="5"/>
  <c r="I134" i="5"/>
  <c r="H134" i="5" s="1"/>
  <c r="G134" i="5"/>
  <c r="F134" i="5"/>
  <c r="E134" i="5"/>
  <c r="D134" i="5"/>
  <c r="H133" i="5"/>
  <c r="C133" i="5"/>
  <c r="H132" i="5"/>
  <c r="C132" i="5"/>
  <c r="L131" i="5"/>
  <c r="K131" i="5"/>
  <c r="J131" i="5"/>
  <c r="I131" i="5"/>
  <c r="G131" i="5"/>
  <c r="F131" i="5"/>
  <c r="E131" i="5"/>
  <c r="D131" i="5"/>
  <c r="H130" i="5"/>
  <c r="C130" i="5"/>
  <c r="H129" i="5"/>
  <c r="C129" i="5"/>
  <c r="H128" i="5"/>
  <c r="C128" i="5"/>
  <c r="H127" i="5"/>
  <c r="C127" i="5"/>
  <c r="L126" i="5"/>
  <c r="L120" i="5" s="1"/>
  <c r="K126" i="5"/>
  <c r="J126" i="5"/>
  <c r="I126" i="5"/>
  <c r="H126" i="5"/>
  <c r="G126" i="5"/>
  <c r="F126" i="5"/>
  <c r="E126" i="5"/>
  <c r="D126" i="5"/>
  <c r="C126" i="5" s="1"/>
  <c r="H125" i="5"/>
  <c r="C125" i="5"/>
  <c r="H124" i="5"/>
  <c r="C124" i="5"/>
  <c r="H123" i="5"/>
  <c r="C123" i="5"/>
  <c r="H122" i="5"/>
  <c r="C122" i="5"/>
  <c r="L121" i="5"/>
  <c r="K121" i="5"/>
  <c r="J121" i="5"/>
  <c r="I121" i="5"/>
  <c r="H121" i="5" s="1"/>
  <c r="G121" i="5"/>
  <c r="G120" i="5" s="1"/>
  <c r="F121" i="5"/>
  <c r="E121" i="5"/>
  <c r="D121" i="5"/>
  <c r="H119" i="5"/>
  <c r="C119" i="5"/>
  <c r="H118" i="5"/>
  <c r="C118" i="5"/>
  <c r="H117" i="5"/>
  <c r="C117" i="5"/>
  <c r="H116" i="5"/>
  <c r="C116" i="5"/>
  <c r="H115" i="5"/>
  <c r="C115" i="5"/>
  <c r="L114" i="5"/>
  <c r="K114" i="5"/>
  <c r="J114" i="5"/>
  <c r="I114" i="5"/>
  <c r="H114" i="5" s="1"/>
  <c r="G114" i="5"/>
  <c r="F114" i="5"/>
  <c r="E114" i="5"/>
  <c r="D114" i="5"/>
  <c r="H113" i="5"/>
  <c r="C113" i="5"/>
  <c r="H112" i="5"/>
  <c r="C112" i="5"/>
  <c r="H111" i="5"/>
  <c r="C111" i="5"/>
  <c r="H110" i="5"/>
  <c r="C110" i="5"/>
  <c r="H109" i="5"/>
  <c r="C109" i="5"/>
  <c r="L108" i="5"/>
  <c r="K108" i="5"/>
  <c r="J108" i="5"/>
  <c r="I108" i="5"/>
  <c r="H108" i="5"/>
  <c r="G108" i="5"/>
  <c r="F108" i="5"/>
  <c r="E108" i="5"/>
  <c r="D108" i="5"/>
  <c r="H107" i="5"/>
  <c r="C107" i="5"/>
  <c r="H106" i="5"/>
  <c r="C106" i="5"/>
  <c r="H105" i="5"/>
  <c r="C105" i="5"/>
  <c r="H104" i="5"/>
  <c r="C104" i="5"/>
  <c r="H103" i="5"/>
  <c r="C103" i="5"/>
  <c r="H102" i="5"/>
  <c r="C102" i="5"/>
  <c r="H101" i="5"/>
  <c r="C101" i="5"/>
  <c r="H100" i="5"/>
  <c r="C100" i="5"/>
  <c r="L99" i="5"/>
  <c r="K99" i="5"/>
  <c r="J99" i="5"/>
  <c r="I99" i="5"/>
  <c r="H99" i="5" s="1"/>
  <c r="G99" i="5"/>
  <c r="F99" i="5"/>
  <c r="E99" i="5"/>
  <c r="D99" i="5"/>
  <c r="H98" i="5"/>
  <c r="C98" i="5"/>
  <c r="H97" i="5"/>
  <c r="C97" i="5"/>
  <c r="H96" i="5"/>
  <c r="C96" i="5"/>
  <c r="H95" i="5"/>
  <c r="C95" i="5"/>
  <c r="H94" i="5"/>
  <c r="C94" i="5"/>
  <c r="H93" i="5"/>
  <c r="C93" i="5"/>
  <c r="H92" i="5"/>
  <c r="C92" i="5"/>
  <c r="L91" i="5"/>
  <c r="K91" i="5"/>
  <c r="J91" i="5"/>
  <c r="J83" i="5" s="1"/>
  <c r="I91" i="5"/>
  <c r="G91" i="5"/>
  <c r="F91" i="5"/>
  <c r="E91" i="5"/>
  <c r="E83" i="5" s="1"/>
  <c r="D91" i="5"/>
  <c r="H90" i="5"/>
  <c r="C90" i="5"/>
  <c r="H89" i="5"/>
  <c r="C89" i="5"/>
  <c r="H88" i="5"/>
  <c r="C88" i="5"/>
  <c r="H87" i="5"/>
  <c r="C87" i="5"/>
  <c r="H86" i="5"/>
  <c r="C86" i="5"/>
  <c r="L85" i="5"/>
  <c r="K85" i="5"/>
  <c r="K83" i="5" s="1"/>
  <c r="J85" i="5"/>
  <c r="I85" i="5"/>
  <c r="H85" i="5" s="1"/>
  <c r="G85" i="5"/>
  <c r="F85" i="5"/>
  <c r="E85" i="5"/>
  <c r="D85" i="5"/>
  <c r="H84" i="5"/>
  <c r="C84" i="5"/>
  <c r="I83" i="5"/>
  <c r="G83" i="5"/>
  <c r="H82" i="5"/>
  <c r="C82" i="5"/>
  <c r="H81" i="5"/>
  <c r="C81" i="5"/>
  <c r="L80" i="5"/>
  <c r="K80" i="5"/>
  <c r="J80" i="5"/>
  <c r="I80" i="5"/>
  <c r="H80" i="5" s="1"/>
  <c r="G80" i="5"/>
  <c r="F80" i="5"/>
  <c r="E80" i="5"/>
  <c r="D80" i="5"/>
  <c r="H79" i="5"/>
  <c r="C79" i="5"/>
  <c r="H78" i="5"/>
  <c r="C78" i="5"/>
  <c r="L77" i="5"/>
  <c r="K77" i="5"/>
  <c r="J77" i="5"/>
  <c r="I77" i="5"/>
  <c r="G77" i="5"/>
  <c r="G76" i="5" s="1"/>
  <c r="F77" i="5"/>
  <c r="F76" i="5" s="1"/>
  <c r="E77" i="5"/>
  <c r="D77" i="5"/>
  <c r="K76" i="5"/>
  <c r="H74" i="5"/>
  <c r="C74" i="5"/>
  <c r="H73" i="5"/>
  <c r="C73" i="5"/>
  <c r="H72" i="5"/>
  <c r="C72" i="5"/>
  <c r="H71" i="5"/>
  <c r="C71" i="5"/>
  <c r="H70" i="5"/>
  <c r="C70" i="5"/>
  <c r="L69" i="5"/>
  <c r="L67" i="5" s="1"/>
  <c r="K69" i="5"/>
  <c r="K67" i="5" s="1"/>
  <c r="J69" i="5"/>
  <c r="J67" i="5" s="1"/>
  <c r="I69" i="5"/>
  <c r="G69" i="5"/>
  <c r="G67" i="5" s="1"/>
  <c r="F69" i="5"/>
  <c r="F67" i="5" s="1"/>
  <c r="E69" i="5"/>
  <c r="D69" i="5"/>
  <c r="H68" i="5"/>
  <c r="C68" i="5"/>
  <c r="I67" i="5"/>
  <c r="D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L58" i="5"/>
  <c r="K58" i="5"/>
  <c r="J58" i="5"/>
  <c r="I58" i="5"/>
  <c r="G58" i="5"/>
  <c r="F58" i="5"/>
  <c r="E58" i="5"/>
  <c r="D58" i="5"/>
  <c r="H57" i="5"/>
  <c r="C57" i="5"/>
  <c r="H56" i="5"/>
  <c r="C56" i="5"/>
  <c r="L55" i="5"/>
  <c r="K55" i="5"/>
  <c r="J55" i="5"/>
  <c r="J54" i="5" s="1"/>
  <c r="J53" i="5" s="1"/>
  <c r="I55" i="5"/>
  <c r="G55" i="5"/>
  <c r="F55" i="5"/>
  <c r="F54" i="5" s="1"/>
  <c r="E55" i="5"/>
  <c r="D55" i="5"/>
  <c r="I54" i="5"/>
  <c r="D54" i="5"/>
  <c r="D53" i="5" s="1"/>
  <c r="H47" i="5"/>
  <c r="C47" i="5"/>
  <c r="H46" i="5"/>
  <c r="C46" i="5"/>
  <c r="L45" i="5"/>
  <c r="G45" i="5"/>
  <c r="C45" i="5" s="1"/>
  <c r="H44" i="5"/>
  <c r="C44" i="5"/>
  <c r="K43" i="5"/>
  <c r="J43" i="5"/>
  <c r="I43" i="5"/>
  <c r="F43" i="5"/>
  <c r="E43" i="5"/>
  <c r="D43" i="5"/>
  <c r="H42" i="5"/>
  <c r="C42" i="5"/>
  <c r="I41" i="5"/>
  <c r="H41" i="5" s="1"/>
  <c r="D41" i="5"/>
  <c r="C41" i="5" s="1"/>
  <c r="H40" i="5"/>
  <c r="C40" i="5"/>
  <c r="H39" i="5"/>
  <c r="C39" i="5"/>
  <c r="H38" i="5"/>
  <c r="C38" i="5"/>
  <c r="H37" i="5"/>
  <c r="C37" i="5"/>
  <c r="K36" i="5"/>
  <c r="H36" i="5" s="1"/>
  <c r="F36" i="5"/>
  <c r="C36" i="5" s="1"/>
  <c r="H35" i="5"/>
  <c r="C35" i="5"/>
  <c r="H34" i="5"/>
  <c r="C34" i="5"/>
  <c r="K33" i="5"/>
  <c r="H33" i="5" s="1"/>
  <c r="F33" i="5"/>
  <c r="C33" i="5" s="1"/>
  <c r="H32" i="5"/>
  <c r="C32" i="5"/>
  <c r="K31" i="5"/>
  <c r="H31" i="5" s="1"/>
  <c r="F31" i="5"/>
  <c r="C31" i="5" s="1"/>
  <c r="H30" i="5"/>
  <c r="C30" i="5"/>
  <c r="H29" i="5"/>
  <c r="C29" i="5"/>
  <c r="H28" i="5"/>
  <c r="C28" i="5"/>
  <c r="K27" i="5"/>
  <c r="H27" i="5" s="1"/>
  <c r="F27" i="5"/>
  <c r="C27" i="5" s="1"/>
  <c r="K26" i="5"/>
  <c r="H25" i="5"/>
  <c r="C25" i="5"/>
  <c r="H24" i="5"/>
  <c r="C24" i="5"/>
  <c r="H23" i="5"/>
  <c r="C23" i="5"/>
  <c r="H22" i="5"/>
  <c r="C22" i="5"/>
  <c r="L21" i="5"/>
  <c r="L275" i="5" s="1"/>
  <c r="L274" i="5" s="1"/>
  <c r="K21" i="5"/>
  <c r="K275" i="5" s="1"/>
  <c r="K274" i="5" s="1"/>
  <c r="J21" i="5"/>
  <c r="J275" i="5" s="1"/>
  <c r="J274" i="5" s="1"/>
  <c r="I21" i="5"/>
  <c r="I275" i="5" s="1"/>
  <c r="I274" i="5" s="1"/>
  <c r="G21" i="5"/>
  <c r="G275" i="5" s="1"/>
  <c r="G274" i="5" s="1"/>
  <c r="F21" i="5"/>
  <c r="F275" i="5" s="1"/>
  <c r="F274" i="5" s="1"/>
  <c r="E21" i="5"/>
  <c r="E275" i="5" s="1"/>
  <c r="E274" i="5" s="1"/>
  <c r="D21" i="5"/>
  <c r="D275" i="5" s="1"/>
  <c r="D274" i="5" s="1"/>
  <c r="J20" i="5"/>
  <c r="G75" i="5" l="1"/>
  <c r="G54" i="5"/>
  <c r="G53" i="5" s="1"/>
  <c r="K75" i="5"/>
  <c r="H266" i="5"/>
  <c r="E20" i="5"/>
  <c r="H43" i="5"/>
  <c r="C58" i="5"/>
  <c r="H77" i="5"/>
  <c r="C80" i="5"/>
  <c r="L76" i="5"/>
  <c r="C121" i="5"/>
  <c r="J120" i="5"/>
  <c r="H131" i="5"/>
  <c r="C134" i="5"/>
  <c r="H175" i="5"/>
  <c r="I212" i="5"/>
  <c r="I211" i="5" s="1"/>
  <c r="I181" i="5" s="1"/>
  <c r="C216" i="5"/>
  <c r="E232" i="5"/>
  <c r="E211" i="5" s="1"/>
  <c r="E181" i="5" s="1"/>
  <c r="H257" i="5"/>
  <c r="H269" i="5"/>
  <c r="C232" i="5"/>
  <c r="H252" i="5"/>
  <c r="C43" i="5"/>
  <c r="I53" i="5"/>
  <c r="C55" i="5"/>
  <c r="C69" i="5"/>
  <c r="C77" i="5"/>
  <c r="J76" i="5"/>
  <c r="J75" i="5" s="1"/>
  <c r="F83" i="5"/>
  <c r="I161" i="5"/>
  <c r="H161" i="5" s="1"/>
  <c r="C175" i="5"/>
  <c r="E178" i="5"/>
  <c r="E174" i="5" s="1"/>
  <c r="C208" i="5"/>
  <c r="C214" i="5"/>
  <c r="C241" i="5"/>
  <c r="J240" i="5"/>
  <c r="H240" i="5" s="1"/>
  <c r="L54" i="5"/>
  <c r="L53" i="5" s="1"/>
  <c r="H178" i="5"/>
  <c r="H21" i="5"/>
  <c r="H275" i="5" s="1"/>
  <c r="H274" i="5" s="1"/>
  <c r="F53" i="5"/>
  <c r="K54" i="5"/>
  <c r="K53" i="5" s="1"/>
  <c r="C91" i="5"/>
  <c r="C114" i="5"/>
  <c r="H138" i="5"/>
  <c r="C166" i="5"/>
  <c r="F182" i="5"/>
  <c r="C199" i="5"/>
  <c r="L211" i="5"/>
  <c r="C219" i="5"/>
  <c r="J212" i="5"/>
  <c r="J211" i="5" s="1"/>
  <c r="H233" i="5"/>
  <c r="H245" i="5"/>
  <c r="C250" i="5"/>
  <c r="C54" i="5"/>
  <c r="H53" i="5"/>
  <c r="C252" i="5"/>
  <c r="G20" i="5"/>
  <c r="K20" i="5"/>
  <c r="E54" i="5"/>
  <c r="H67" i="5"/>
  <c r="C108" i="5"/>
  <c r="D83" i="5"/>
  <c r="L83" i="5"/>
  <c r="L75" i="5" s="1"/>
  <c r="L52" i="5" s="1"/>
  <c r="C162" i="5"/>
  <c r="D161" i="5"/>
  <c r="L161" i="5"/>
  <c r="L160" i="5" s="1"/>
  <c r="D174" i="5"/>
  <c r="C174" i="5" s="1"/>
  <c r="J174" i="5"/>
  <c r="H174" i="5" s="1"/>
  <c r="H212" i="5"/>
  <c r="F212" i="5"/>
  <c r="F240" i="5"/>
  <c r="J265" i="5"/>
  <c r="H265" i="5" s="1"/>
  <c r="H58" i="5"/>
  <c r="C240" i="5"/>
  <c r="C253" i="5"/>
  <c r="D20" i="5"/>
  <c r="L20" i="5"/>
  <c r="F26" i="5"/>
  <c r="E67" i="5"/>
  <c r="C67" i="5" s="1"/>
  <c r="C85" i="5"/>
  <c r="C99" i="5"/>
  <c r="F120" i="5"/>
  <c r="F75" i="5" s="1"/>
  <c r="C131" i="5"/>
  <c r="C147" i="5"/>
  <c r="H153" i="5"/>
  <c r="F160" i="5"/>
  <c r="C171" i="5"/>
  <c r="H183" i="5"/>
  <c r="C188" i="5"/>
  <c r="D187" i="5"/>
  <c r="L187" i="5"/>
  <c r="L182" i="5" s="1"/>
  <c r="L181" i="5" s="1"/>
  <c r="D212" i="5"/>
  <c r="C227" i="5"/>
  <c r="C245" i="5"/>
  <c r="C257" i="5"/>
  <c r="H267" i="5"/>
  <c r="K272" i="5"/>
  <c r="I20" i="5"/>
  <c r="C21" i="5"/>
  <c r="H26" i="5"/>
  <c r="H45" i="5"/>
  <c r="H55" i="5"/>
  <c r="H69" i="5"/>
  <c r="D76" i="5"/>
  <c r="H91" i="5"/>
  <c r="D120" i="5"/>
  <c r="C153" i="5"/>
  <c r="H179" i="5"/>
  <c r="C183" i="5"/>
  <c r="J182" i="5"/>
  <c r="H199" i="5"/>
  <c r="H211" i="5"/>
  <c r="H219" i="5"/>
  <c r="H241" i="5"/>
  <c r="H253" i="5"/>
  <c r="H263" i="5"/>
  <c r="C266" i="5"/>
  <c r="D265" i="5"/>
  <c r="C265" i="5" s="1"/>
  <c r="C267" i="5"/>
  <c r="G272" i="5"/>
  <c r="E76" i="5"/>
  <c r="I76" i="5"/>
  <c r="E120" i="5"/>
  <c r="I120" i="5"/>
  <c r="H120" i="5" s="1"/>
  <c r="E152" i="5"/>
  <c r="C152" i="5" s="1"/>
  <c r="I152" i="5"/>
  <c r="H152" i="5" s="1"/>
  <c r="I160" i="5"/>
  <c r="H160" i="5" s="1"/>
  <c r="C269" i="5"/>
  <c r="L51" i="5" l="1"/>
  <c r="L50" i="5" s="1"/>
  <c r="K52" i="5"/>
  <c r="K51" i="5" s="1"/>
  <c r="H54" i="5"/>
  <c r="H187" i="5"/>
  <c r="H83" i="5"/>
  <c r="C83" i="5"/>
  <c r="C178" i="5"/>
  <c r="F52" i="5"/>
  <c r="G52" i="5"/>
  <c r="G51" i="5" s="1"/>
  <c r="C120" i="5"/>
  <c r="C275" i="5"/>
  <c r="C274" i="5" s="1"/>
  <c r="E75" i="5"/>
  <c r="H182" i="5"/>
  <c r="J181" i="5"/>
  <c r="H181" i="5" s="1"/>
  <c r="H20" i="5"/>
  <c r="C212" i="5"/>
  <c r="D211" i="5"/>
  <c r="F20" i="5"/>
  <c r="C20" i="5" s="1"/>
  <c r="C26" i="5"/>
  <c r="J272" i="5"/>
  <c r="F211" i="5"/>
  <c r="E53" i="5"/>
  <c r="L272" i="5"/>
  <c r="C187" i="5"/>
  <c r="D182" i="5"/>
  <c r="I75" i="5"/>
  <c r="H76" i="5"/>
  <c r="C76" i="5"/>
  <c r="D75" i="5"/>
  <c r="C161" i="5"/>
  <c r="D160" i="5"/>
  <c r="C160" i="5" s="1"/>
  <c r="J52" i="5"/>
  <c r="L273" i="5" l="1"/>
  <c r="G50" i="5"/>
  <c r="G273" i="5"/>
  <c r="J51" i="5"/>
  <c r="J50" i="5" s="1"/>
  <c r="K50" i="5"/>
  <c r="K273" i="5"/>
  <c r="H75" i="5"/>
  <c r="I52" i="5"/>
  <c r="I272" i="5"/>
  <c r="E52" i="5"/>
  <c r="E51" i="5" s="1"/>
  <c r="C53" i="5"/>
  <c r="E272" i="5"/>
  <c r="H272" i="5"/>
  <c r="C75" i="5"/>
  <c r="D52" i="5"/>
  <c r="C182" i="5"/>
  <c r="D181" i="5"/>
  <c r="F181" i="5"/>
  <c r="F51" i="5" s="1"/>
  <c r="F272" i="5"/>
  <c r="C211" i="5"/>
  <c r="D272" i="5"/>
  <c r="C181" i="5" l="1"/>
  <c r="C272" i="5"/>
  <c r="J273" i="5"/>
  <c r="C52" i="5"/>
  <c r="D51" i="5"/>
  <c r="E273" i="5"/>
  <c r="E50" i="5"/>
  <c r="F50" i="5"/>
  <c r="F273" i="5"/>
  <c r="H52" i="5"/>
  <c r="I51" i="5"/>
  <c r="D273" i="5" l="1"/>
  <c r="C273" i="5" s="1"/>
  <c r="C51" i="5"/>
  <c r="D50" i="5"/>
  <c r="C50" i="5" s="1"/>
  <c r="I273" i="5"/>
  <c r="H273" i="5" s="1"/>
  <c r="I50" i="5"/>
  <c r="H50" i="5" s="1"/>
  <c r="H51" i="5"/>
  <c r="H284" i="4" l="1"/>
  <c r="C284" i="4"/>
  <c r="H283" i="4"/>
  <c r="C283" i="4"/>
  <c r="H282" i="4"/>
  <c r="C282" i="4"/>
  <c r="H281" i="4"/>
  <c r="C281" i="4"/>
  <c r="H280" i="4"/>
  <c r="C280" i="4"/>
  <c r="H279" i="4"/>
  <c r="C279" i="4"/>
  <c r="H278" i="4"/>
  <c r="C278" i="4"/>
  <c r="H277" i="4"/>
  <c r="C277" i="4"/>
  <c r="C276" i="4" s="1"/>
  <c r="L276" i="4"/>
  <c r="K276" i="4"/>
  <c r="J276" i="4"/>
  <c r="I276" i="4"/>
  <c r="G276" i="4"/>
  <c r="F276" i="4"/>
  <c r="E276" i="4"/>
  <c r="D276" i="4"/>
  <c r="H271" i="4"/>
  <c r="C271" i="4"/>
  <c r="H270" i="4"/>
  <c r="C270" i="4"/>
  <c r="L269" i="4"/>
  <c r="K269" i="4"/>
  <c r="J269" i="4"/>
  <c r="I269" i="4"/>
  <c r="G269" i="4"/>
  <c r="F269" i="4"/>
  <c r="E269" i="4"/>
  <c r="D269" i="4"/>
  <c r="C269" i="4" s="1"/>
  <c r="H268" i="4"/>
  <c r="C268" i="4"/>
  <c r="L267" i="4"/>
  <c r="L266" i="4" s="1"/>
  <c r="L265" i="4" s="1"/>
  <c r="K267" i="4"/>
  <c r="J267" i="4"/>
  <c r="I267" i="4"/>
  <c r="I266" i="4" s="1"/>
  <c r="G267" i="4"/>
  <c r="G266" i="4" s="1"/>
  <c r="G265" i="4" s="1"/>
  <c r="F267" i="4"/>
  <c r="E267" i="4"/>
  <c r="D267" i="4"/>
  <c r="D266" i="4" s="1"/>
  <c r="J266" i="4"/>
  <c r="J265" i="4" s="1"/>
  <c r="F266" i="4"/>
  <c r="F265" i="4" s="1"/>
  <c r="E266" i="4"/>
  <c r="E265" i="4" s="1"/>
  <c r="H264" i="4"/>
  <c r="C264" i="4"/>
  <c r="L263" i="4"/>
  <c r="K263" i="4"/>
  <c r="J263" i="4"/>
  <c r="I263" i="4"/>
  <c r="G263" i="4"/>
  <c r="F263" i="4"/>
  <c r="E263" i="4"/>
  <c r="D263" i="4"/>
  <c r="C263" i="4" s="1"/>
  <c r="H262" i="4"/>
  <c r="C262" i="4"/>
  <c r="H261" i="4"/>
  <c r="C261" i="4"/>
  <c r="H260" i="4"/>
  <c r="C260" i="4"/>
  <c r="H259" i="4"/>
  <c r="C259" i="4"/>
  <c r="H258" i="4"/>
  <c r="C258" i="4"/>
  <c r="L257" i="4"/>
  <c r="L253" i="4" s="1"/>
  <c r="L252" i="4" s="1"/>
  <c r="K257" i="4"/>
  <c r="J257" i="4"/>
  <c r="I257" i="4"/>
  <c r="G257" i="4"/>
  <c r="G253" i="4" s="1"/>
  <c r="F257" i="4"/>
  <c r="F253" i="4" s="1"/>
  <c r="F252" i="4" s="1"/>
  <c r="E257" i="4"/>
  <c r="E253" i="4" s="1"/>
  <c r="E252" i="4" s="1"/>
  <c r="D257" i="4"/>
  <c r="C257" i="4"/>
  <c r="H256" i="4"/>
  <c r="C256" i="4"/>
  <c r="H255" i="4"/>
  <c r="C255" i="4"/>
  <c r="H254" i="4"/>
  <c r="C254" i="4"/>
  <c r="J253" i="4"/>
  <c r="J252" i="4" s="1"/>
  <c r="I253" i="4"/>
  <c r="I252" i="4" s="1"/>
  <c r="D253" i="4"/>
  <c r="D252" i="4" s="1"/>
  <c r="H251" i="4"/>
  <c r="C251" i="4"/>
  <c r="L250" i="4"/>
  <c r="K250" i="4"/>
  <c r="J250" i="4"/>
  <c r="I250" i="4"/>
  <c r="G250" i="4"/>
  <c r="F250" i="4"/>
  <c r="E250" i="4"/>
  <c r="D250" i="4"/>
  <c r="H249" i="4"/>
  <c r="C249" i="4"/>
  <c r="H248" i="4"/>
  <c r="C248" i="4"/>
  <c r="H247" i="4"/>
  <c r="C247" i="4"/>
  <c r="H246" i="4"/>
  <c r="C246" i="4"/>
  <c r="L245" i="4"/>
  <c r="K245" i="4"/>
  <c r="H245" i="4" s="1"/>
  <c r="J245" i="4"/>
  <c r="I245" i="4"/>
  <c r="G245" i="4"/>
  <c r="F245" i="4"/>
  <c r="F240" i="4" s="1"/>
  <c r="E245" i="4"/>
  <c r="D245" i="4"/>
  <c r="C245" i="4" s="1"/>
  <c r="H244" i="4"/>
  <c r="C244" i="4"/>
  <c r="H243" i="4"/>
  <c r="C243" i="4"/>
  <c r="H242" i="4"/>
  <c r="C242" i="4"/>
  <c r="L241" i="4"/>
  <c r="L240" i="4" s="1"/>
  <c r="K241" i="4"/>
  <c r="J241" i="4"/>
  <c r="J240" i="4" s="1"/>
  <c r="I241" i="4"/>
  <c r="G241" i="4"/>
  <c r="G240" i="4" s="1"/>
  <c r="F241" i="4"/>
  <c r="E241" i="4"/>
  <c r="E240" i="4" s="1"/>
  <c r="D241" i="4"/>
  <c r="D240" i="4" s="1"/>
  <c r="I240" i="4"/>
  <c r="H239" i="4"/>
  <c r="C239" i="4"/>
  <c r="H238" i="4"/>
  <c r="C238" i="4"/>
  <c r="H237" i="4"/>
  <c r="C237" i="4"/>
  <c r="H236" i="4"/>
  <c r="C236" i="4"/>
  <c r="H235" i="4"/>
  <c r="C235" i="4"/>
  <c r="H234" i="4"/>
  <c r="C234" i="4"/>
  <c r="L233" i="4"/>
  <c r="L232" i="4" s="1"/>
  <c r="K233" i="4"/>
  <c r="J233" i="4"/>
  <c r="I233" i="4"/>
  <c r="G233" i="4"/>
  <c r="G232" i="4" s="1"/>
  <c r="F233" i="4"/>
  <c r="F232" i="4" s="1"/>
  <c r="E233" i="4"/>
  <c r="E232" i="4" s="1"/>
  <c r="D233" i="4"/>
  <c r="D232" i="4" s="1"/>
  <c r="J232" i="4"/>
  <c r="I232" i="4"/>
  <c r="H231" i="4"/>
  <c r="C231" i="4"/>
  <c r="H230" i="4"/>
  <c r="C230" i="4"/>
  <c r="H229" i="4"/>
  <c r="C229" i="4"/>
  <c r="H228" i="4"/>
  <c r="C228" i="4"/>
  <c r="L227" i="4"/>
  <c r="K227" i="4"/>
  <c r="J227" i="4"/>
  <c r="I227" i="4"/>
  <c r="G227" i="4"/>
  <c r="F227" i="4"/>
  <c r="E227" i="4"/>
  <c r="D227" i="4"/>
  <c r="C227" i="4"/>
  <c r="H226" i="4"/>
  <c r="C226" i="4"/>
  <c r="H225" i="4"/>
  <c r="C225" i="4"/>
  <c r="H224" i="4"/>
  <c r="C224" i="4"/>
  <c r="H223" i="4"/>
  <c r="C223" i="4"/>
  <c r="H222" i="4"/>
  <c r="C222" i="4"/>
  <c r="H221" i="4"/>
  <c r="C221" i="4"/>
  <c r="H220" i="4"/>
  <c r="C220" i="4"/>
  <c r="L219" i="4"/>
  <c r="K219" i="4"/>
  <c r="J219" i="4"/>
  <c r="I219" i="4"/>
  <c r="G219" i="4"/>
  <c r="F219" i="4"/>
  <c r="E219" i="4"/>
  <c r="D219" i="4"/>
  <c r="C219" i="4" s="1"/>
  <c r="H218" i="4"/>
  <c r="C218" i="4"/>
  <c r="H217" i="4"/>
  <c r="C217" i="4"/>
  <c r="L216" i="4"/>
  <c r="K216" i="4"/>
  <c r="J216" i="4"/>
  <c r="I216" i="4"/>
  <c r="G216" i="4"/>
  <c r="F216" i="4"/>
  <c r="F212" i="4" s="1"/>
  <c r="E216" i="4"/>
  <c r="D216" i="4"/>
  <c r="H215" i="4"/>
  <c r="C215" i="4"/>
  <c r="L214" i="4"/>
  <c r="K214" i="4"/>
  <c r="J214" i="4"/>
  <c r="I214" i="4"/>
  <c r="G214" i="4"/>
  <c r="F214" i="4"/>
  <c r="E214" i="4"/>
  <c r="D214" i="4"/>
  <c r="H213" i="4"/>
  <c r="C213" i="4"/>
  <c r="J212" i="4"/>
  <c r="I212" i="4"/>
  <c r="H210" i="4"/>
  <c r="C210" i="4"/>
  <c r="H209" i="4"/>
  <c r="C209" i="4"/>
  <c r="L208" i="4"/>
  <c r="K208" i="4"/>
  <c r="J208" i="4"/>
  <c r="I208" i="4"/>
  <c r="G208" i="4"/>
  <c r="F208" i="4"/>
  <c r="E208" i="4"/>
  <c r="D208" i="4"/>
  <c r="H207" i="4"/>
  <c r="C207" i="4"/>
  <c r="H206" i="4"/>
  <c r="C206" i="4"/>
  <c r="H205" i="4"/>
  <c r="C205" i="4"/>
  <c r="H204" i="4"/>
  <c r="C204" i="4"/>
  <c r="H203" i="4"/>
  <c r="C203" i="4"/>
  <c r="H202" i="4"/>
  <c r="C202" i="4"/>
  <c r="H201" i="4"/>
  <c r="C201" i="4"/>
  <c r="H200" i="4"/>
  <c r="C200" i="4"/>
  <c r="L199" i="4"/>
  <c r="K199" i="4"/>
  <c r="H199" i="4" s="1"/>
  <c r="J199" i="4"/>
  <c r="I199" i="4"/>
  <c r="G199" i="4"/>
  <c r="F199" i="4"/>
  <c r="E199" i="4"/>
  <c r="D199" i="4"/>
  <c r="C199" i="4" s="1"/>
  <c r="H198" i="4"/>
  <c r="C198" i="4"/>
  <c r="H197" i="4"/>
  <c r="C197" i="4"/>
  <c r="H196" i="4"/>
  <c r="C196" i="4"/>
  <c r="H195" i="4"/>
  <c r="C195" i="4"/>
  <c r="H194" i="4"/>
  <c r="C194" i="4"/>
  <c r="H193" i="4"/>
  <c r="C193" i="4"/>
  <c r="H192" i="4"/>
  <c r="C192" i="4"/>
  <c r="H191" i="4"/>
  <c r="C191" i="4"/>
  <c r="H190" i="4"/>
  <c r="C190" i="4"/>
  <c r="H189" i="4"/>
  <c r="C189" i="4"/>
  <c r="L188" i="4"/>
  <c r="K188" i="4"/>
  <c r="J188" i="4"/>
  <c r="J187" i="4" s="1"/>
  <c r="I188" i="4"/>
  <c r="G188" i="4"/>
  <c r="G187" i="4" s="1"/>
  <c r="F188" i="4"/>
  <c r="E188" i="4"/>
  <c r="E187" i="4" s="1"/>
  <c r="D188" i="4"/>
  <c r="L187" i="4"/>
  <c r="H186" i="4"/>
  <c r="C186" i="4"/>
  <c r="H185" i="4"/>
  <c r="C185" i="4"/>
  <c r="H184" i="4"/>
  <c r="C184" i="4"/>
  <c r="L183" i="4"/>
  <c r="K183" i="4"/>
  <c r="J183" i="4"/>
  <c r="I183" i="4"/>
  <c r="G183" i="4"/>
  <c r="F183" i="4"/>
  <c r="E183" i="4"/>
  <c r="C183" i="4" s="1"/>
  <c r="D183" i="4"/>
  <c r="H180" i="4"/>
  <c r="C180" i="4"/>
  <c r="L179" i="4"/>
  <c r="L178" i="4" s="1"/>
  <c r="K179" i="4"/>
  <c r="J179" i="4"/>
  <c r="I179" i="4"/>
  <c r="I178" i="4" s="1"/>
  <c r="I174" i="4" s="1"/>
  <c r="G179" i="4"/>
  <c r="G178" i="4" s="1"/>
  <c r="F179" i="4"/>
  <c r="E179" i="4"/>
  <c r="D179" i="4"/>
  <c r="D178" i="4" s="1"/>
  <c r="C178" i="4" s="1"/>
  <c r="J178" i="4"/>
  <c r="F178" i="4"/>
  <c r="F174" i="4" s="1"/>
  <c r="E178" i="4"/>
  <c r="H177" i="4"/>
  <c r="C177" i="4"/>
  <c r="H176" i="4"/>
  <c r="C176" i="4"/>
  <c r="L175" i="4"/>
  <c r="K175" i="4"/>
  <c r="J175" i="4"/>
  <c r="J174" i="4" s="1"/>
  <c r="I175" i="4"/>
  <c r="G175" i="4"/>
  <c r="F175" i="4"/>
  <c r="E175" i="4"/>
  <c r="D175" i="4"/>
  <c r="C175" i="4" s="1"/>
  <c r="H173" i="4"/>
  <c r="C173" i="4"/>
  <c r="H172" i="4"/>
  <c r="C172" i="4"/>
  <c r="L171" i="4"/>
  <c r="K171" i="4"/>
  <c r="J171" i="4"/>
  <c r="I171" i="4"/>
  <c r="G171" i="4"/>
  <c r="F171" i="4"/>
  <c r="E171" i="4"/>
  <c r="D171" i="4"/>
  <c r="C171" i="4" s="1"/>
  <c r="H170" i="4"/>
  <c r="C170" i="4"/>
  <c r="H169" i="4"/>
  <c r="C169" i="4"/>
  <c r="H168" i="4"/>
  <c r="C168" i="4"/>
  <c r="H167" i="4"/>
  <c r="C167" i="4"/>
  <c r="L166" i="4"/>
  <c r="K166" i="4"/>
  <c r="K161" i="4" s="1"/>
  <c r="J166" i="4"/>
  <c r="I166" i="4"/>
  <c r="G166" i="4"/>
  <c r="F166" i="4"/>
  <c r="E166" i="4"/>
  <c r="D166" i="4"/>
  <c r="H165" i="4"/>
  <c r="C165" i="4"/>
  <c r="H164" i="4"/>
  <c r="C164" i="4"/>
  <c r="H163" i="4"/>
  <c r="C163" i="4"/>
  <c r="L162" i="4"/>
  <c r="K162" i="4"/>
  <c r="J162" i="4"/>
  <c r="I162" i="4"/>
  <c r="G162" i="4"/>
  <c r="G161" i="4" s="1"/>
  <c r="G160" i="4" s="1"/>
  <c r="F162" i="4"/>
  <c r="E162" i="4"/>
  <c r="D162" i="4"/>
  <c r="D161" i="4" s="1"/>
  <c r="D160" i="4" s="1"/>
  <c r="L161" i="4"/>
  <c r="L160" i="4" s="1"/>
  <c r="H159" i="4"/>
  <c r="C159" i="4"/>
  <c r="H158" i="4"/>
  <c r="C158" i="4"/>
  <c r="H157" i="4"/>
  <c r="C157" i="4"/>
  <c r="H156" i="4"/>
  <c r="C156" i="4"/>
  <c r="H155" i="4"/>
  <c r="C155" i="4"/>
  <c r="H154" i="4"/>
  <c r="C154" i="4"/>
  <c r="L153" i="4"/>
  <c r="L152" i="4" s="1"/>
  <c r="K153" i="4"/>
  <c r="J153" i="4"/>
  <c r="I153" i="4"/>
  <c r="I152" i="4" s="1"/>
  <c r="G153" i="4"/>
  <c r="G152" i="4" s="1"/>
  <c r="F153" i="4"/>
  <c r="E153" i="4"/>
  <c r="D153" i="4"/>
  <c r="D152" i="4" s="1"/>
  <c r="C152" i="4" s="1"/>
  <c r="J152" i="4"/>
  <c r="F152" i="4"/>
  <c r="E152" i="4"/>
  <c r="H151" i="4"/>
  <c r="C151" i="4"/>
  <c r="H150" i="4"/>
  <c r="C150" i="4"/>
  <c r="H149" i="4"/>
  <c r="C149" i="4"/>
  <c r="H148" i="4"/>
  <c r="C148" i="4"/>
  <c r="L147" i="4"/>
  <c r="K147" i="4"/>
  <c r="J147" i="4"/>
  <c r="I147" i="4"/>
  <c r="G147" i="4"/>
  <c r="F147" i="4"/>
  <c r="E147" i="4"/>
  <c r="D147" i="4"/>
  <c r="C147" i="4" s="1"/>
  <c r="H146" i="4"/>
  <c r="C146" i="4"/>
  <c r="H145" i="4"/>
  <c r="C145" i="4"/>
  <c r="H144" i="4"/>
  <c r="C144" i="4"/>
  <c r="H143" i="4"/>
  <c r="C143" i="4"/>
  <c r="H142" i="4"/>
  <c r="C142" i="4"/>
  <c r="H141" i="4"/>
  <c r="C141" i="4"/>
  <c r="H140" i="4"/>
  <c r="C140" i="4"/>
  <c r="H139" i="4"/>
  <c r="C139" i="4"/>
  <c r="L138" i="4"/>
  <c r="K138" i="4"/>
  <c r="J138" i="4"/>
  <c r="I138" i="4"/>
  <c r="G138" i="4"/>
  <c r="F138" i="4"/>
  <c r="F120" i="4" s="1"/>
  <c r="E138" i="4"/>
  <c r="D138" i="4"/>
  <c r="H137" i="4"/>
  <c r="C137" i="4"/>
  <c r="H136" i="4"/>
  <c r="C136" i="4"/>
  <c r="H135" i="4"/>
  <c r="C135" i="4"/>
  <c r="L134" i="4"/>
  <c r="K134" i="4"/>
  <c r="J134" i="4"/>
  <c r="I134" i="4"/>
  <c r="H134" i="4" s="1"/>
  <c r="G134" i="4"/>
  <c r="F134" i="4"/>
  <c r="E134" i="4"/>
  <c r="D134" i="4"/>
  <c r="H133" i="4"/>
  <c r="C133" i="4"/>
  <c r="H132" i="4"/>
  <c r="C132" i="4"/>
  <c r="L131" i="4"/>
  <c r="K131" i="4"/>
  <c r="J131" i="4"/>
  <c r="I131" i="4"/>
  <c r="G131" i="4"/>
  <c r="F131" i="4"/>
  <c r="E131" i="4"/>
  <c r="D131" i="4"/>
  <c r="C131" i="4" s="1"/>
  <c r="H130" i="4"/>
  <c r="C130" i="4"/>
  <c r="H129" i="4"/>
  <c r="C129" i="4"/>
  <c r="H128" i="4"/>
  <c r="C128" i="4"/>
  <c r="H127" i="4"/>
  <c r="C127" i="4"/>
  <c r="L126" i="4"/>
  <c r="K126" i="4"/>
  <c r="J126" i="4"/>
  <c r="I126" i="4"/>
  <c r="G126" i="4"/>
  <c r="F126" i="4"/>
  <c r="E126" i="4"/>
  <c r="C126" i="4" s="1"/>
  <c r="D126" i="4"/>
  <c r="H125" i="4"/>
  <c r="C125" i="4"/>
  <c r="H124" i="4"/>
  <c r="C124" i="4"/>
  <c r="I123" i="4"/>
  <c r="H123" i="4"/>
  <c r="C123" i="4"/>
  <c r="H122" i="4"/>
  <c r="C122" i="4"/>
  <c r="L121" i="4"/>
  <c r="K121" i="4"/>
  <c r="J121" i="4"/>
  <c r="I121" i="4"/>
  <c r="H121" i="4" s="1"/>
  <c r="G121" i="4"/>
  <c r="F121" i="4"/>
  <c r="E121" i="4"/>
  <c r="D121" i="4"/>
  <c r="J120" i="4"/>
  <c r="H119" i="4"/>
  <c r="C119" i="4"/>
  <c r="H118" i="4"/>
  <c r="C118" i="4"/>
  <c r="H117" i="4"/>
  <c r="C117" i="4"/>
  <c r="H116" i="4"/>
  <c r="C116" i="4"/>
  <c r="H115" i="4"/>
  <c r="C115" i="4"/>
  <c r="L114" i="4"/>
  <c r="K114" i="4"/>
  <c r="J114" i="4"/>
  <c r="I114" i="4"/>
  <c r="G114" i="4"/>
  <c r="F114" i="4"/>
  <c r="E114" i="4"/>
  <c r="D114" i="4"/>
  <c r="H113" i="4"/>
  <c r="C113" i="4"/>
  <c r="H112" i="4"/>
  <c r="C112" i="4"/>
  <c r="H111" i="4"/>
  <c r="C111" i="4"/>
  <c r="H110" i="4"/>
  <c r="C110" i="4"/>
  <c r="H109" i="4"/>
  <c r="C109" i="4"/>
  <c r="L108" i="4"/>
  <c r="K108" i="4"/>
  <c r="J108" i="4"/>
  <c r="I108" i="4"/>
  <c r="G108" i="4"/>
  <c r="F108" i="4"/>
  <c r="E108" i="4"/>
  <c r="D108" i="4"/>
  <c r="H107" i="4"/>
  <c r="C107" i="4"/>
  <c r="H106" i="4"/>
  <c r="C106" i="4"/>
  <c r="H105" i="4"/>
  <c r="C105" i="4"/>
  <c r="H104" i="4"/>
  <c r="C104" i="4"/>
  <c r="H103" i="4"/>
  <c r="C103" i="4"/>
  <c r="H102" i="4"/>
  <c r="C102" i="4"/>
  <c r="H101" i="4"/>
  <c r="C101" i="4"/>
  <c r="H100" i="4"/>
  <c r="C100" i="4"/>
  <c r="L99" i="4"/>
  <c r="K99" i="4"/>
  <c r="J99" i="4"/>
  <c r="I99" i="4"/>
  <c r="H99" i="4" s="1"/>
  <c r="G99" i="4"/>
  <c r="F99" i="4"/>
  <c r="E99" i="4"/>
  <c r="D99" i="4"/>
  <c r="H98" i="4"/>
  <c r="C98" i="4"/>
  <c r="H97" i="4"/>
  <c r="C97" i="4"/>
  <c r="H96" i="4"/>
  <c r="C96" i="4"/>
  <c r="H95" i="4"/>
  <c r="C95" i="4"/>
  <c r="H94" i="4"/>
  <c r="C94" i="4"/>
  <c r="H93" i="4"/>
  <c r="C93" i="4"/>
  <c r="H92" i="4"/>
  <c r="C92" i="4"/>
  <c r="L91" i="4"/>
  <c r="K91" i="4"/>
  <c r="J91" i="4"/>
  <c r="I91" i="4"/>
  <c r="H91" i="4" s="1"/>
  <c r="G91" i="4"/>
  <c r="F91" i="4"/>
  <c r="E91" i="4"/>
  <c r="D91" i="4"/>
  <c r="H90" i="4"/>
  <c r="C90" i="4"/>
  <c r="H89" i="4"/>
  <c r="C89" i="4"/>
  <c r="H88" i="4"/>
  <c r="C88" i="4"/>
  <c r="H87" i="4"/>
  <c r="C87" i="4"/>
  <c r="H86" i="4"/>
  <c r="C86" i="4"/>
  <c r="L85" i="4"/>
  <c r="L83" i="4" s="1"/>
  <c r="K85" i="4"/>
  <c r="J85" i="4"/>
  <c r="I85" i="4"/>
  <c r="H85" i="4"/>
  <c r="G85" i="4"/>
  <c r="F85" i="4"/>
  <c r="E85" i="4"/>
  <c r="D85" i="4"/>
  <c r="C85" i="4" s="1"/>
  <c r="H84" i="4"/>
  <c r="C84" i="4"/>
  <c r="H82" i="4"/>
  <c r="C82" i="4"/>
  <c r="H81" i="4"/>
  <c r="C81" i="4"/>
  <c r="L80" i="4"/>
  <c r="K80" i="4"/>
  <c r="K76" i="4" s="1"/>
  <c r="J80" i="4"/>
  <c r="I80" i="4"/>
  <c r="G80" i="4"/>
  <c r="F80" i="4"/>
  <c r="E80" i="4"/>
  <c r="D80" i="4"/>
  <c r="C80" i="4"/>
  <c r="H79" i="4"/>
  <c r="C79" i="4"/>
  <c r="H78" i="4"/>
  <c r="C78" i="4"/>
  <c r="L77" i="4"/>
  <c r="K77" i="4"/>
  <c r="J77" i="4"/>
  <c r="I77" i="4"/>
  <c r="I76" i="4" s="1"/>
  <c r="G77" i="4"/>
  <c r="G76" i="4" s="1"/>
  <c r="F77" i="4"/>
  <c r="F76" i="4" s="1"/>
  <c r="E77" i="4"/>
  <c r="D77" i="4"/>
  <c r="J76" i="4"/>
  <c r="H74" i="4"/>
  <c r="C74" i="4"/>
  <c r="H73" i="4"/>
  <c r="C73" i="4"/>
  <c r="H72" i="4"/>
  <c r="C72" i="4"/>
  <c r="H71" i="4"/>
  <c r="C71" i="4"/>
  <c r="H70" i="4"/>
  <c r="C70" i="4"/>
  <c r="L69" i="4"/>
  <c r="L67" i="4" s="1"/>
  <c r="K69" i="4"/>
  <c r="J69" i="4"/>
  <c r="J67" i="4" s="1"/>
  <c r="I69" i="4"/>
  <c r="I67" i="4" s="1"/>
  <c r="H67" i="4" s="1"/>
  <c r="G69" i="4"/>
  <c r="F69" i="4"/>
  <c r="E69" i="4"/>
  <c r="E67" i="4" s="1"/>
  <c r="D69" i="4"/>
  <c r="I68" i="4"/>
  <c r="H68" i="4"/>
  <c r="C68" i="4"/>
  <c r="K67" i="4"/>
  <c r="G67" i="4"/>
  <c r="G53" i="4" s="1"/>
  <c r="F67" i="4"/>
  <c r="H66" i="4"/>
  <c r="C66" i="4"/>
  <c r="H65" i="4"/>
  <c r="C65" i="4"/>
  <c r="I64" i="4"/>
  <c r="H64" i="4" s="1"/>
  <c r="C64" i="4"/>
  <c r="H63" i="4"/>
  <c r="C63" i="4"/>
  <c r="H62" i="4"/>
  <c r="C62" i="4"/>
  <c r="H61" i="4"/>
  <c r="C61" i="4"/>
  <c r="H60" i="4"/>
  <c r="C60" i="4"/>
  <c r="H59" i="4"/>
  <c r="C59" i="4"/>
  <c r="L58" i="4"/>
  <c r="K58" i="4"/>
  <c r="J58" i="4"/>
  <c r="I58" i="4"/>
  <c r="G58" i="4"/>
  <c r="F58" i="4"/>
  <c r="E58" i="4"/>
  <c r="D58" i="4"/>
  <c r="H57" i="4"/>
  <c r="C57" i="4"/>
  <c r="H56" i="4"/>
  <c r="C56" i="4"/>
  <c r="L55" i="4"/>
  <c r="K55" i="4"/>
  <c r="K54" i="4" s="1"/>
  <c r="K53" i="4" s="1"/>
  <c r="J55" i="4"/>
  <c r="I55" i="4"/>
  <c r="G55" i="4"/>
  <c r="G54" i="4" s="1"/>
  <c r="F55" i="4"/>
  <c r="F54" i="4" s="1"/>
  <c r="E55" i="4"/>
  <c r="D55" i="4"/>
  <c r="L54" i="4"/>
  <c r="I54" i="4"/>
  <c r="D54" i="4"/>
  <c r="F53" i="4"/>
  <c r="H47" i="4"/>
  <c r="C47" i="4"/>
  <c r="H46" i="4"/>
  <c r="C46" i="4"/>
  <c r="L45" i="4"/>
  <c r="H45" i="4" s="1"/>
  <c r="G45" i="4"/>
  <c r="C45" i="4" s="1"/>
  <c r="H44" i="4"/>
  <c r="C44" i="4"/>
  <c r="K43" i="4"/>
  <c r="J43" i="4"/>
  <c r="I43" i="4"/>
  <c r="H43" i="4" s="1"/>
  <c r="F43" i="4"/>
  <c r="E43" i="4"/>
  <c r="D43" i="4"/>
  <c r="H42" i="4"/>
  <c r="C42" i="4"/>
  <c r="I41" i="4"/>
  <c r="H41" i="4" s="1"/>
  <c r="D41" i="4"/>
  <c r="C41" i="4"/>
  <c r="H40" i="4"/>
  <c r="C40" i="4"/>
  <c r="H39" i="4"/>
  <c r="C39" i="4"/>
  <c r="H38" i="4"/>
  <c r="C38" i="4"/>
  <c r="H37" i="4"/>
  <c r="C37" i="4"/>
  <c r="K36" i="4"/>
  <c r="H36" i="4" s="1"/>
  <c r="F36" i="4"/>
  <c r="C36" i="4" s="1"/>
  <c r="H35" i="4"/>
  <c r="C35" i="4"/>
  <c r="H34" i="4"/>
  <c r="C34" i="4"/>
  <c r="K33" i="4"/>
  <c r="H33" i="4" s="1"/>
  <c r="F33" i="4"/>
  <c r="C33" i="4" s="1"/>
  <c r="H32" i="4"/>
  <c r="C32" i="4"/>
  <c r="K31" i="4"/>
  <c r="H31" i="4" s="1"/>
  <c r="F31" i="4"/>
  <c r="C31" i="4" s="1"/>
  <c r="H30" i="4"/>
  <c r="C30" i="4"/>
  <c r="H29" i="4"/>
  <c r="C29" i="4"/>
  <c r="H28" i="4"/>
  <c r="C28" i="4"/>
  <c r="K27" i="4"/>
  <c r="H27" i="4" s="1"/>
  <c r="F27" i="4"/>
  <c r="C27" i="4" s="1"/>
  <c r="H25" i="4"/>
  <c r="C25" i="4"/>
  <c r="C24" i="4"/>
  <c r="H23" i="4"/>
  <c r="C23" i="4"/>
  <c r="H22" i="4"/>
  <c r="C22" i="4"/>
  <c r="L21" i="4"/>
  <c r="L275" i="4" s="1"/>
  <c r="L274" i="4" s="1"/>
  <c r="K21" i="4"/>
  <c r="K275" i="4" s="1"/>
  <c r="K274" i="4" s="1"/>
  <c r="J21" i="4"/>
  <c r="I21" i="4"/>
  <c r="I275" i="4" s="1"/>
  <c r="I274" i="4" s="1"/>
  <c r="G21" i="4"/>
  <c r="G20" i="4" s="1"/>
  <c r="F21" i="4"/>
  <c r="F275" i="4" s="1"/>
  <c r="F274" i="4" s="1"/>
  <c r="E21" i="4"/>
  <c r="D21" i="4"/>
  <c r="D275" i="4" s="1"/>
  <c r="D20" i="4"/>
  <c r="C284" i="3"/>
  <c r="H283" i="3"/>
  <c r="C283" i="3"/>
  <c r="H282" i="3"/>
  <c r="C282" i="3"/>
  <c r="H281" i="3"/>
  <c r="C281" i="3"/>
  <c r="H280" i="3"/>
  <c r="C280" i="3"/>
  <c r="H279" i="3"/>
  <c r="C279" i="3"/>
  <c r="H278" i="3"/>
  <c r="C278" i="3"/>
  <c r="H277" i="3"/>
  <c r="C277" i="3"/>
  <c r="L276" i="3"/>
  <c r="K276" i="3"/>
  <c r="J276" i="3"/>
  <c r="G276" i="3"/>
  <c r="F276" i="3"/>
  <c r="E276" i="3"/>
  <c r="D276" i="3"/>
  <c r="H271" i="3"/>
  <c r="C271" i="3"/>
  <c r="C270" i="3"/>
  <c r="L269" i="3"/>
  <c r="K269" i="3"/>
  <c r="J269" i="3"/>
  <c r="G269" i="3"/>
  <c r="F269" i="3"/>
  <c r="E269" i="3"/>
  <c r="D269" i="3"/>
  <c r="C269" i="3" s="1"/>
  <c r="H268" i="3"/>
  <c r="C268" i="3"/>
  <c r="L267" i="3"/>
  <c r="L266" i="3" s="1"/>
  <c r="K267" i="3"/>
  <c r="J267" i="3"/>
  <c r="I267" i="3"/>
  <c r="I266" i="3" s="1"/>
  <c r="G267" i="3"/>
  <c r="G266" i="3" s="1"/>
  <c r="G265" i="3" s="1"/>
  <c r="F267" i="3"/>
  <c r="E267" i="3"/>
  <c r="E266" i="3" s="1"/>
  <c r="D267" i="3"/>
  <c r="K266" i="3"/>
  <c r="K265" i="3" s="1"/>
  <c r="J266" i="3"/>
  <c r="J265" i="3" s="1"/>
  <c r="F266" i="3"/>
  <c r="F265" i="3" s="1"/>
  <c r="L265" i="3"/>
  <c r="I265" i="3"/>
  <c r="E265" i="3"/>
  <c r="H264" i="3"/>
  <c r="C264" i="3"/>
  <c r="L263" i="3"/>
  <c r="K263" i="3"/>
  <c r="J263" i="3"/>
  <c r="I263" i="3"/>
  <c r="H263" i="3" s="1"/>
  <c r="G263" i="3"/>
  <c r="F263" i="3"/>
  <c r="E263" i="3"/>
  <c r="D263" i="3"/>
  <c r="H262" i="3"/>
  <c r="C262" i="3"/>
  <c r="H261" i="3"/>
  <c r="C261" i="3"/>
  <c r="H260" i="3"/>
  <c r="C260" i="3"/>
  <c r="H259" i="3"/>
  <c r="C259" i="3"/>
  <c r="C258" i="3"/>
  <c r="L257" i="3"/>
  <c r="K257" i="3"/>
  <c r="K253" i="3" s="1"/>
  <c r="K252" i="3" s="1"/>
  <c r="J257" i="3"/>
  <c r="J253" i="3" s="1"/>
  <c r="J252" i="3" s="1"/>
  <c r="G257" i="3"/>
  <c r="G253" i="3" s="1"/>
  <c r="F257" i="3"/>
  <c r="E257" i="3"/>
  <c r="D257" i="3"/>
  <c r="C257" i="3" s="1"/>
  <c r="H256" i="3"/>
  <c r="C256" i="3"/>
  <c r="H255" i="3"/>
  <c r="C255" i="3"/>
  <c r="H254" i="3"/>
  <c r="C254" i="3"/>
  <c r="L253" i="3"/>
  <c r="L252" i="3" s="1"/>
  <c r="F253" i="3"/>
  <c r="F252" i="3" s="1"/>
  <c r="E253" i="3"/>
  <c r="G252" i="3"/>
  <c r="H251" i="3"/>
  <c r="C251" i="3"/>
  <c r="L250" i="3"/>
  <c r="K250" i="3"/>
  <c r="J250" i="3"/>
  <c r="I250" i="3"/>
  <c r="G250" i="3"/>
  <c r="F250" i="3"/>
  <c r="E250" i="3"/>
  <c r="D250" i="3"/>
  <c r="H249" i="3"/>
  <c r="C249" i="3"/>
  <c r="H248" i="3"/>
  <c r="C248" i="3"/>
  <c r="H247" i="3"/>
  <c r="C247" i="3"/>
  <c r="H246" i="3"/>
  <c r="C246" i="3"/>
  <c r="L245" i="3"/>
  <c r="K245" i="3"/>
  <c r="J245" i="3"/>
  <c r="G245" i="3"/>
  <c r="F245" i="3"/>
  <c r="E245" i="3"/>
  <c r="D245" i="3"/>
  <c r="C245" i="3" s="1"/>
  <c r="H244" i="3"/>
  <c r="C244" i="3"/>
  <c r="H243" i="3"/>
  <c r="C243" i="3"/>
  <c r="H242" i="3"/>
  <c r="C242" i="3"/>
  <c r="L241" i="3"/>
  <c r="K241" i="3"/>
  <c r="J241" i="3"/>
  <c r="I241" i="3"/>
  <c r="G241" i="3"/>
  <c r="F241" i="3"/>
  <c r="E241" i="3"/>
  <c r="D241" i="3"/>
  <c r="L240" i="3"/>
  <c r="K240" i="3"/>
  <c r="H239" i="3"/>
  <c r="C239" i="3"/>
  <c r="H238" i="3"/>
  <c r="C238" i="3"/>
  <c r="H237" i="3"/>
  <c r="C237" i="3"/>
  <c r="H236" i="3"/>
  <c r="C236" i="3"/>
  <c r="H235" i="3"/>
  <c r="C235" i="3"/>
  <c r="C234" i="3"/>
  <c r="L233" i="3"/>
  <c r="L232" i="3" s="1"/>
  <c r="K233" i="3"/>
  <c r="K232" i="3" s="1"/>
  <c r="J233" i="3"/>
  <c r="J232" i="3" s="1"/>
  <c r="G233" i="3"/>
  <c r="G232" i="3" s="1"/>
  <c r="F233" i="3"/>
  <c r="E233" i="3"/>
  <c r="D233" i="3"/>
  <c r="F232" i="3"/>
  <c r="E232" i="3"/>
  <c r="H231" i="3"/>
  <c r="C231" i="3"/>
  <c r="H230" i="3"/>
  <c r="C230" i="3"/>
  <c r="C229" i="3"/>
  <c r="H228" i="3"/>
  <c r="C228" i="3"/>
  <c r="L227" i="3"/>
  <c r="K227" i="3"/>
  <c r="K212" i="3" s="1"/>
  <c r="K211" i="3" s="1"/>
  <c r="J227" i="3"/>
  <c r="G227" i="3"/>
  <c r="F227" i="3"/>
  <c r="E227" i="3"/>
  <c r="D227" i="3"/>
  <c r="H226" i="3"/>
  <c r="C226" i="3"/>
  <c r="H225" i="3"/>
  <c r="C225" i="3"/>
  <c r="H224" i="3"/>
  <c r="C224" i="3"/>
  <c r="H223" i="3"/>
  <c r="C223" i="3"/>
  <c r="H222" i="3"/>
  <c r="C222" i="3"/>
  <c r="H221" i="3"/>
  <c r="C221" i="3"/>
  <c r="H220" i="3"/>
  <c r="C220" i="3"/>
  <c r="L219" i="3"/>
  <c r="K219" i="3"/>
  <c r="J219" i="3"/>
  <c r="I219" i="3"/>
  <c r="G219" i="3"/>
  <c r="F219" i="3"/>
  <c r="E219" i="3"/>
  <c r="D219" i="3"/>
  <c r="H218" i="3"/>
  <c r="C218" i="3"/>
  <c r="H217" i="3"/>
  <c r="C217" i="3"/>
  <c r="L216" i="3"/>
  <c r="L212" i="3" s="1"/>
  <c r="L211" i="3" s="1"/>
  <c r="K216" i="3"/>
  <c r="J216" i="3"/>
  <c r="I216" i="3"/>
  <c r="G216" i="3"/>
  <c r="F216" i="3"/>
  <c r="E216" i="3"/>
  <c r="D216" i="3"/>
  <c r="H215" i="3"/>
  <c r="C215" i="3"/>
  <c r="L214" i="3"/>
  <c r="K214" i="3"/>
  <c r="J214" i="3"/>
  <c r="I214" i="3"/>
  <c r="G214" i="3"/>
  <c r="F214" i="3"/>
  <c r="F212" i="3" s="1"/>
  <c r="E214" i="3"/>
  <c r="D214" i="3"/>
  <c r="C213" i="3"/>
  <c r="G212" i="3"/>
  <c r="H210" i="3"/>
  <c r="C210" i="3"/>
  <c r="H209" i="3"/>
  <c r="C209" i="3"/>
  <c r="L208" i="3"/>
  <c r="K208" i="3"/>
  <c r="J208" i="3"/>
  <c r="I208" i="3"/>
  <c r="H208" i="3" s="1"/>
  <c r="G208" i="3"/>
  <c r="F208" i="3"/>
  <c r="E208" i="3"/>
  <c r="D208" i="3"/>
  <c r="C208" i="3" s="1"/>
  <c r="H207" i="3"/>
  <c r="C207" i="3"/>
  <c r="H206" i="3"/>
  <c r="C206" i="3"/>
  <c r="H205" i="3"/>
  <c r="C205" i="3"/>
  <c r="H204" i="3"/>
  <c r="C204" i="3"/>
  <c r="H203" i="3"/>
  <c r="C203" i="3"/>
  <c r="H202" i="3"/>
  <c r="C202" i="3"/>
  <c r="H201" i="3"/>
  <c r="C201" i="3"/>
  <c r="C200" i="3"/>
  <c r="L199" i="3"/>
  <c r="L187" i="3" s="1"/>
  <c r="K199" i="3"/>
  <c r="J199" i="3"/>
  <c r="G199" i="3"/>
  <c r="F199" i="3"/>
  <c r="C199" i="3" s="1"/>
  <c r="E199" i="3"/>
  <c r="D199" i="3"/>
  <c r="H198" i="3"/>
  <c r="C198" i="3"/>
  <c r="H197" i="3"/>
  <c r="C197" i="3"/>
  <c r="H196" i="3"/>
  <c r="C196" i="3"/>
  <c r="H195" i="3"/>
  <c r="C195" i="3"/>
  <c r="H194" i="3"/>
  <c r="C194" i="3"/>
  <c r="H193" i="3"/>
  <c r="C193" i="3"/>
  <c r="H192" i="3"/>
  <c r="C192" i="3"/>
  <c r="H191" i="3"/>
  <c r="C191" i="3"/>
  <c r="H190" i="3"/>
  <c r="C190" i="3"/>
  <c r="C189" i="3"/>
  <c r="L188" i="3"/>
  <c r="K188" i="3"/>
  <c r="K187" i="3" s="1"/>
  <c r="J188" i="3"/>
  <c r="J187" i="3" s="1"/>
  <c r="G188" i="3"/>
  <c r="G187" i="3" s="1"/>
  <c r="F188" i="3"/>
  <c r="E188" i="3"/>
  <c r="E187" i="3" s="1"/>
  <c r="E182" i="3" s="1"/>
  <c r="D188" i="3"/>
  <c r="C188" i="3" s="1"/>
  <c r="H186" i="3"/>
  <c r="C186" i="3"/>
  <c r="H185" i="3"/>
  <c r="C185" i="3"/>
  <c r="H184" i="3"/>
  <c r="C184" i="3"/>
  <c r="L183" i="3"/>
  <c r="K183" i="3"/>
  <c r="J183" i="3"/>
  <c r="G183" i="3"/>
  <c r="F183" i="3"/>
  <c r="E183" i="3"/>
  <c r="D183" i="3"/>
  <c r="H180" i="3"/>
  <c r="C180" i="3"/>
  <c r="L179" i="3"/>
  <c r="L178" i="3" s="1"/>
  <c r="L174" i="3" s="1"/>
  <c r="K179" i="3"/>
  <c r="J179" i="3"/>
  <c r="I179" i="3"/>
  <c r="G179" i="3"/>
  <c r="F179" i="3"/>
  <c r="E179" i="3"/>
  <c r="D179" i="3"/>
  <c r="D178" i="3" s="1"/>
  <c r="C179" i="3"/>
  <c r="K178" i="3"/>
  <c r="J178" i="3"/>
  <c r="I178" i="3"/>
  <c r="G178" i="3"/>
  <c r="C178" i="3" s="1"/>
  <c r="F178" i="3"/>
  <c r="E178" i="3"/>
  <c r="H177" i="3"/>
  <c r="C177" i="3"/>
  <c r="H176" i="3"/>
  <c r="C176" i="3"/>
  <c r="L175" i="3"/>
  <c r="K175" i="3"/>
  <c r="K174" i="3" s="1"/>
  <c r="J175" i="3"/>
  <c r="J174" i="3" s="1"/>
  <c r="I175" i="3"/>
  <c r="G175" i="3"/>
  <c r="F175" i="3"/>
  <c r="F174" i="3" s="1"/>
  <c r="E175" i="3"/>
  <c r="D175" i="3"/>
  <c r="G174" i="3"/>
  <c r="H173" i="3"/>
  <c r="C173" i="3"/>
  <c r="H172" i="3"/>
  <c r="C172" i="3"/>
  <c r="L171" i="3"/>
  <c r="K171" i="3"/>
  <c r="J171" i="3"/>
  <c r="I171" i="3"/>
  <c r="H171" i="3" s="1"/>
  <c r="G171" i="3"/>
  <c r="F171" i="3"/>
  <c r="E171" i="3"/>
  <c r="D171" i="3"/>
  <c r="C171" i="3" s="1"/>
  <c r="H170" i="3"/>
  <c r="C170" i="3"/>
  <c r="H169" i="3"/>
  <c r="C169" i="3"/>
  <c r="H168" i="3"/>
  <c r="C168" i="3"/>
  <c r="H167" i="3"/>
  <c r="C167" i="3"/>
  <c r="L166" i="3"/>
  <c r="K166" i="3"/>
  <c r="J166" i="3"/>
  <c r="G166" i="3"/>
  <c r="F166" i="3"/>
  <c r="F161" i="3" s="1"/>
  <c r="F160" i="3" s="1"/>
  <c r="E166" i="3"/>
  <c r="D166" i="3"/>
  <c r="C166" i="3" s="1"/>
  <c r="H165" i="3"/>
  <c r="C165" i="3"/>
  <c r="C164" i="3"/>
  <c r="H163" i="3"/>
  <c r="C163" i="3"/>
  <c r="L162" i="3"/>
  <c r="K162" i="3"/>
  <c r="J162" i="3"/>
  <c r="G162" i="3"/>
  <c r="F162" i="3"/>
  <c r="E162" i="3"/>
  <c r="E161" i="3" s="1"/>
  <c r="E160" i="3" s="1"/>
  <c r="D162" i="3"/>
  <c r="L161" i="3"/>
  <c r="L160" i="3" s="1"/>
  <c r="D161" i="3"/>
  <c r="H159" i="3"/>
  <c r="C159" i="3"/>
  <c r="H158" i="3"/>
  <c r="C158" i="3"/>
  <c r="H157" i="3"/>
  <c r="C157" i="3"/>
  <c r="H156" i="3"/>
  <c r="C156" i="3"/>
  <c r="C155" i="3"/>
  <c r="H154" i="3"/>
  <c r="C154" i="3"/>
  <c r="L153" i="3"/>
  <c r="K153" i="3"/>
  <c r="K152" i="3" s="1"/>
  <c r="J153" i="3"/>
  <c r="G153" i="3"/>
  <c r="G152" i="3" s="1"/>
  <c r="F153" i="3"/>
  <c r="E153" i="3"/>
  <c r="E152" i="3" s="1"/>
  <c r="D153" i="3"/>
  <c r="L152" i="3"/>
  <c r="J152" i="3"/>
  <c r="F152" i="3"/>
  <c r="H151" i="3"/>
  <c r="C151" i="3"/>
  <c r="H150" i="3"/>
  <c r="C150" i="3"/>
  <c r="C149" i="3"/>
  <c r="H148" i="3"/>
  <c r="C148" i="3"/>
  <c r="L147" i="3"/>
  <c r="K147" i="3"/>
  <c r="J147" i="3"/>
  <c r="G147" i="3"/>
  <c r="F147" i="3"/>
  <c r="E147" i="3"/>
  <c r="D147" i="3"/>
  <c r="H146" i="3"/>
  <c r="C146" i="3"/>
  <c r="H145" i="3"/>
  <c r="C145" i="3"/>
  <c r="H144" i="3"/>
  <c r="C144" i="3"/>
  <c r="H143" i="3"/>
  <c r="C143" i="3"/>
  <c r="H142" i="3"/>
  <c r="C142" i="3"/>
  <c r="H141" i="3"/>
  <c r="C141" i="3"/>
  <c r="H140" i="3"/>
  <c r="C140" i="3"/>
  <c r="H139" i="3"/>
  <c r="C139" i="3"/>
  <c r="L138" i="3"/>
  <c r="K138" i="3"/>
  <c r="J138" i="3"/>
  <c r="G138" i="3"/>
  <c r="F138" i="3"/>
  <c r="E138" i="3"/>
  <c r="D138" i="3"/>
  <c r="H137" i="3"/>
  <c r="C137" i="3"/>
  <c r="H136" i="3"/>
  <c r="C136" i="3"/>
  <c r="H135" i="3"/>
  <c r="C135" i="3"/>
  <c r="L134" i="3"/>
  <c r="K134" i="3"/>
  <c r="J134" i="3"/>
  <c r="I134" i="3"/>
  <c r="G134" i="3"/>
  <c r="F134" i="3"/>
  <c r="E134" i="3"/>
  <c r="D134" i="3"/>
  <c r="H133" i="3"/>
  <c r="C133" i="3"/>
  <c r="H132" i="3"/>
  <c r="C132" i="3"/>
  <c r="L131" i="3"/>
  <c r="K131" i="3"/>
  <c r="J131" i="3"/>
  <c r="I131" i="3"/>
  <c r="G131" i="3"/>
  <c r="G120" i="3" s="1"/>
  <c r="F131" i="3"/>
  <c r="E131" i="3"/>
  <c r="D131" i="3"/>
  <c r="C131" i="3"/>
  <c r="H130" i="3"/>
  <c r="C130" i="3"/>
  <c r="H129" i="3"/>
  <c r="C129" i="3"/>
  <c r="H128" i="3"/>
  <c r="C128" i="3"/>
  <c r="C127" i="3"/>
  <c r="L126" i="3"/>
  <c r="K126" i="3"/>
  <c r="J126" i="3"/>
  <c r="G126" i="3"/>
  <c r="F126" i="3"/>
  <c r="E126" i="3"/>
  <c r="D126" i="3"/>
  <c r="H125" i="3"/>
  <c r="C125" i="3"/>
  <c r="H124" i="3"/>
  <c r="C124" i="3"/>
  <c r="H123" i="3"/>
  <c r="C123" i="3"/>
  <c r="H122" i="3"/>
  <c r="C122" i="3"/>
  <c r="L121" i="3"/>
  <c r="K121" i="3"/>
  <c r="J121" i="3"/>
  <c r="I121" i="3"/>
  <c r="G121" i="3"/>
  <c r="F121" i="3"/>
  <c r="E121" i="3"/>
  <c r="D121" i="3"/>
  <c r="H119" i="3"/>
  <c r="C119" i="3"/>
  <c r="H118" i="3"/>
  <c r="C118" i="3"/>
  <c r="H117" i="3"/>
  <c r="C117" i="3"/>
  <c r="C116" i="3"/>
  <c r="H115" i="3"/>
  <c r="C115" i="3"/>
  <c r="L114" i="3"/>
  <c r="K114" i="3"/>
  <c r="J114" i="3"/>
  <c r="G114" i="3"/>
  <c r="F114" i="3"/>
  <c r="E114" i="3"/>
  <c r="D114" i="3"/>
  <c r="C113" i="3"/>
  <c r="H112" i="3"/>
  <c r="C112" i="3"/>
  <c r="H111" i="3"/>
  <c r="C111" i="3"/>
  <c r="H110" i="3"/>
  <c r="C110" i="3"/>
  <c r="H109" i="3"/>
  <c r="C109" i="3"/>
  <c r="L108" i="3"/>
  <c r="K108" i="3"/>
  <c r="J108" i="3"/>
  <c r="G108" i="3"/>
  <c r="F108" i="3"/>
  <c r="E108" i="3"/>
  <c r="D108" i="3"/>
  <c r="C108" i="3"/>
  <c r="H107" i="3"/>
  <c r="C107" i="3"/>
  <c r="H106" i="3"/>
  <c r="C106" i="3"/>
  <c r="H105" i="3"/>
  <c r="C105" i="3"/>
  <c r="H104" i="3"/>
  <c r="C104" i="3"/>
  <c r="H103" i="3"/>
  <c r="C103" i="3"/>
  <c r="H102" i="3"/>
  <c r="C102" i="3"/>
  <c r="H101" i="3"/>
  <c r="C101" i="3"/>
  <c r="H100" i="3"/>
  <c r="C100" i="3"/>
  <c r="L99" i="3"/>
  <c r="K99" i="3"/>
  <c r="J99" i="3"/>
  <c r="I99" i="3"/>
  <c r="G99" i="3"/>
  <c r="F99" i="3"/>
  <c r="E99" i="3"/>
  <c r="D99" i="3"/>
  <c r="H98" i="3"/>
  <c r="D98" i="3"/>
  <c r="C98" i="3"/>
  <c r="H97" i="3"/>
  <c r="C97" i="3"/>
  <c r="H96" i="3"/>
  <c r="C96" i="3"/>
  <c r="H95" i="3"/>
  <c r="C95" i="3"/>
  <c r="H94" i="3"/>
  <c r="C94" i="3"/>
  <c r="H93" i="3"/>
  <c r="D93" i="3"/>
  <c r="C93" i="3"/>
  <c r="H92" i="3"/>
  <c r="D92" i="3"/>
  <c r="D91" i="3" s="1"/>
  <c r="C92" i="3"/>
  <c r="L91" i="3"/>
  <c r="K91" i="3"/>
  <c r="J91" i="3"/>
  <c r="I91" i="3"/>
  <c r="G91" i="3"/>
  <c r="F91" i="3"/>
  <c r="E91" i="3"/>
  <c r="H90" i="3"/>
  <c r="C90" i="3"/>
  <c r="H89" i="3"/>
  <c r="C89" i="3"/>
  <c r="H88" i="3"/>
  <c r="C88" i="3"/>
  <c r="H87" i="3"/>
  <c r="C87" i="3"/>
  <c r="I85" i="3"/>
  <c r="H86" i="3"/>
  <c r="C86" i="3"/>
  <c r="L85" i="3"/>
  <c r="K85" i="3"/>
  <c r="J85" i="3"/>
  <c r="G85" i="3"/>
  <c r="F85" i="3"/>
  <c r="F83" i="3" s="1"/>
  <c r="E85" i="3"/>
  <c r="D85" i="3"/>
  <c r="D83" i="3" s="1"/>
  <c r="H84" i="3"/>
  <c r="C84" i="3"/>
  <c r="H82" i="3"/>
  <c r="C82" i="3"/>
  <c r="C81" i="3"/>
  <c r="L80" i="3"/>
  <c r="K80" i="3"/>
  <c r="J80" i="3"/>
  <c r="G80" i="3"/>
  <c r="F80" i="3"/>
  <c r="E80" i="3"/>
  <c r="D80" i="3"/>
  <c r="H79" i="3"/>
  <c r="C79" i="3"/>
  <c r="I77" i="3"/>
  <c r="H78" i="3"/>
  <c r="C78" i="3"/>
  <c r="L77" i="3"/>
  <c r="K77" i="3"/>
  <c r="K76" i="3" s="1"/>
  <c r="J77" i="3"/>
  <c r="J76" i="3" s="1"/>
  <c r="G77" i="3"/>
  <c r="G76" i="3" s="1"/>
  <c r="F77" i="3"/>
  <c r="E77" i="3"/>
  <c r="E76" i="3" s="1"/>
  <c r="D77" i="3"/>
  <c r="L76" i="3"/>
  <c r="D76" i="3"/>
  <c r="H74" i="3"/>
  <c r="C74" i="3"/>
  <c r="H73" i="3"/>
  <c r="C73" i="3"/>
  <c r="H72" i="3"/>
  <c r="C72" i="3"/>
  <c r="H71" i="3"/>
  <c r="C71" i="3"/>
  <c r="C70" i="3"/>
  <c r="L69" i="3"/>
  <c r="L67" i="3" s="1"/>
  <c r="K69" i="3"/>
  <c r="K67" i="3" s="1"/>
  <c r="J69" i="3"/>
  <c r="J67" i="3" s="1"/>
  <c r="G69" i="3"/>
  <c r="G67" i="3" s="1"/>
  <c r="F69" i="3"/>
  <c r="E69" i="3"/>
  <c r="D69" i="3"/>
  <c r="C69" i="3" s="1"/>
  <c r="H68" i="3"/>
  <c r="C68" i="3"/>
  <c r="F67" i="3"/>
  <c r="E67" i="3"/>
  <c r="D67" i="3"/>
  <c r="H66" i="3"/>
  <c r="C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L58" i="3"/>
  <c r="K58" i="3"/>
  <c r="J58" i="3"/>
  <c r="G58" i="3"/>
  <c r="F58" i="3"/>
  <c r="E58" i="3"/>
  <c r="E54" i="3" s="1"/>
  <c r="E53" i="3" s="1"/>
  <c r="D58" i="3"/>
  <c r="H57" i="3"/>
  <c r="C57" i="3"/>
  <c r="H56" i="3"/>
  <c r="C56" i="3"/>
  <c r="L55" i="3"/>
  <c r="L54" i="3" s="1"/>
  <c r="L53" i="3" s="1"/>
  <c r="K55" i="3"/>
  <c r="J55" i="3"/>
  <c r="J54" i="3" s="1"/>
  <c r="J53" i="3" s="1"/>
  <c r="G55" i="3"/>
  <c r="F55" i="3"/>
  <c r="E55" i="3"/>
  <c r="D55" i="3"/>
  <c r="D54" i="3" s="1"/>
  <c r="H47" i="3"/>
  <c r="C47" i="3"/>
  <c r="H46" i="3"/>
  <c r="C46" i="3"/>
  <c r="L45" i="3"/>
  <c r="H45" i="3"/>
  <c r="G45" i="3"/>
  <c r="H44" i="3"/>
  <c r="C44" i="3"/>
  <c r="K43" i="3"/>
  <c r="J43" i="3"/>
  <c r="I43" i="3"/>
  <c r="F43" i="3"/>
  <c r="E43" i="3"/>
  <c r="D43" i="3"/>
  <c r="H42" i="3"/>
  <c r="C42" i="3"/>
  <c r="I41" i="3"/>
  <c r="H41" i="3" s="1"/>
  <c r="D41" i="3"/>
  <c r="C41" i="3" s="1"/>
  <c r="H40" i="3"/>
  <c r="C40" i="3"/>
  <c r="H39" i="3"/>
  <c r="C39" i="3"/>
  <c r="H38" i="3"/>
  <c r="C38" i="3"/>
  <c r="H37" i="3"/>
  <c r="C37" i="3"/>
  <c r="K36" i="3"/>
  <c r="H36" i="3"/>
  <c r="F36" i="3"/>
  <c r="C36" i="3" s="1"/>
  <c r="H35" i="3"/>
  <c r="C35" i="3"/>
  <c r="H34" i="3"/>
  <c r="C34" i="3"/>
  <c r="K33" i="3"/>
  <c r="H33" i="3" s="1"/>
  <c r="F33" i="3"/>
  <c r="C33" i="3" s="1"/>
  <c r="H32" i="3"/>
  <c r="C32" i="3"/>
  <c r="K31" i="3"/>
  <c r="F31" i="3"/>
  <c r="C31" i="3" s="1"/>
  <c r="H30" i="3"/>
  <c r="C30" i="3"/>
  <c r="H29" i="3"/>
  <c r="C29" i="3"/>
  <c r="H28" i="3"/>
  <c r="C28" i="3"/>
  <c r="K27" i="3"/>
  <c r="H27" i="3" s="1"/>
  <c r="F27" i="3"/>
  <c r="C27" i="3" s="1"/>
  <c r="H25" i="3"/>
  <c r="C25" i="3"/>
  <c r="H23" i="3"/>
  <c r="C23" i="3"/>
  <c r="H22" i="3"/>
  <c r="C22" i="3"/>
  <c r="L21" i="3"/>
  <c r="K21" i="3"/>
  <c r="K275" i="3" s="1"/>
  <c r="K274" i="3" s="1"/>
  <c r="J21" i="3"/>
  <c r="I21" i="3"/>
  <c r="H21" i="3" s="1"/>
  <c r="G21" i="3"/>
  <c r="G275" i="3" s="1"/>
  <c r="G274" i="3" s="1"/>
  <c r="F21" i="3"/>
  <c r="F275" i="3" s="1"/>
  <c r="E21" i="3"/>
  <c r="E275" i="3" s="1"/>
  <c r="E274" i="3" s="1"/>
  <c r="D21" i="3"/>
  <c r="J20" i="3"/>
  <c r="C284" i="2"/>
  <c r="H283" i="2"/>
  <c r="C283" i="2"/>
  <c r="H282" i="2"/>
  <c r="C282" i="2"/>
  <c r="H281" i="2"/>
  <c r="C281" i="2"/>
  <c r="C280" i="2"/>
  <c r="H279" i="2"/>
  <c r="C279" i="2"/>
  <c r="H278" i="2"/>
  <c r="C278" i="2"/>
  <c r="H277" i="2"/>
  <c r="C277" i="2"/>
  <c r="L276" i="2"/>
  <c r="K276" i="2"/>
  <c r="J276" i="2"/>
  <c r="G276" i="2"/>
  <c r="F276" i="2"/>
  <c r="E276" i="2"/>
  <c r="D276" i="2"/>
  <c r="H271" i="2"/>
  <c r="C271" i="2"/>
  <c r="H270" i="2"/>
  <c r="C270" i="2"/>
  <c r="L269" i="2"/>
  <c r="K269" i="2"/>
  <c r="J269" i="2"/>
  <c r="I269" i="2"/>
  <c r="H269" i="2" s="1"/>
  <c r="G269" i="2"/>
  <c r="F269" i="2"/>
  <c r="E269" i="2"/>
  <c r="D269" i="2"/>
  <c r="H268" i="2"/>
  <c r="C268" i="2"/>
  <c r="L267" i="2"/>
  <c r="K267" i="2"/>
  <c r="J267" i="2"/>
  <c r="J266" i="2" s="1"/>
  <c r="J265" i="2" s="1"/>
  <c r="I267" i="2"/>
  <c r="G267" i="2"/>
  <c r="F267" i="2"/>
  <c r="F266" i="2" s="1"/>
  <c r="F265" i="2" s="1"/>
  <c r="E267" i="2"/>
  <c r="D267" i="2"/>
  <c r="L266" i="2"/>
  <c r="L265" i="2" s="1"/>
  <c r="K266" i="2"/>
  <c r="K265" i="2" s="1"/>
  <c r="G266" i="2"/>
  <c r="G265" i="2" s="1"/>
  <c r="D266" i="2"/>
  <c r="D265" i="2" s="1"/>
  <c r="I263" i="2"/>
  <c r="H264" i="2"/>
  <c r="C264" i="2"/>
  <c r="L263" i="2"/>
  <c r="K263" i="2"/>
  <c r="J263" i="2"/>
  <c r="G263" i="2"/>
  <c r="F263" i="2"/>
  <c r="E263" i="2"/>
  <c r="D263" i="2"/>
  <c r="H262" i="2"/>
  <c r="C262" i="2"/>
  <c r="H261" i="2"/>
  <c r="C261" i="2"/>
  <c r="H260" i="2"/>
  <c r="C260" i="2"/>
  <c r="H259" i="2"/>
  <c r="C259" i="2"/>
  <c r="C258" i="2"/>
  <c r="L257" i="2"/>
  <c r="L253" i="2" s="1"/>
  <c r="L252" i="2" s="1"/>
  <c r="K257" i="2"/>
  <c r="K253" i="2" s="1"/>
  <c r="K252" i="2" s="1"/>
  <c r="J257" i="2"/>
  <c r="G257" i="2"/>
  <c r="G253" i="2" s="1"/>
  <c r="G252" i="2" s="1"/>
  <c r="F257" i="2"/>
  <c r="E257" i="2"/>
  <c r="E253" i="2" s="1"/>
  <c r="E252" i="2" s="1"/>
  <c r="D257" i="2"/>
  <c r="D253" i="2" s="1"/>
  <c r="C257" i="2"/>
  <c r="H256" i="2"/>
  <c r="C256" i="2"/>
  <c r="H255" i="2"/>
  <c r="C255" i="2"/>
  <c r="H254" i="2"/>
  <c r="C254" i="2"/>
  <c r="J253" i="2"/>
  <c r="J252" i="2" s="1"/>
  <c r="F253" i="2"/>
  <c r="D252" i="2"/>
  <c r="H251" i="2"/>
  <c r="C251" i="2"/>
  <c r="L250" i="2"/>
  <c r="K250" i="2"/>
  <c r="J250" i="2"/>
  <c r="I250" i="2"/>
  <c r="G250" i="2"/>
  <c r="F250" i="2"/>
  <c r="E250" i="2"/>
  <c r="D250" i="2"/>
  <c r="H249" i="2"/>
  <c r="C249" i="2"/>
  <c r="H248" i="2"/>
  <c r="C248" i="2"/>
  <c r="H247" i="2"/>
  <c r="C247" i="2"/>
  <c r="C246" i="2"/>
  <c r="L245" i="2"/>
  <c r="K245" i="2"/>
  <c r="J245" i="2"/>
  <c r="G245" i="2"/>
  <c r="F245" i="2"/>
  <c r="E245" i="2"/>
  <c r="C245" i="2" s="1"/>
  <c r="D245" i="2"/>
  <c r="H244" i="2"/>
  <c r="C244" i="2"/>
  <c r="H243" i="2"/>
  <c r="C243" i="2"/>
  <c r="I241" i="2"/>
  <c r="H242" i="2"/>
  <c r="C242" i="2"/>
  <c r="L241" i="2"/>
  <c r="K241" i="2"/>
  <c r="J241" i="2"/>
  <c r="J240" i="2" s="1"/>
  <c r="G241" i="2"/>
  <c r="G240" i="2" s="1"/>
  <c r="F241" i="2"/>
  <c r="E241" i="2"/>
  <c r="E240" i="2" s="1"/>
  <c r="D241" i="2"/>
  <c r="D240" i="2" s="1"/>
  <c r="L240" i="2"/>
  <c r="H239" i="2"/>
  <c r="C239" i="2"/>
  <c r="H238" i="2"/>
  <c r="C238" i="2"/>
  <c r="C237" i="2"/>
  <c r="H236" i="2"/>
  <c r="C236" i="2"/>
  <c r="H235" i="2"/>
  <c r="C235" i="2"/>
  <c r="H234" i="2"/>
  <c r="C234" i="2"/>
  <c r="L233" i="2"/>
  <c r="L232" i="2" s="1"/>
  <c r="K233" i="2"/>
  <c r="K232" i="2" s="1"/>
  <c r="J233" i="2"/>
  <c r="G233" i="2"/>
  <c r="F233" i="2"/>
  <c r="F232" i="2" s="1"/>
  <c r="E233" i="2"/>
  <c r="E232" i="2" s="1"/>
  <c r="D233" i="2"/>
  <c r="J232" i="2"/>
  <c r="G232" i="2"/>
  <c r="C231" i="2"/>
  <c r="H230" i="2"/>
  <c r="C230" i="2"/>
  <c r="H229" i="2"/>
  <c r="C229" i="2"/>
  <c r="H228" i="2"/>
  <c r="C228" i="2"/>
  <c r="L227" i="2"/>
  <c r="K227" i="2"/>
  <c r="J227" i="2"/>
  <c r="G227" i="2"/>
  <c r="F227" i="2"/>
  <c r="E227" i="2"/>
  <c r="D227" i="2"/>
  <c r="H226" i="2"/>
  <c r="C226" i="2"/>
  <c r="H225" i="2"/>
  <c r="C225" i="2"/>
  <c r="H224" i="2"/>
  <c r="C224" i="2"/>
  <c r="H223" i="2"/>
  <c r="C223" i="2"/>
  <c r="H222" i="2"/>
  <c r="C222" i="2"/>
  <c r="H221" i="2"/>
  <c r="C221" i="2"/>
  <c r="C220" i="2"/>
  <c r="L219" i="2"/>
  <c r="K219" i="2"/>
  <c r="J219" i="2"/>
  <c r="G219" i="2"/>
  <c r="F219" i="2"/>
  <c r="E219" i="2"/>
  <c r="D219" i="2"/>
  <c r="C219" i="2"/>
  <c r="H218" i="2"/>
  <c r="C218" i="2"/>
  <c r="C217" i="2"/>
  <c r="L216" i="2"/>
  <c r="K216" i="2"/>
  <c r="J216" i="2"/>
  <c r="G216" i="2"/>
  <c r="F216" i="2"/>
  <c r="E216" i="2"/>
  <c r="C216" i="2" s="1"/>
  <c r="D216" i="2"/>
  <c r="H215" i="2"/>
  <c r="C215" i="2"/>
  <c r="L214" i="2"/>
  <c r="K214" i="2"/>
  <c r="J214" i="2"/>
  <c r="J212" i="2" s="1"/>
  <c r="J211" i="2" s="1"/>
  <c r="I214" i="2"/>
  <c r="H214" i="2" s="1"/>
  <c r="G214" i="2"/>
  <c r="F214" i="2"/>
  <c r="F212" i="2" s="1"/>
  <c r="E214" i="2"/>
  <c r="D214" i="2"/>
  <c r="H213" i="2"/>
  <c r="C213" i="2"/>
  <c r="E212" i="2"/>
  <c r="H210" i="2"/>
  <c r="C210" i="2"/>
  <c r="C209" i="2"/>
  <c r="L208" i="2"/>
  <c r="K208" i="2"/>
  <c r="J208" i="2"/>
  <c r="G208" i="2"/>
  <c r="F208" i="2"/>
  <c r="E208" i="2"/>
  <c r="C208" i="2" s="1"/>
  <c r="D208" i="2"/>
  <c r="H207" i="2"/>
  <c r="C207" i="2"/>
  <c r="H206" i="2"/>
  <c r="C206" i="2"/>
  <c r="H205" i="2"/>
  <c r="C205" i="2"/>
  <c r="H204" i="2"/>
  <c r="C204" i="2"/>
  <c r="H203" i="2"/>
  <c r="C203" i="2"/>
  <c r="H202" i="2"/>
  <c r="C202" i="2"/>
  <c r="H201" i="2"/>
  <c r="C201" i="2"/>
  <c r="H200" i="2"/>
  <c r="C200" i="2"/>
  <c r="L199" i="2"/>
  <c r="K199" i="2"/>
  <c r="J199" i="2"/>
  <c r="G199" i="2"/>
  <c r="F199" i="2"/>
  <c r="E199" i="2"/>
  <c r="D199" i="2"/>
  <c r="H198" i="2"/>
  <c r="C198" i="2"/>
  <c r="H197" i="2"/>
  <c r="C197" i="2"/>
  <c r="H196" i="2"/>
  <c r="C196" i="2"/>
  <c r="H195" i="2"/>
  <c r="C195" i="2"/>
  <c r="H194" i="2"/>
  <c r="C194" i="2"/>
  <c r="H193" i="2"/>
  <c r="C193" i="2"/>
  <c r="H192" i="2"/>
  <c r="C192" i="2"/>
  <c r="H191" i="2"/>
  <c r="C191" i="2"/>
  <c r="H190" i="2"/>
  <c r="C190" i="2"/>
  <c r="H189" i="2"/>
  <c r="C189" i="2"/>
  <c r="L188" i="2"/>
  <c r="K188" i="2"/>
  <c r="J188" i="2"/>
  <c r="J187" i="2" s="1"/>
  <c r="G188" i="2"/>
  <c r="F188" i="2"/>
  <c r="F187" i="2" s="1"/>
  <c r="E188" i="2"/>
  <c r="D188" i="2"/>
  <c r="D187" i="2" s="1"/>
  <c r="L187" i="2"/>
  <c r="G187" i="2"/>
  <c r="H186" i="2"/>
  <c r="C186" i="2"/>
  <c r="H185" i="2"/>
  <c r="C185" i="2"/>
  <c r="I183" i="2"/>
  <c r="H184" i="2"/>
  <c r="C184" i="2"/>
  <c r="L183" i="2"/>
  <c r="K183" i="2"/>
  <c r="J183" i="2"/>
  <c r="G183" i="2"/>
  <c r="F183" i="2"/>
  <c r="E183" i="2"/>
  <c r="D183" i="2"/>
  <c r="L182" i="2"/>
  <c r="C180" i="2"/>
  <c r="L179" i="2"/>
  <c r="L178" i="2" s="1"/>
  <c r="K179" i="2"/>
  <c r="K178" i="2" s="1"/>
  <c r="J179" i="2"/>
  <c r="G179" i="2"/>
  <c r="G178" i="2" s="1"/>
  <c r="F179" i="2"/>
  <c r="E179" i="2"/>
  <c r="E178" i="2" s="1"/>
  <c r="D179" i="2"/>
  <c r="D178" i="2" s="1"/>
  <c r="C179" i="2"/>
  <c r="J178" i="2"/>
  <c r="F178" i="2"/>
  <c r="H177" i="2"/>
  <c r="C177" i="2"/>
  <c r="H176" i="2"/>
  <c r="C176" i="2"/>
  <c r="L175" i="2"/>
  <c r="K175" i="2"/>
  <c r="J175" i="2"/>
  <c r="J174" i="2" s="1"/>
  <c r="I175" i="2"/>
  <c r="G175" i="2"/>
  <c r="F175" i="2"/>
  <c r="F174" i="2" s="1"/>
  <c r="E175" i="2"/>
  <c r="D175" i="2"/>
  <c r="G174" i="2"/>
  <c r="H173" i="2"/>
  <c r="C173" i="2"/>
  <c r="C172" i="2"/>
  <c r="L171" i="2"/>
  <c r="K171" i="2"/>
  <c r="J171" i="2"/>
  <c r="G171" i="2"/>
  <c r="F171" i="2"/>
  <c r="E171" i="2"/>
  <c r="D171" i="2"/>
  <c r="C171" i="2" s="1"/>
  <c r="H170" i="2"/>
  <c r="C170" i="2"/>
  <c r="H169" i="2"/>
  <c r="C169" i="2"/>
  <c r="H168" i="2"/>
  <c r="C168" i="2"/>
  <c r="H167" i="2"/>
  <c r="C167" i="2"/>
  <c r="L166" i="2"/>
  <c r="K166" i="2"/>
  <c r="J166" i="2"/>
  <c r="I166" i="2"/>
  <c r="G166" i="2"/>
  <c r="F166" i="2"/>
  <c r="E166" i="2"/>
  <c r="D166" i="2"/>
  <c r="H165" i="2"/>
  <c r="C165" i="2"/>
  <c r="H164" i="2"/>
  <c r="C164" i="2"/>
  <c r="H163" i="2"/>
  <c r="C163" i="2"/>
  <c r="L162" i="2"/>
  <c r="L161" i="2" s="1"/>
  <c r="L160" i="2" s="1"/>
  <c r="K162" i="2"/>
  <c r="J162" i="2"/>
  <c r="J161" i="2" s="1"/>
  <c r="J160" i="2" s="1"/>
  <c r="G162" i="2"/>
  <c r="F162" i="2"/>
  <c r="E162" i="2"/>
  <c r="D162" i="2"/>
  <c r="C162" i="2" s="1"/>
  <c r="K161" i="2"/>
  <c r="G161" i="2"/>
  <c r="G160" i="2" s="1"/>
  <c r="F161" i="2"/>
  <c r="H159" i="2"/>
  <c r="C159" i="2"/>
  <c r="H158" i="2"/>
  <c r="C158" i="2"/>
  <c r="H157" i="2"/>
  <c r="C157" i="2"/>
  <c r="H156" i="2"/>
  <c r="C156" i="2"/>
  <c r="C155" i="2"/>
  <c r="H154" i="2"/>
  <c r="C154" i="2"/>
  <c r="L153" i="2"/>
  <c r="K153" i="2"/>
  <c r="K152" i="2" s="1"/>
  <c r="J153" i="2"/>
  <c r="G153" i="2"/>
  <c r="F153" i="2"/>
  <c r="E153" i="2"/>
  <c r="E152" i="2" s="1"/>
  <c r="D153" i="2"/>
  <c r="L152" i="2"/>
  <c r="J152" i="2"/>
  <c r="G152" i="2"/>
  <c r="F152" i="2"/>
  <c r="D152" i="2"/>
  <c r="H151" i="2"/>
  <c r="C151" i="2"/>
  <c r="H150" i="2"/>
  <c r="C150" i="2"/>
  <c r="H149" i="2"/>
  <c r="C149" i="2"/>
  <c r="H148" i="2"/>
  <c r="C148" i="2"/>
  <c r="L147" i="2"/>
  <c r="K147" i="2"/>
  <c r="J147" i="2"/>
  <c r="G147" i="2"/>
  <c r="F147" i="2"/>
  <c r="E147" i="2"/>
  <c r="D147" i="2"/>
  <c r="H146" i="2"/>
  <c r="C146" i="2"/>
  <c r="H145" i="2"/>
  <c r="C145" i="2"/>
  <c r="H144" i="2"/>
  <c r="C144" i="2"/>
  <c r="H143" i="2"/>
  <c r="C143" i="2"/>
  <c r="H142" i="2"/>
  <c r="C142" i="2"/>
  <c r="H141" i="2"/>
  <c r="C141" i="2"/>
  <c r="H140" i="2"/>
  <c r="C140" i="2"/>
  <c r="H139" i="2"/>
  <c r="C139" i="2"/>
  <c r="L138" i="2"/>
  <c r="K138" i="2"/>
  <c r="J138" i="2"/>
  <c r="G138" i="2"/>
  <c r="F138" i="2"/>
  <c r="E138" i="2"/>
  <c r="D138" i="2"/>
  <c r="H137" i="2"/>
  <c r="C137" i="2"/>
  <c r="C136" i="2"/>
  <c r="H135" i="2"/>
  <c r="C135" i="2"/>
  <c r="L134" i="2"/>
  <c r="K134" i="2"/>
  <c r="J134" i="2"/>
  <c r="G134" i="2"/>
  <c r="F134" i="2"/>
  <c r="E134" i="2"/>
  <c r="C134" i="2" s="1"/>
  <c r="D134" i="2"/>
  <c r="H133" i="2"/>
  <c r="C133" i="2"/>
  <c r="H132" i="2"/>
  <c r="C132" i="2"/>
  <c r="L131" i="2"/>
  <c r="K131" i="2"/>
  <c r="J131" i="2"/>
  <c r="I131" i="2"/>
  <c r="G131" i="2"/>
  <c r="F131" i="2"/>
  <c r="E131" i="2"/>
  <c r="C131" i="2" s="1"/>
  <c r="D131" i="2"/>
  <c r="H130" i="2"/>
  <c r="C130" i="2"/>
  <c r="H129" i="2"/>
  <c r="C129" i="2"/>
  <c r="H128" i="2"/>
  <c r="C128" i="2"/>
  <c r="H127" i="2"/>
  <c r="C127" i="2"/>
  <c r="L126" i="2"/>
  <c r="K126" i="2"/>
  <c r="K120" i="2" s="1"/>
  <c r="J126" i="2"/>
  <c r="I126" i="2"/>
  <c r="G126" i="2"/>
  <c r="F126" i="2"/>
  <c r="E126" i="2"/>
  <c r="D126" i="2"/>
  <c r="H125" i="2"/>
  <c r="C125" i="2"/>
  <c r="H124" i="2"/>
  <c r="C124" i="2"/>
  <c r="C123" i="2"/>
  <c r="H122" i="2"/>
  <c r="C122" i="2"/>
  <c r="L121" i="2"/>
  <c r="K121" i="2"/>
  <c r="J121" i="2"/>
  <c r="J120" i="2" s="1"/>
  <c r="G121" i="2"/>
  <c r="G120" i="2" s="1"/>
  <c r="F121" i="2"/>
  <c r="E121" i="2"/>
  <c r="D121" i="2"/>
  <c r="H119" i="2"/>
  <c r="C119" i="2"/>
  <c r="H118" i="2"/>
  <c r="C118" i="2"/>
  <c r="H117" i="2"/>
  <c r="C117" i="2"/>
  <c r="H116" i="2"/>
  <c r="C116" i="2"/>
  <c r="H115" i="2"/>
  <c r="C115" i="2"/>
  <c r="L114" i="2"/>
  <c r="K114" i="2"/>
  <c r="J114" i="2"/>
  <c r="G114" i="2"/>
  <c r="F114" i="2"/>
  <c r="E114" i="2"/>
  <c r="D114" i="2"/>
  <c r="H113" i="2"/>
  <c r="C113" i="2"/>
  <c r="H112" i="2"/>
  <c r="C112" i="2"/>
  <c r="H111" i="2"/>
  <c r="C111" i="2"/>
  <c r="C110" i="2"/>
  <c r="H109" i="2"/>
  <c r="C109" i="2"/>
  <c r="L108" i="2"/>
  <c r="K108" i="2"/>
  <c r="J108" i="2"/>
  <c r="G108" i="2"/>
  <c r="F108" i="2"/>
  <c r="E108" i="2"/>
  <c r="D108" i="2"/>
  <c r="H107" i="2"/>
  <c r="C107" i="2"/>
  <c r="H106" i="2"/>
  <c r="C106" i="2"/>
  <c r="H105" i="2"/>
  <c r="C105" i="2"/>
  <c r="H104" i="2"/>
  <c r="C104" i="2"/>
  <c r="H103" i="2"/>
  <c r="C103" i="2"/>
  <c r="H102" i="2"/>
  <c r="C102" i="2"/>
  <c r="H101" i="2"/>
  <c r="C101" i="2"/>
  <c r="H100" i="2"/>
  <c r="C100" i="2"/>
  <c r="L99" i="2"/>
  <c r="K99" i="2"/>
  <c r="K83" i="2" s="1"/>
  <c r="J99" i="2"/>
  <c r="G99" i="2"/>
  <c r="F99" i="2"/>
  <c r="E99" i="2"/>
  <c r="D99" i="2"/>
  <c r="H98" i="2"/>
  <c r="D98" i="2"/>
  <c r="H97" i="2"/>
  <c r="C97" i="2"/>
  <c r="H96" i="2"/>
  <c r="C96" i="2"/>
  <c r="H95" i="2"/>
  <c r="C95" i="2"/>
  <c r="H94" i="2"/>
  <c r="C94" i="2"/>
  <c r="H93" i="2"/>
  <c r="C93" i="2"/>
  <c r="H92" i="2"/>
  <c r="D92" i="2"/>
  <c r="C92" i="2"/>
  <c r="L91" i="2"/>
  <c r="K91" i="2"/>
  <c r="J91" i="2"/>
  <c r="I91" i="2"/>
  <c r="H91" i="2" s="1"/>
  <c r="G91" i="2"/>
  <c r="F91" i="2"/>
  <c r="E91" i="2"/>
  <c r="H90" i="2"/>
  <c r="C90" i="2"/>
  <c r="H89" i="2"/>
  <c r="C89" i="2"/>
  <c r="H88" i="2"/>
  <c r="C88" i="2"/>
  <c r="C87" i="2"/>
  <c r="H86" i="2"/>
  <c r="C86" i="2"/>
  <c r="L85" i="2"/>
  <c r="K85" i="2"/>
  <c r="J85" i="2"/>
  <c r="J83" i="2" s="1"/>
  <c r="G85" i="2"/>
  <c r="G83" i="2" s="1"/>
  <c r="F85" i="2"/>
  <c r="E85" i="2"/>
  <c r="D85" i="2"/>
  <c r="C84" i="2"/>
  <c r="H82" i="2"/>
  <c r="C82" i="2"/>
  <c r="C81" i="2"/>
  <c r="L80" i="2"/>
  <c r="K80" i="2"/>
  <c r="J80" i="2"/>
  <c r="G80" i="2"/>
  <c r="F80" i="2"/>
  <c r="E80" i="2"/>
  <c r="D80" i="2"/>
  <c r="C80" i="2" s="1"/>
  <c r="H79" i="2"/>
  <c r="C79" i="2"/>
  <c r="C78" i="2"/>
  <c r="L77" i="2"/>
  <c r="K77" i="2"/>
  <c r="K76" i="2" s="1"/>
  <c r="J77" i="2"/>
  <c r="G77" i="2"/>
  <c r="G76" i="2" s="1"/>
  <c r="F77" i="2"/>
  <c r="F76" i="2" s="1"/>
  <c r="E77" i="2"/>
  <c r="D77" i="2"/>
  <c r="C77" i="2"/>
  <c r="L76" i="2"/>
  <c r="E76" i="2"/>
  <c r="H74" i="2"/>
  <c r="C74" i="2"/>
  <c r="H73" i="2"/>
  <c r="C73" i="2"/>
  <c r="H72" i="2"/>
  <c r="C72" i="2"/>
  <c r="H71" i="2"/>
  <c r="C71" i="2"/>
  <c r="H70" i="2"/>
  <c r="C70" i="2"/>
  <c r="L69" i="2"/>
  <c r="L67" i="2" s="1"/>
  <c r="K69" i="2"/>
  <c r="K67" i="2" s="1"/>
  <c r="J69" i="2"/>
  <c r="J67" i="2" s="1"/>
  <c r="G69" i="2"/>
  <c r="G67" i="2" s="1"/>
  <c r="F69" i="2"/>
  <c r="F67" i="2" s="1"/>
  <c r="E69" i="2"/>
  <c r="E67" i="2" s="1"/>
  <c r="D69" i="2"/>
  <c r="H68" i="2"/>
  <c r="C68" i="2"/>
  <c r="H66" i="2"/>
  <c r="C66" i="2"/>
  <c r="H65" i="2"/>
  <c r="C65" i="2"/>
  <c r="H64" i="2"/>
  <c r="C64" i="2"/>
  <c r="H63" i="2"/>
  <c r="C63" i="2"/>
  <c r="H62" i="2"/>
  <c r="C62" i="2"/>
  <c r="H61" i="2"/>
  <c r="C61" i="2"/>
  <c r="H60" i="2"/>
  <c r="C60" i="2"/>
  <c r="C59" i="2"/>
  <c r="L58" i="2"/>
  <c r="L54" i="2" s="1"/>
  <c r="L53" i="2" s="1"/>
  <c r="K58" i="2"/>
  <c r="J58" i="2"/>
  <c r="G58" i="2"/>
  <c r="F58" i="2"/>
  <c r="E58" i="2"/>
  <c r="D58" i="2"/>
  <c r="C58" i="2" s="1"/>
  <c r="H57" i="2"/>
  <c r="C57" i="2"/>
  <c r="C56" i="2"/>
  <c r="L55" i="2"/>
  <c r="K55" i="2"/>
  <c r="K54" i="2" s="1"/>
  <c r="K53" i="2" s="1"/>
  <c r="J55" i="2"/>
  <c r="J54" i="2" s="1"/>
  <c r="G55" i="2"/>
  <c r="G54" i="2" s="1"/>
  <c r="F55" i="2"/>
  <c r="E55" i="2"/>
  <c r="D55" i="2"/>
  <c r="C55" i="2" s="1"/>
  <c r="E54" i="2"/>
  <c r="D54" i="2"/>
  <c r="H47" i="2"/>
  <c r="C47" i="2"/>
  <c r="H46" i="2"/>
  <c r="C46" i="2"/>
  <c r="L45" i="2"/>
  <c r="H45" i="2"/>
  <c r="G45" i="2"/>
  <c r="H44" i="2"/>
  <c r="C44" i="2"/>
  <c r="K43" i="2"/>
  <c r="J43" i="2"/>
  <c r="I43" i="2"/>
  <c r="H43" i="2" s="1"/>
  <c r="F43" i="2"/>
  <c r="E43" i="2"/>
  <c r="D43" i="2"/>
  <c r="C43" i="2" s="1"/>
  <c r="H42" i="2"/>
  <c r="C42" i="2"/>
  <c r="I41" i="2"/>
  <c r="H41" i="2" s="1"/>
  <c r="D41" i="2"/>
  <c r="C41" i="2" s="1"/>
  <c r="H40" i="2"/>
  <c r="C40" i="2"/>
  <c r="H39" i="2"/>
  <c r="C39" i="2"/>
  <c r="H38" i="2"/>
  <c r="C38" i="2"/>
  <c r="H37" i="2"/>
  <c r="C37" i="2"/>
  <c r="K36" i="2"/>
  <c r="H36" i="2" s="1"/>
  <c r="F36" i="2"/>
  <c r="C36" i="2" s="1"/>
  <c r="H35" i="2"/>
  <c r="C35" i="2"/>
  <c r="H34" i="2"/>
  <c r="C34" i="2"/>
  <c r="K33" i="2"/>
  <c r="H33" i="2" s="1"/>
  <c r="F33" i="2"/>
  <c r="C33" i="2" s="1"/>
  <c r="H32" i="2"/>
  <c r="C32" i="2"/>
  <c r="K31" i="2"/>
  <c r="H31" i="2" s="1"/>
  <c r="F31" i="2"/>
  <c r="C31" i="2" s="1"/>
  <c r="H30" i="2"/>
  <c r="C30" i="2"/>
  <c r="H29" i="2"/>
  <c r="C29" i="2"/>
  <c r="H28" i="2"/>
  <c r="C28" i="2"/>
  <c r="K27" i="2"/>
  <c r="H27" i="2" s="1"/>
  <c r="F27" i="2"/>
  <c r="C27" i="2" s="1"/>
  <c r="H25" i="2"/>
  <c r="C25" i="2"/>
  <c r="H23" i="2"/>
  <c r="C23" i="2"/>
  <c r="H22" i="2"/>
  <c r="C22" i="2"/>
  <c r="L21" i="2"/>
  <c r="L275" i="2" s="1"/>
  <c r="L274" i="2" s="1"/>
  <c r="K21" i="2"/>
  <c r="J21" i="2"/>
  <c r="J275" i="2" s="1"/>
  <c r="J274" i="2" s="1"/>
  <c r="I21" i="2"/>
  <c r="G21" i="2"/>
  <c r="G275" i="2" s="1"/>
  <c r="G274" i="2" s="1"/>
  <c r="F21" i="2"/>
  <c r="F275" i="2" s="1"/>
  <c r="F274" i="2" s="1"/>
  <c r="E21" i="2"/>
  <c r="D21" i="2"/>
  <c r="D275" i="2" s="1"/>
  <c r="D274" i="2" s="1"/>
  <c r="J20" i="2"/>
  <c r="H284" i="1"/>
  <c r="C284" i="1"/>
  <c r="H283" i="1"/>
  <c r="C283" i="1"/>
  <c r="H282" i="1"/>
  <c r="C282" i="1"/>
  <c r="H281" i="1"/>
  <c r="C281" i="1"/>
  <c r="H280" i="1"/>
  <c r="C280" i="1"/>
  <c r="H279" i="1"/>
  <c r="C279" i="1"/>
  <c r="H278" i="1"/>
  <c r="C278" i="1"/>
  <c r="H277" i="1"/>
  <c r="C277" i="1"/>
  <c r="L276" i="1"/>
  <c r="K276" i="1"/>
  <c r="J276" i="1"/>
  <c r="G276" i="1"/>
  <c r="F276" i="1"/>
  <c r="E276" i="1"/>
  <c r="D276" i="1"/>
  <c r="H271" i="1"/>
  <c r="C271" i="1"/>
  <c r="H270" i="1"/>
  <c r="C270" i="1"/>
  <c r="L269" i="1"/>
  <c r="K269" i="1"/>
  <c r="J269" i="1"/>
  <c r="I269" i="1"/>
  <c r="H269" i="1"/>
  <c r="G269" i="1"/>
  <c r="F269" i="1"/>
  <c r="E269" i="1"/>
  <c r="D269" i="1"/>
  <c r="C269" i="1" s="1"/>
  <c r="H268" i="1"/>
  <c r="C268" i="1"/>
  <c r="L267" i="1"/>
  <c r="K267" i="1"/>
  <c r="J267" i="1"/>
  <c r="J266" i="1" s="1"/>
  <c r="J265" i="1" s="1"/>
  <c r="I267" i="1"/>
  <c r="G267" i="1"/>
  <c r="F267" i="1"/>
  <c r="F266" i="1" s="1"/>
  <c r="E267" i="1"/>
  <c r="E266" i="1" s="1"/>
  <c r="E265" i="1" s="1"/>
  <c r="D267" i="1"/>
  <c r="L266" i="1"/>
  <c r="L265" i="1" s="1"/>
  <c r="K266" i="1"/>
  <c r="K265" i="1" s="1"/>
  <c r="G266" i="1"/>
  <c r="G265" i="1" s="1"/>
  <c r="D266" i="1"/>
  <c r="D265" i="1" s="1"/>
  <c r="F265" i="1"/>
  <c r="I263" i="1"/>
  <c r="C264" i="1"/>
  <c r="L263" i="1"/>
  <c r="K263" i="1"/>
  <c r="J263" i="1"/>
  <c r="G263" i="1"/>
  <c r="F263" i="1"/>
  <c r="E263" i="1"/>
  <c r="D263" i="1"/>
  <c r="C263" i="1" s="1"/>
  <c r="H262" i="1"/>
  <c r="C262" i="1"/>
  <c r="H261" i="1"/>
  <c r="C261" i="1"/>
  <c r="H260" i="1"/>
  <c r="C260" i="1"/>
  <c r="H259" i="1"/>
  <c r="C259" i="1"/>
  <c r="C258" i="1"/>
  <c r="L257" i="1"/>
  <c r="L253" i="1" s="1"/>
  <c r="L252" i="1" s="1"/>
  <c r="K257" i="1"/>
  <c r="K253" i="1" s="1"/>
  <c r="J257" i="1"/>
  <c r="G257" i="1"/>
  <c r="F257" i="1"/>
  <c r="F253" i="1" s="1"/>
  <c r="F252" i="1" s="1"/>
  <c r="E257" i="1"/>
  <c r="E253" i="1" s="1"/>
  <c r="D257" i="1"/>
  <c r="D253" i="1" s="1"/>
  <c r="H256" i="1"/>
  <c r="C256" i="1"/>
  <c r="H255" i="1"/>
  <c r="C255" i="1"/>
  <c r="C254" i="1"/>
  <c r="J253" i="1"/>
  <c r="J252" i="1" s="1"/>
  <c r="G253" i="1"/>
  <c r="H251" i="1"/>
  <c r="C251" i="1"/>
  <c r="L250" i="1"/>
  <c r="K250" i="1"/>
  <c r="J250" i="1"/>
  <c r="I250" i="1"/>
  <c r="H250" i="1" s="1"/>
  <c r="G250" i="1"/>
  <c r="F250" i="1"/>
  <c r="E250" i="1"/>
  <c r="D250" i="1"/>
  <c r="C250" i="1" s="1"/>
  <c r="H249" i="1"/>
  <c r="C249" i="1"/>
  <c r="H248" i="1"/>
  <c r="C248" i="1"/>
  <c r="H247" i="1"/>
  <c r="C247" i="1"/>
  <c r="C246" i="1"/>
  <c r="L245" i="1"/>
  <c r="L240" i="1" s="1"/>
  <c r="K245" i="1"/>
  <c r="J245" i="1"/>
  <c r="G245" i="1"/>
  <c r="F245" i="1"/>
  <c r="E245" i="1"/>
  <c r="E240" i="1" s="1"/>
  <c r="D245" i="1"/>
  <c r="H244" i="1"/>
  <c r="C244" i="1"/>
  <c r="H243" i="1"/>
  <c r="C243" i="1"/>
  <c r="I241" i="1"/>
  <c r="C242" i="1"/>
  <c r="L241" i="1"/>
  <c r="K241" i="1"/>
  <c r="J241" i="1"/>
  <c r="J240" i="1" s="1"/>
  <c r="G241" i="1"/>
  <c r="G240" i="1" s="1"/>
  <c r="F241" i="1"/>
  <c r="E241" i="1"/>
  <c r="D241" i="1"/>
  <c r="C241" i="1"/>
  <c r="H239" i="1"/>
  <c r="C239" i="1"/>
  <c r="H238" i="1"/>
  <c r="C238" i="1"/>
  <c r="H237" i="1"/>
  <c r="C237" i="1"/>
  <c r="H236" i="1"/>
  <c r="C236" i="1"/>
  <c r="H235" i="1"/>
  <c r="C235" i="1"/>
  <c r="H234" i="1"/>
  <c r="C234" i="1"/>
  <c r="L233" i="1"/>
  <c r="L232" i="1" s="1"/>
  <c r="K233" i="1"/>
  <c r="K232" i="1" s="1"/>
  <c r="J233" i="1"/>
  <c r="I233" i="1"/>
  <c r="I232" i="1" s="1"/>
  <c r="G233" i="1"/>
  <c r="F233" i="1"/>
  <c r="F232" i="1" s="1"/>
  <c r="E233" i="1"/>
  <c r="E232" i="1" s="1"/>
  <c r="D233" i="1"/>
  <c r="J232" i="1"/>
  <c r="G232" i="1"/>
  <c r="H231" i="1"/>
  <c r="C231" i="1"/>
  <c r="H230" i="1"/>
  <c r="C230" i="1"/>
  <c r="H229" i="1"/>
  <c r="C229" i="1"/>
  <c r="H228" i="1"/>
  <c r="C228" i="1"/>
  <c r="L227" i="1"/>
  <c r="K227" i="1"/>
  <c r="J227" i="1"/>
  <c r="G227" i="1"/>
  <c r="F227" i="1"/>
  <c r="E227" i="1"/>
  <c r="D227" i="1"/>
  <c r="H226" i="1"/>
  <c r="C226" i="1"/>
  <c r="H225" i="1"/>
  <c r="C225" i="1"/>
  <c r="H224" i="1"/>
  <c r="C224" i="1"/>
  <c r="H223" i="1"/>
  <c r="C223" i="1"/>
  <c r="H222" i="1"/>
  <c r="C222" i="1"/>
  <c r="H221" i="1"/>
  <c r="C221" i="1"/>
  <c r="H220" i="1"/>
  <c r="C220" i="1"/>
  <c r="L219" i="1"/>
  <c r="K219" i="1"/>
  <c r="J219" i="1"/>
  <c r="G219" i="1"/>
  <c r="F219" i="1"/>
  <c r="E219" i="1"/>
  <c r="D219" i="1"/>
  <c r="H218" i="1"/>
  <c r="C218" i="1"/>
  <c r="I216" i="1"/>
  <c r="C217" i="1"/>
  <c r="L216" i="1"/>
  <c r="K216" i="1"/>
  <c r="J216" i="1"/>
  <c r="G216" i="1"/>
  <c r="F216" i="1"/>
  <c r="E216" i="1"/>
  <c r="D216" i="1"/>
  <c r="H215" i="1"/>
  <c r="C215" i="1"/>
  <c r="L214" i="1"/>
  <c r="L212" i="1" s="1"/>
  <c r="K214" i="1"/>
  <c r="J214" i="1"/>
  <c r="G214" i="1"/>
  <c r="F214" i="1"/>
  <c r="E214" i="1"/>
  <c r="E212" i="1" s="1"/>
  <c r="E211" i="1" s="1"/>
  <c r="D214" i="1"/>
  <c r="H213" i="1"/>
  <c r="C213" i="1"/>
  <c r="J212" i="1"/>
  <c r="J211" i="1" s="1"/>
  <c r="H210" i="1"/>
  <c r="C210" i="1"/>
  <c r="I208" i="1"/>
  <c r="C209" i="1"/>
  <c r="L208" i="1"/>
  <c r="K208" i="1"/>
  <c r="J208" i="1"/>
  <c r="G208" i="1"/>
  <c r="G187" i="1" s="1"/>
  <c r="F208" i="1"/>
  <c r="E208" i="1"/>
  <c r="D208" i="1"/>
  <c r="H207" i="1"/>
  <c r="C207" i="1"/>
  <c r="H206" i="1"/>
  <c r="C206" i="1"/>
  <c r="H205" i="1"/>
  <c r="C205" i="1"/>
  <c r="H204" i="1"/>
  <c r="C204" i="1"/>
  <c r="H203" i="1"/>
  <c r="C203" i="1"/>
  <c r="H202" i="1"/>
  <c r="C202" i="1"/>
  <c r="H201" i="1"/>
  <c r="C201" i="1"/>
  <c r="H200" i="1"/>
  <c r="C200" i="1"/>
  <c r="L199" i="1"/>
  <c r="L187" i="1" s="1"/>
  <c r="L182" i="1" s="1"/>
  <c r="K199" i="1"/>
  <c r="J199" i="1"/>
  <c r="G199" i="1"/>
  <c r="F199" i="1"/>
  <c r="F187" i="1" s="1"/>
  <c r="E199" i="1"/>
  <c r="D199" i="1"/>
  <c r="H198" i="1"/>
  <c r="C198" i="1"/>
  <c r="H197" i="1"/>
  <c r="C197" i="1"/>
  <c r="H196" i="1"/>
  <c r="C196" i="1"/>
  <c r="H195" i="1"/>
  <c r="C195" i="1"/>
  <c r="H194" i="1"/>
  <c r="C194" i="1"/>
  <c r="H193" i="1"/>
  <c r="C193" i="1"/>
  <c r="H192" i="1"/>
  <c r="C192" i="1"/>
  <c r="H191" i="1"/>
  <c r="C191" i="1"/>
  <c r="H190" i="1"/>
  <c r="C190" i="1"/>
  <c r="H189" i="1"/>
  <c r="C189" i="1"/>
  <c r="L188" i="1"/>
  <c r="K188" i="1"/>
  <c r="J188" i="1"/>
  <c r="G188" i="1"/>
  <c r="F188" i="1"/>
  <c r="E188" i="1"/>
  <c r="E187" i="1" s="1"/>
  <c r="D188" i="1"/>
  <c r="D187" i="1"/>
  <c r="H186" i="1"/>
  <c r="C186" i="1"/>
  <c r="H185" i="1"/>
  <c r="C185" i="1"/>
  <c r="H184" i="1"/>
  <c r="C184" i="1"/>
  <c r="L183" i="1"/>
  <c r="K183" i="1"/>
  <c r="J183" i="1"/>
  <c r="G183" i="1"/>
  <c r="F183" i="1"/>
  <c r="E183" i="1"/>
  <c r="E182" i="1" s="1"/>
  <c r="D183" i="1"/>
  <c r="C183" i="1" s="1"/>
  <c r="I179" i="1"/>
  <c r="C180" i="1"/>
  <c r="L179" i="1"/>
  <c r="K179" i="1"/>
  <c r="K178" i="1" s="1"/>
  <c r="J179" i="1"/>
  <c r="J178" i="1" s="1"/>
  <c r="G179" i="1"/>
  <c r="G178" i="1" s="1"/>
  <c r="F179" i="1"/>
  <c r="E179" i="1"/>
  <c r="D179" i="1"/>
  <c r="C179" i="1" s="1"/>
  <c r="L178" i="1"/>
  <c r="L174" i="1" s="1"/>
  <c r="F178" i="1"/>
  <c r="E178" i="1"/>
  <c r="H177" i="1"/>
  <c r="C177" i="1"/>
  <c r="H176" i="1"/>
  <c r="C176" i="1"/>
  <c r="L175" i="1"/>
  <c r="K175" i="1"/>
  <c r="J175" i="1"/>
  <c r="J174" i="1" s="1"/>
  <c r="I175" i="1"/>
  <c r="G175" i="1"/>
  <c r="F175" i="1"/>
  <c r="E175" i="1"/>
  <c r="E174" i="1" s="1"/>
  <c r="D175" i="1"/>
  <c r="G174" i="1"/>
  <c r="H173" i="1"/>
  <c r="C173" i="1"/>
  <c r="I171" i="1"/>
  <c r="C172" i="1"/>
  <c r="L171" i="1"/>
  <c r="K171" i="1"/>
  <c r="J171" i="1"/>
  <c r="G171" i="1"/>
  <c r="F171" i="1"/>
  <c r="E171" i="1"/>
  <c r="D171" i="1"/>
  <c r="H170" i="1"/>
  <c r="C170" i="1"/>
  <c r="H169" i="1"/>
  <c r="C169" i="1"/>
  <c r="H168" i="1"/>
  <c r="C168" i="1"/>
  <c r="H167" i="1"/>
  <c r="C167" i="1"/>
  <c r="L166" i="1"/>
  <c r="L161" i="1" s="1"/>
  <c r="L160" i="1" s="1"/>
  <c r="K166" i="1"/>
  <c r="J166" i="1"/>
  <c r="G166" i="1"/>
  <c r="F166" i="1"/>
  <c r="F161" i="1" s="1"/>
  <c r="F160" i="1" s="1"/>
  <c r="E166" i="1"/>
  <c r="D166" i="1"/>
  <c r="H165" i="1"/>
  <c r="C165" i="1"/>
  <c r="H164" i="1"/>
  <c r="C164" i="1"/>
  <c r="H163" i="1"/>
  <c r="C163" i="1"/>
  <c r="L162" i="1"/>
  <c r="K162" i="1"/>
  <c r="J162" i="1"/>
  <c r="G162" i="1"/>
  <c r="G161" i="1" s="1"/>
  <c r="G160" i="1" s="1"/>
  <c r="F162" i="1"/>
  <c r="E162" i="1"/>
  <c r="D162" i="1"/>
  <c r="C162" i="1"/>
  <c r="E161" i="1"/>
  <c r="E160" i="1" s="1"/>
  <c r="H159" i="1"/>
  <c r="C159" i="1"/>
  <c r="H158" i="1"/>
  <c r="C158" i="1"/>
  <c r="H157" i="1"/>
  <c r="C157" i="1"/>
  <c r="H156" i="1"/>
  <c r="C156" i="1"/>
  <c r="H155" i="1"/>
  <c r="C155" i="1"/>
  <c r="H154" i="1"/>
  <c r="C154" i="1"/>
  <c r="L153" i="1"/>
  <c r="K153" i="1"/>
  <c r="K152" i="1" s="1"/>
  <c r="J153" i="1"/>
  <c r="J152" i="1" s="1"/>
  <c r="G153" i="1"/>
  <c r="G152" i="1" s="1"/>
  <c r="F153" i="1"/>
  <c r="E153" i="1"/>
  <c r="D153" i="1"/>
  <c r="D152" i="1" s="1"/>
  <c r="L152" i="1"/>
  <c r="F152" i="1"/>
  <c r="E152" i="1"/>
  <c r="H151" i="1"/>
  <c r="C151" i="1"/>
  <c r="H150" i="1"/>
  <c r="C150" i="1"/>
  <c r="H149" i="1"/>
  <c r="C149" i="1"/>
  <c r="H148" i="1"/>
  <c r="C148" i="1"/>
  <c r="L147" i="1"/>
  <c r="K147" i="1"/>
  <c r="J147" i="1"/>
  <c r="G147" i="1"/>
  <c r="F147" i="1"/>
  <c r="E147" i="1"/>
  <c r="D147" i="1"/>
  <c r="C147" i="1" s="1"/>
  <c r="H146" i="1"/>
  <c r="C146" i="1"/>
  <c r="H145" i="1"/>
  <c r="C145" i="1"/>
  <c r="H144" i="1"/>
  <c r="C144" i="1"/>
  <c r="H143" i="1"/>
  <c r="C143" i="1"/>
  <c r="H142" i="1"/>
  <c r="C142" i="1"/>
  <c r="H141" i="1"/>
  <c r="C141" i="1"/>
  <c r="H140" i="1"/>
  <c r="C140" i="1"/>
  <c r="H139" i="1"/>
  <c r="C139" i="1"/>
  <c r="L138" i="1"/>
  <c r="K138" i="1"/>
  <c r="J138" i="1"/>
  <c r="I138" i="1"/>
  <c r="G138" i="1"/>
  <c r="F138" i="1"/>
  <c r="E138" i="1"/>
  <c r="D138" i="1"/>
  <c r="H137" i="1"/>
  <c r="C137" i="1"/>
  <c r="H136" i="1"/>
  <c r="C136" i="1"/>
  <c r="H135" i="1"/>
  <c r="C135" i="1"/>
  <c r="L134" i="1"/>
  <c r="K134" i="1"/>
  <c r="J134" i="1"/>
  <c r="G134" i="1"/>
  <c r="F134" i="1"/>
  <c r="E134" i="1"/>
  <c r="D134" i="1"/>
  <c r="H133" i="1"/>
  <c r="C133" i="1"/>
  <c r="I131" i="1"/>
  <c r="H132" i="1"/>
  <c r="C132" i="1"/>
  <c r="L131" i="1"/>
  <c r="K131" i="1"/>
  <c r="J131" i="1"/>
  <c r="G131" i="1"/>
  <c r="F131" i="1"/>
  <c r="E131" i="1"/>
  <c r="D131" i="1"/>
  <c r="H130" i="1"/>
  <c r="C130" i="1"/>
  <c r="H129" i="1"/>
  <c r="C129" i="1"/>
  <c r="H128" i="1"/>
  <c r="C128" i="1"/>
  <c r="H127" i="1"/>
  <c r="C127" i="1"/>
  <c r="L126" i="1"/>
  <c r="K126" i="1"/>
  <c r="J126" i="1"/>
  <c r="G126" i="1"/>
  <c r="F126" i="1"/>
  <c r="F120" i="1" s="1"/>
  <c r="E126" i="1"/>
  <c r="D126" i="1"/>
  <c r="H125" i="1"/>
  <c r="C125" i="1"/>
  <c r="H124" i="1"/>
  <c r="C124" i="1"/>
  <c r="H123" i="1"/>
  <c r="C123" i="1"/>
  <c r="H122" i="1"/>
  <c r="C122" i="1"/>
  <c r="L121" i="1"/>
  <c r="K121" i="1"/>
  <c r="J121" i="1"/>
  <c r="J120" i="1" s="1"/>
  <c r="G121" i="1"/>
  <c r="F121" i="1"/>
  <c r="E121" i="1"/>
  <c r="D121" i="1"/>
  <c r="H119" i="1"/>
  <c r="C119" i="1"/>
  <c r="H118" i="1"/>
  <c r="C118" i="1"/>
  <c r="H117" i="1"/>
  <c r="C117" i="1"/>
  <c r="H116" i="1"/>
  <c r="C116" i="1"/>
  <c r="H115" i="1"/>
  <c r="C115" i="1"/>
  <c r="L114" i="1"/>
  <c r="K114" i="1"/>
  <c r="J114" i="1"/>
  <c r="G114" i="1"/>
  <c r="F114" i="1"/>
  <c r="E114" i="1"/>
  <c r="D114" i="1"/>
  <c r="C114" i="1" s="1"/>
  <c r="H113" i="1"/>
  <c r="C113" i="1"/>
  <c r="H112" i="1"/>
  <c r="C112" i="1"/>
  <c r="H111" i="1"/>
  <c r="C111" i="1"/>
  <c r="H110" i="1"/>
  <c r="C110" i="1"/>
  <c r="H109" i="1"/>
  <c r="C109" i="1"/>
  <c r="L108" i="1"/>
  <c r="K108" i="1"/>
  <c r="J108" i="1"/>
  <c r="G108" i="1"/>
  <c r="F108" i="1"/>
  <c r="C108" i="1" s="1"/>
  <c r="E108" i="1"/>
  <c r="D108" i="1"/>
  <c r="H107" i="1"/>
  <c r="C107" i="1"/>
  <c r="H106" i="1"/>
  <c r="C106" i="1"/>
  <c r="H105" i="1"/>
  <c r="C105" i="1"/>
  <c r="H104" i="1"/>
  <c r="C104" i="1"/>
  <c r="H103" i="1"/>
  <c r="C103" i="1"/>
  <c r="H102" i="1"/>
  <c r="C102" i="1"/>
  <c r="H101" i="1"/>
  <c r="C101" i="1"/>
  <c r="H100" i="1"/>
  <c r="C100" i="1"/>
  <c r="L99" i="1"/>
  <c r="K99" i="1"/>
  <c r="J99" i="1"/>
  <c r="I99" i="1"/>
  <c r="G99" i="1"/>
  <c r="F99" i="1"/>
  <c r="E99" i="1"/>
  <c r="D99" i="1"/>
  <c r="H98" i="1"/>
  <c r="D98" i="1"/>
  <c r="C98" i="1" s="1"/>
  <c r="H97" i="1"/>
  <c r="C97" i="1"/>
  <c r="H96" i="1"/>
  <c r="C96" i="1"/>
  <c r="H95" i="1"/>
  <c r="C95" i="1"/>
  <c r="H94" i="1"/>
  <c r="C94" i="1"/>
  <c r="H93" i="1"/>
  <c r="D93" i="1"/>
  <c r="C93" i="1" s="1"/>
  <c r="I91" i="1"/>
  <c r="H91" i="1" s="1"/>
  <c r="H92" i="1"/>
  <c r="C92" i="1"/>
  <c r="L91" i="1"/>
  <c r="K91" i="1"/>
  <c r="J91" i="1"/>
  <c r="G91" i="1"/>
  <c r="F91" i="1"/>
  <c r="E91" i="1"/>
  <c r="H90" i="1"/>
  <c r="C90" i="1"/>
  <c r="H89" i="1"/>
  <c r="C89" i="1"/>
  <c r="H88" i="1"/>
  <c r="C88" i="1"/>
  <c r="H87" i="1"/>
  <c r="C87" i="1"/>
  <c r="H86" i="1"/>
  <c r="C86" i="1"/>
  <c r="L85" i="1"/>
  <c r="L83" i="1" s="1"/>
  <c r="K85" i="1"/>
  <c r="K83" i="1" s="1"/>
  <c r="J85" i="1"/>
  <c r="G85" i="1"/>
  <c r="F85" i="1"/>
  <c r="E85" i="1"/>
  <c r="E83" i="1" s="1"/>
  <c r="D85" i="1"/>
  <c r="C85" i="1" s="1"/>
  <c r="H84" i="1"/>
  <c r="C84" i="1"/>
  <c r="H82" i="1"/>
  <c r="C82" i="1"/>
  <c r="H81" i="1"/>
  <c r="C81" i="1"/>
  <c r="L80" i="1"/>
  <c r="K80" i="1"/>
  <c r="H80" i="1" s="1"/>
  <c r="J80" i="1"/>
  <c r="I80" i="1"/>
  <c r="G80" i="1"/>
  <c r="G76" i="1" s="1"/>
  <c r="F80" i="1"/>
  <c r="E80" i="1"/>
  <c r="D80" i="1"/>
  <c r="H79" i="1"/>
  <c r="C79" i="1"/>
  <c r="H78" i="1"/>
  <c r="C78" i="1"/>
  <c r="L77" i="1"/>
  <c r="L76" i="1" s="1"/>
  <c r="K77" i="1"/>
  <c r="J77" i="1"/>
  <c r="I77" i="1"/>
  <c r="I76" i="1" s="1"/>
  <c r="H77" i="1"/>
  <c r="G77" i="1"/>
  <c r="F77" i="1"/>
  <c r="E77" i="1"/>
  <c r="E76" i="1" s="1"/>
  <c r="D77" i="1"/>
  <c r="C77" i="1" s="1"/>
  <c r="J76" i="1"/>
  <c r="F76" i="1"/>
  <c r="H74" i="1"/>
  <c r="C74" i="1"/>
  <c r="H73" i="1"/>
  <c r="C73" i="1"/>
  <c r="H72" i="1"/>
  <c r="C72" i="1"/>
  <c r="H71" i="1"/>
  <c r="C71" i="1"/>
  <c r="H70" i="1"/>
  <c r="C70" i="1"/>
  <c r="L69" i="1"/>
  <c r="L67" i="1" s="1"/>
  <c r="K69" i="1"/>
  <c r="K67" i="1" s="1"/>
  <c r="J69" i="1"/>
  <c r="I69" i="1"/>
  <c r="G69" i="1"/>
  <c r="F69" i="1"/>
  <c r="F67" i="1" s="1"/>
  <c r="E69" i="1"/>
  <c r="E67" i="1" s="1"/>
  <c r="D69" i="1"/>
  <c r="I67" i="1"/>
  <c r="H68" i="1"/>
  <c r="C68" i="1"/>
  <c r="J67" i="1"/>
  <c r="G67" i="1"/>
  <c r="H66" i="1"/>
  <c r="C66" i="1"/>
  <c r="H65" i="1"/>
  <c r="C65" i="1"/>
  <c r="H64" i="1"/>
  <c r="C64" i="1"/>
  <c r="H63" i="1"/>
  <c r="C63" i="1"/>
  <c r="H62" i="1"/>
  <c r="C62" i="1"/>
  <c r="H61" i="1"/>
  <c r="C61" i="1"/>
  <c r="H60" i="1"/>
  <c r="C60" i="1"/>
  <c r="H59" i="1"/>
  <c r="C59" i="1"/>
  <c r="L58" i="1"/>
  <c r="K58" i="1"/>
  <c r="K54" i="1" s="1"/>
  <c r="J58" i="1"/>
  <c r="J54" i="1" s="1"/>
  <c r="J53" i="1" s="1"/>
  <c r="G58" i="1"/>
  <c r="F58" i="1"/>
  <c r="E58" i="1"/>
  <c r="D58" i="1"/>
  <c r="C58" i="1" s="1"/>
  <c r="H57" i="1"/>
  <c r="C57" i="1"/>
  <c r="H56" i="1"/>
  <c r="C56" i="1"/>
  <c r="L55" i="1"/>
  <c r="L54" i="1" s="1"/>
  <c r="K55" i="1"/>
  <c r="J55" i="1"/>
  <c r="I55" i="1"/>
  <c r="H55" i="1" s="1"/>
  <c r="G55" i="1"/>
  <c r="F55" i="1"/>
  <c r="E55" i="1"/>
  <c r="E54" i="1" s="1"/>
  <c r="E53" i="1" s="1"/>
  <c r="D55" i="1"/>
  <c r="G54" i="1"/>
  <c r="G53" i="1" s="1"/>
  <c r="F54" i="1"/>
  <c r="H47" i="1"/>
  <c r="C47" i="1"/>
  <c r="H46" i="1"/>
  <c r="C46" i="1"/>
  <c r="L45" i="1"/>
  <c r="G45" i="1"/>
  <c r="C45" i="1"/>
  <c r="H44" i="1"/>
  <c r="C44" i="1"/>
  <c r="K43" i="1"/>
  <c r="J43" i="1"/>
  <c r="I43" i="1"/>
  <c r="F43" i="1"/>
  <c r="E43" i="1"/>
  <c r="D43" i="1"/>
  <c r="C43" i="1" s="1"/>
  <c r="H42" i="1"/>
  <c r="C42" i="1"/>
  <c r="I41" i="1"/>
  <c r="H41" i="1" s="1"/>
  <c r="D41" i="1"/>
  <c r="C41" i="1" s="1"/>
  <c r="H40" i="1"/>
  <c r="C40" i="1"/>
  <c r="H39" i="1"/>
  <c r="C39" i="1"/>
  <c r="H38" i="1"/>
  <c r="C38" i="1"/>
  <c r="H37" i="1"/>
  <c r="C37" i="1"/>
  <c r="K36" i="1"/>
  <c r="H36" i="1" s="1"/>
  <c r="F36" i="1"/>
  <c r="C36" i="1"/>
  <c r="H35" i="1"/>
  <c r="C35" i="1"/>
  <c r="H34" i="1"/>
  <c r="C34" i="1"/>
  <c r="K33" i="1"/>
  <c r="H33" i="1" s="1"/>
  <c r="F33" i="1"/>
  <c r="C33" i="1"/>
  <c r="H32" i="1"/>
  <c r="C32" i="1"/>
  <c r="K31" i="1"/>
  <c r="H31" i="1"/>
  <c r="F31" i="1"/>
  <c r="C31" i="1" s="1"/>
  <c r="H30" i="1"/>
  <c r="C30" i="1"/>
  <c r="H29" i="1"/>
  <c r="C29" i="1"/>
  <c r="H28" i="1"/>
  <c r="C28" i="1"/>
  <c r="K27" i="1"/>
  <c r="H27" i="1" s="1"/>
  <c r="F27" i="1"/>
  <c r="C27" i="1" s="1"/>
  <c r="H25" i="1"/>
  <c r="C25" i="1"/>
  <c r="H23" i="1"/>
  <c r="C23" i="1"/>
  <c r="H22" i="1"/>
  <c r="C22" i="1"/>
  <c r="L21" i="1"/>
  <c r="K21" i="1"/>
  <c r="J21" i="1"/>
  <c r="J275" i="1" s="1"/>
  <c r="J274" i="1" s="1"/>
  <c r="I21" i="1"/>
  <c r="I275" i="1" s="1"/>
  <c r="G21" i="1"/>
  <c r="G275" i="1" s="1"/>
  <c r="G274" i="1" s="1"/>
  <c r="F21" i="1"/>
  <c r="F275" i="1" s="1"/>
  <c r="E21" i="1"/>
  <c r="E275" i="1" s="1"/>
  <c r="E274" i="1" s="1"/>
  <c r="D21" i="1"/>
  <c r="D275" i="1" s="1"/>
  <c r="D274" i="1" s="1"/>
  <c r="L20" i="1"/>
  <c r="F211" i="4" l="1"/>
  <c r="I53" i="4"/>
  <c r="L20" i="4"/>
  <c r="C43" i="4"/>
  <c r="L53" i="4"/>
  <c r="E76" i="4"/>
  <c r="I83" i="4"/>
  <c r="E83" i="4"/>
  <c r="K83" i="4"/>
  <c r="L120" i="4"/>
  <c r="C134" i="4"/>
  <c r="H147" i="4"/>
  <c r="J161" i="4"/>
  <c r="J160" i="4" s="1"/>
  <c r="H171" i="4"/>
  <c r="D187" i="4"/>
  <c r="D182" i="4" s="1"/>
  <c r="H216" i="4"/>
  <c r="G212" i="4"/>
  <c r="L212" i="4"/>
  <c r="C233" i="4"/>
  <c r="H276" i="4"/>
  <c r="J211" i="4"/>
  <c r="D274" i="4"/>
  <c r="F26" i="4"/>
  <c r="C26" i="4" s="1"/>
  <c r="E20" i="4"/>
  <c r="H58" i="4"/>
  <c r="C99" i="4"/>
  <c r="G83" i="4"/>
  <c r="G75" i="4" s="1"/>
  <c r="H114" i="4"/>
  <c r="H138" i="4"/>
  <c r="F161" i="4"/>
  <c r="F160" i="4" s="1"/>
  <c r="H166" i="4"/>
  <c r="L182" i="4"/>
  <c r="J182" i="4"/>
  <c r="J181" i="4" s="1"/>
  <c r="C208" i="4"/>
  <c r="H208" i="4"/>
  <c r="E212" i="4"/>
  <c r="E211" i="4" s="1"/>
  <c r="D212" i="4"/>
  <c r="C212" i="4" s="1"/>
  <c r="C232" i="4"/>
  <c r="C241" i="4"/>
  <c r="G211" i="4"/>
  <c r="C250" i="4"/>
  <c r="H250" i="4"/>
  <c r="H263" i="4"/>
  <c r="E275" i="4"/>
  <c r="E274" i="4" s="1"/>
  <c r="J275" i="4"/>
  <c r="J274" i="4" s="1"/>
  <c r="K26" i="4"/>
  <c r="E54" i="4"/>
  <c r="E53" i="4" s="1"/>
  <c r="H69" i="4"/>
  <c r="L76" i="4"/>
  <c r="L75" i="4" s="1"/>
  <c r="C91" i="4"/>
  <c r="C114" i="4"/>
  <c r="H126" i="4"/>
  <c r="G120" i="4"/>
  <c r="C138" i="4"/>
  <c r="C153" i="4"/>
  <c r="C166" i="4"/>
  <c r="E174" i="4"/>
  <c r="C179" i="4"/>
  <c r="K187" i="4"/>
  <c r="F187" i="4"/>
  <c r="F182" i="4" s="1"/>
  <c r="F181" i="4" s="1"/>
  <c r="C214" i="4"/>
  <c r="H214" i="4"/>
  <c r="H227" i="4"/>
  <c r="H257" i="4"/>
  <c r="C267" i="4"/>
  <c r="F182" i="3"/>
  <c r="L182" i="3"/>
  <c r="L181" i="3" s="1"/>
  <c r="D253" i="3"/>
  <c r="D252" i="3" s="1"/>
  <c r="K54" i="3"/>
  <c r="K53" i="3" s="1"/>
  <c r="C58" i="3"/>
  <c r="G83" i="3"/>
  <c r="C99" i="3"/>
  <c r="C114" i="3"/>
  <c r="H134" i="3"/>
  <c r="L120" i="3"/>
  <c r="C153" i="3"/>
  <c r="K161" i="3"/>
  <c r="K160" i="3" s="1"/>
  <c r="D174" i="3"/>
  <c r="H179" i="3"/>
  <c r="F187" i="3"/>
  <c r="C216" i="3"/>
  <c r="H216" i="3"/>
  <c r="C219" i="3"/>
  <c r="H219" i="3"/>
  <c r="C161" i="3"/>
  <c r="H43" i="3"/>
  <c r="J83" i="3"/>
  <c r="C91" i="3"/>
  <c r="C134" i="3"/>
  <c r="H175" i="3"/>
  <c r="C183" i="3"/>
  <c r="D240" i="3"/>
  <c r="J240" i="3"/>
  <c r="F274" i="3"/>
  <c r="J275" i="3"/>
  <c r="J274" i="3" s="1"/>
  <c r="C43" i="3"/>
  <c r="G54" i="3"/>
  <c r="G53" i="3" s="1"/>
  <c r="C80" i="3"/>
  <c r="K83" i="3"/>
  <c r="H85" i="3"/>
  <c r="H91" i="3"/>
  <c r="C121" i="3"/>
  <c r="C126" i="3"/>
  <c r="C162" i="3"/>
  <c r="J161" i="3"/>
  <c r="J160" i="3" s="1"/>
  <c r="G161" i="3"/>
  <c r="C175" i="3"/>
  <c r="K182" i="3"/>
  <c r="K181" i="3" s="1"/>
  <c r="D187" i="3"/>
  <c r="J182" i="3"/>
  <c r="H214" i="3"/>
  <c r="C227" i="3"/>
  <c r="G240" i="3"/>
  <c r="H250" i="3"/>
  <c r="H265" i="3"/>
  <c r="D182" i="2"/>
  <c r="K75" i="2"/>
  <c r="F54" i="2"/>
  <c r="F53" i="2" s="1"/>
  <c r="D76" i="2"/>
  <c r="C76" i="2" s="1"/>
  <c r="J76" i="2"/>
  <c r="J75" i="2" s="1"/>
  <c r="C121" i="2"/>
  <c r="L120" i="2"/>
  <c r="E161" i="2"/>
  <c r="E160" i="2" s="1"/>
  <c r="H166" i="2"/>
  <c r="E211" i="2"/>
  <c r="C227" i="2"/>
  <c r="K240" i="2"/>
  <c r="H250" i="2"/>
  <c r="C269" i="2"/>
  <c r="K187" i="2"/>
  <c r="G53" i="2"/>
  <c r="C126" i="2"/>
  <c r="H126" i="2"/>
  <c r="C166" i="2"/>
  <c r="K174" i="2"/>
  <c r="L212" i="2"/>
  <c r="L211" i="2" s="1"/>
  <c r="C250" i="2"/>
  <c r="H263" i="2"/>
  <c r="E53" i="2"/>
  <c r="G75" i="2"/>
  <c r="G20" i="2"/>
  <c r="K275" i="2"/>
  <c r="K274" i="2" s="1"/>
  <c r="F26" i="2"/>
  <c r="L75" i="2"/>
  <c r="L52" i="2" s="1"/>
  <c r="F83" i="2"/>
  <c r="L83" i="2"/>
  <c r="C99" i="2"/>
  <c r="H131" i="2"/>
  <c r="F160" i="2"/>
  <c r="L174" i="2"/>
  <c r="K212" i="2"/>
  <c r="K211" i="2" s="1"/>
  <c r="C263" i="2"/>
  <c r="K53" i="1"/>
  <c r="E252" i="1"/>
  <c r="E181" i="1" s="1"/>
  <c r="C253" i="1"/>
  <c r="H179" i="1"/>
  <c r="L275" i="1"/>
  <c r="L274" i="1" s="1"/>
  <c r="H43" i="1"/>
  <c r="F53" i="1"/>
  <c r="C55" i="1"/>
  <c r="K76" i="1"/>
  <c r="K75" i="1" s="1"/>
  <c r="K52" i="1" s="1"/>
  <c r="J83" i="1"/>
  <c r="J75" i="1" s="1"/>
  <c r="J52" i="1" s="1"/>
  <c r="C121" i="1"/>
  <c r="E120" i="1"/>
  <c r="C152" i="1"/>
  <c r="C153" i="1"/>
  <c r="D178" i="1"/>
  <c r="D174" i="1" s="1"/>
  <c r="C216" i="1"/>
  <c r="H216" i="1"/>
  <c r="C227" i="1"/>
  <c r="F240" i="1"/>
  <c r="K252" i="1"/>
  <c r="H263" i="1"/>
  <c r="F75" i="1"/>
  <c r="F52" i="1" s="1"/>
  <c r="C187" i="1"/>
  <c r="L211" i="1"/>
  <c r="H67" i="1"/>
  <c r="E75" i="1"/>
  <c r="E52" i="1" s="1"/>
  <c r="E51" i="1" s="1"/>
  <c r="C80" i="1"/>
  <c r="F83" i="1"/>
  <c r="C99" i="1"/>
  <c r="H99" i="1"/>
  <c r="L120" i="1"/>
  <c r="L75" i="1" s="1"/>
  <c r="L272" i="1" s="1"/>
  <c r="C131" i="1"/>
  <c r="C134" i="1"/>
  <c r="G120" i="1"/>
  <c r="C171" i="1"/>
  <c r="H171" i="1"/>
  <c r="F174" i="1"/>
  <c r="K174" i="1"/>
  <c r="C208" i="1"/>
  <c r="H208" i="1"/>
  <c r="G212" i="1"/>
  <c r="G211" i="1" s="1"/>
  <c r="F212" i="1"/>
  <c r="F211" i="1" s="1"/>
  <c r="F272" i="1" s="1"/>
  <c r="H241" i="1"/>
  <c r="K120" i="1"/>
  <c r="E20" i="1"/>
  <c r="F274" i="1"/>
  <c r="K26" i="1"/>
  <c r="H26" i="1" s="1"/>
  <c r="C69" i="1"/>
  <c r="H69" i="1"/>
  <c r="G83" i="1"/>
  <c r="G75" i="1" s="1"/>
  <c r="G52" i="1" s="1"/>
  <c r="C126" i="1"/>
  <c r="H131" i="1"/>
  <c r="H138" i="1"/>
  <c r="K161" i="1"/>
  <c r="K160" i="1" s="1"/>
  <c r="C166" i="1"/>
  <c r="J161" i="1"/>
  <c r="J160" i="1" s="1"/>
  <c r="G182" i="1"/>
  <c r="J187" i="1"/>
  <c r="K187" i="1"/>
  <c r="K182" i="1" s="1"/>
  <c r="D212" i="1"/>
  <c r="C212" i="1" s="1"/>
  <c r="C219" i="1"/>
  <c r="K240" i="1"/>
  <c r="C245" i="1"/>
  <c r="D252" i="1"/>
  <c r="L53" i="1"/>
  <c r="L181" i="1"/>
  <c r="H76" i="1"/>
  <c r="C21" i="1"/>
  <c r="C275" i="1" s="1"/>
  <c r="I275" i="2"/>
  <c r="H21" i="2"/>
  <c r="H275" i="2" s="1"/>
  <c r="F20" i="1"/>
  <c r="J20" i="1"/>
  <c r="H21" i="1"/>
  <c r="H275" i="1" s="1"/>
  <c r="F26" i="1"/>
  <c r="D54" i="1"/>
  <c r="D67" i="1"/>
  <c r="C67" i="1" s="1"/>
  <c r="D76" i="1"/>
  <c r="I85" i="1"/>
  <c r="D91" i="1"/>
  <c r="I108" i="1"/>
  <c r="H108" i="1" s="1"/>
  <c r="I121" i="1"/>
  <c r="I134" i="1"/>
  <c r="H134" i="1" s="1"/>
  <c r="I166" i="1"/>
  <c r="H166" i="1" s="1"/>
  <c r="D182" i="1"/>
  <c r="I183" i="1"/>
  <c r="C188" i="1"/>
  <c r="C214" i="1"/>
  <c r="K212" i="1"/>
  <c r="I227" i="1"/>
  <c r="H227" i="1" s="1"/>
  <c r="C233" i="1"/>
  <c r="D232" i="1"/>
  <c r="C232" i="1" s="1"/>
  <c r="H233" i="1"/>
  <c r="D240" i="1"/>
  <c r="C257" i="1"/>
  <c r="C266" i="1"/>
  <c r="I276" i="1"/>
  <c r="I274" i="1" s="1"/>
  <c r="C276" i="1"/>
  <c r="E275" i="2"/>
  <c r="E274" i="2" s="1"/>
  <c r="E20" i="2"/>
  <c r="C54" i="2"/>
  <c r="H84" i="2"/>
  <c r="H87" i="2"/>
  <c r="I85" i="2"/>
  <c r="H85" i="2" s="1"/>
  <c r="H110" i="2"/>
  <c r="I108" i="2"/>
  <c r="H108" i="2" s="1"/>
  <c r="C114" i="2"/>
  <c r="I114" i="2"/>
  <c r="H114" i="2" s="1"/>
  <c r="E120" i="2"/>
  <c r="C138" i="2"/>
  <c r="D120" i="2"/>
  <c r="I58" i="1"/>
  <c r="H58" i="1" s="1"/>
  <c r="K275" i="1"/>
  <c r="K274" i="1" s="1"/>
  <c r="G20" i="1"/>
  <c r="H45" i="1"/>
  <c r="I114" i="1"/>
  <c r="H114" i="1" s="1"/>
  <c r="D120" i="1"/>
  <c r="C120" i="1" s="1"/>
  <c r="C138" i="1"/>
  <c r="I147" i="1"/>
  <c r="H147" i="1" s="1"/>
  <c r="I153" i="1"/>
  <c r="I162" i="1"/>
  <c r="C178" i="1"/>
  <c r="I178" i="1"/>
  <c r="H178" i="1" s="1"/>
  <c r="J182" i="1"/>
  <c r="J181" i="1" s="1"/>
  <c r="I188" i="1"/>
  <c r="C199" i="1"/>
  <c r="I219" i="1"/>
  <c r="H219" i="1" s="1"/>
  <c r="H232" i="1"/>
  <c r="C265" i="1"/>
  <c r="H276" i="1"/>
  <c r="H274" i="1" s="1"/>
  <c r="J53" i="2"/>
  <c r="J52" i="2" s="1"/>
  <c r="I55" i="2"/>
  <c r="H56" i="2"/>
  <c r="I58" i="2"/>
  <c r="H58" i="2" s="1"/>
  <c r="H59" i="2"/>
  <c r="I77" i="2"/>
  <c r="H78" i="2"/>
  <c r="I80" i="2"/>
  <c r="H80" i="2" s="1"/>
  <c r="H81" i="2"/>
  <c r="C85" i="2"/>
  <c r="C98" i="2"/>
  <c r="D91" i="2"/>
  <c r="C91" i="2" s="1"/>
  <c r="C108" i="2"/>
  <c r="H123" i="2"/>
  <c r="I121" i="2"/>
  <c r="H136" i="2"/>
  <c r="I134" i="2"/>
  <c r="H134" i="2" s="1"/>
  <c r="I126" i="1"/>
  <c r="H126" i="1" s="1"/>
  <c r="D161" i="1"/>
  <c r="H172" i="1"/>
  <c r="C175" i="1"/>
  <c r="H175" i="1"/>
  <c r="H180" i="1"/>
  <c r="F182" i="1"/>
  <c r="I199" i="1"/>
  <c r="H199" i="1" s="1"/>
  <c r="H209" i="1"/>
  <c r="I214" i="1"/>
  <c r="H217" i="1"/>
  <c r="H242" i="1"/>
  <c r="H246" i="1"/>
  <c r="I245" i="1"/>
  <c r="H245" i="1" s="1"/>
  <c r="G252" i="1"/>
  <c r="H254" i="1"/>
  <c r="H258" i="1"/>
  <c r="I257" i="1"/>
  <c r="H257" i="1" s="1"/>
  <c r="H264" i="1"/>
  <c r="C267" i="1"/>
  <c r="H267" i="1"/>
  <c r="I266" i="1"/>
  <c r="C69" i="2"/>
  <c r="D67" i="2"/>
  <c r="C67" i="2" s="1"/>
  <c r="E83" i="2"/>
  <c r="E75" i="2" s="1"/>
  <c r="E52" i="2" s="1"/>
  <c r="I147" i="2"/>
  <c r="H147" i="2" s="1"/>
  <c r="H172" i="2"/>
  <c r="I171" i="2"/>
  <c r="H171" i="2" s="1"/>
  <c r="C175" i="2"/>
  <c r="E174" i="2"/>
  <c r="J182" i="2"/>
  <c r="J181" i="2" s="1"/>
  <c r="I188" i="2"/>
  <c r="C214" i="2"/>
  <c r="D212" i="2"/>
  <c r="H217" i="2"/>
  <c r="I216" i="2"/>
  <c r="H237" i="2"/>
  <c r="I233" i="2"/>
  <c r="H241" i="2"/>
  <c r="C267" i="2"/>
  <c r="E266" i="2"/>
  <c r="H284" i="2"/>
  <c r="H274" i="2" s="1"/>
  <c r="F54" i="3"/>
  <c r="F53" i="3" s="1"/>
  <c r="C55" i="3"/>
  <c r="H77" i="3"/>
  <c r="K182" i="2"/>
  <c r="K181" i="2" s="1"/>
  <c r="H183" i="2"/>
  <c r="C188" i="2"/>
  <c r="E187" i="2"/>
  <c r="H220" i="2"/>
  <c r="I219" i="2"/>
  <c r="H219" i="2" s="1"/>
  <c r="H231" i="2"/>
  <c r="I227" i="2"/>
  <c r="H227" i="2" s="1"/>
  <c r="F240" i="2"/>
  <c r="F211" i="2" s="1"/>
  <c r="C241" i="2"/>
  <c r="H280" i="2"/>
  <c r="H276" i="2" s="1"/>
  <c r="I276" i="2"/>
  <c r="I274" i="2" s="1"/>
  <c r="C45" i="3"/>
  <c r="G20" i="3"/>
  <c r="H70" i="3"/>
  <c r="I69" i="3"/>
  <c r="F76" i="3"/>
  <c r="C76" i="3" s="1"/>
  <c r="C77" i="3"/>
  <c r="H113" i="3"/>
  <c r="I108" i="3"/>
  <c r="H108" i="3" s="1"/>
  <c r="H127" i="3"/>
  <c r="I126" i="3"/>
  <c r="H126" i="3" s="1"/>
  <c r="L20" i="2"/>
  <c r="K26" i="2"/>
  <c r="D53" i="2"/>
  <c r="I69" i="2"/>
  <c r="I99" i="2"/>
  <c r="H99" i="2" s="1"/>
  <c r="F120" i="2"/>
  <c r="F75" i="2" s="1"/>
  <c r="F52" i="2" s="1"/>
  <c r="C153" i="2"/>
  <c r="H155" i="2"/>
  <c r="I153" i="2"/>
  <c r="D161" i="2"/>
  <c r="C178" i="2"/>
  <c r="D174" i="2"/>
  <c r="C174" i="2" s="1"/>
  <c r="H180" i="2"/>
  <c r="I179" i="2"/>
  <c r="F182" i="2"/>
  <c r="C183" i="2"/>
  <c r="C199" i="2"/>
  <c r="I199" i="2"/>
  <c r="H199" i="2" s="1"/>
  <c r="C233" i="2"/>
  <c r="D232" i="2"/>
  <c r="C232" i="2" s="1"/>
  <c r="C253" i="2"/>
  <c r="H258" i="2"/>
  <c r="I257" i="2"/>
  <c r="H257" i="2" s="1"/>
  <c r="D53" i="3"/>
  <c r="G75" i="3"/>
  <c r="L83" i="3"/>
  <c r="L75" i="3" s="1"/>
  <c r="H99" i="3"/>
  <c r="K120" i="3"/>
  <c r="K75" i="3" s="1"/>
  <c r="C21" i="2"/>
  <c r="C275" i="2" s="1"/>
  <c r="C45" i="2"/>
  <c r="I138" i="2"/>
  <c r="H138" i="2" s="1"/>
  <c r="C147" i="2"/>
  <c r="C152" i="2"/>
  <c r="K160" i="2"/>
  <c r="K52" i="2" s="1"/>
  <c r="K51" i="2" s="1"/>
  <c r="K50" i="2" s="1"/>
  <c r="H175" i="2"/>
  <c r="G182" i="2"/>
  <c r="H209" i="2"/>
  <c r="I208" i="2"/>
  <c r="H208" i="2" s="1"/>
  <c r="G212" i="2"/>
  <c r="G211" i="2" s="1"/>
  <c r="H246" i="2"/>
  <c r="I245" i="2"/>
  <c r="H245" i="2" s="1"/>
  <c r="F252" i="2"/>
  <c r="H267" i="2"/>
  <c r="I266" i="2"/>
  <c r="C276" i="2"/>
  <c r="D275" i="3"/>
  <c r="D274" i="3" s="1"/>
  <c r="C21" i="3"/>
  <c r="C275" i="3" s="1"/>
  <c r="L275" i="3"/>
  <c r="L274" i="3" s="1"/>
  <c r="L20" i="3"/>
  <c r="F26" i="3"/>
  <c r="H31" i="3"/>
  <c r="K26" i="3"/>
  <c r="I55" i="3"/>
  <c r="I58" i="3"/>
  <c r="H58" i="3" s="1"/>
  <c r="C67" i="3"/>
  <c r="H81" i="3"/>
  <c r="I80" i="3"/>
  <c r="H80" i="3" s="1"/>
  <c r="H121" i="3"/>
  <c r="H155" i="3"/>
  <c r="I153" i="3"/>
  <c r="H213" i="3"/>
  <c r="H229" i="3"/>
  <c r="I227" i="3"/>
  <c r="H227" i="3" s="1"/>
  <c r="D232" i="3"/>
  <c r="C232" i="3" s="1"/>
  <c r="C233" i="3"/>
  <c r="C20" i="4"/>
  <c r="G252" i="4"/>
  <c r="C253" i="4"/>
  <c r="I162" i="2"/>
  <c r="H116" i="3"/>
  <c r="I114" i="3"/>
  <c r="H114" i="3" s="1"/>
  <c r="J120" i="3"/>
  <c r="J75" i="3" s="1"/>
  <c r="J52" i="3" s="1"/>
  <c r="I138" i="3"/>
  <c r="H138" i="3" s="1"/>
  <c r="D152" i="3"/>
  <c r="C152" i="3" s="1"/>
  <c r="H164" i="3"/>
  <c r="I162" i="3"/>
  <c r="G160" i="3"/>
  <c r="I174" i="3"/>
  <c r="H174" i="3" s="1"/>
  <c r="H178" i="3"/>
  <c r="H189" i="3"/>
  <c r="I188" i="3"/>
  <c r="H200" i="3"/>
  <c r="I199" i="3"/>
  <c r="H199" i="3" s="1"/>
  <c r="G211" i="3"/>
  <c r="E83" i="3"/>
  <c r="C83" i="3" s="1"/>
  <c r="C85" i="3"/>
  <c r="F120" i="3"/>
  <c r="H131" i="3"/>
  <c r="I166" i="3"/>
  <c r="H166" i="3" s="1"/>
  <c r="E212" i="3"/>
  <c r="J212" i="3"/>
  <c r="H241" i="3"/>
  <c r="C252" i="3"/>
  <c r="I257" i="3"/>
  <c r="H258" i="3"/>
  <c r="E20" i="3"/>
  <c r="E120" i="3"/>
  <c r="C138" i="3"/>
  <c r="D120" i="3"/>
  <c r="D75" i="3" s="1"/>
  <c r="C147" i="3"/>
  <c r="H149" i="3"/>
  <c r="I147" i="3"/>
  <c r="H147" i="3" s="1"/>
  <c r="D160" i="3"/>
  <c r="E174" i="3"/>
  <c r="C174" i="3" s="1"/>
  <c r="G182" i="3"/>
  <c r="H276" i="3"/>
  <c r="I183" i="3"/>
  <c r="D212" i="3"/>
  <c r="C214" i="3"/>
  <c r="H234" i="3"/>
  <c r="I233" i="3"/>
  <c r="C241" i="3"/>
  <c r="E240" i="3"/>
  <c r="C253" i="3"/>
  <c r="E252" i="3"/>
  <c r="C263" i="3"/>
  <c r="C267" i="3"/>
  <c r="D266" i="3"/>
  <c r="H267" i="3"/>
  <c r="F240" i="3"/>
  <c r="C240" i="3" s="1"/>
  <c r="I245" i="3"/>
  <c r="H245" i="3" s="1"/>
  <c r="C250" i="3"/>
  <c r="H266" i="3"/>
  <c r="H270" i="3"/>
  <c r="I269" i="3"/>
  <c r="C276" i="3"/>
  <c r="H26" i="4"/>
  <c r="H284" i="3"/>
  <c r="H55" i="4"/>
  <c r="J54" i="4"/>
  <c r="J53" i="4" s="1"/>
  <c r="H53" i="4" s="1"/>
  <c r="H108" i="4"/>
  <c r="J83" i="4"/>
  <c r="H83" i="4" s="1"/>
  <c r="C162" i="4"/>
  <c r="E161" i="4"/>
  <c r="D211" i="4"/>
  <c r="C211" i="4" s="1"/>
  <c r="I265" i="4"/>
  <c r="H265" i="4" s="1"/>
  <c r="H269" i="4"/>
  <c r="C21" i="4"/>
  <c r="C275" i="4" s="1"/>
  <c r="C274" i="4" s="1"/>
  <c r="C54" i="4"/>
  <c r="D83" i="4"/>
  <c r="C83" i="4" s="1"/>
  <c r="F83" i="4"/>
  <c r="C108" i="4"/>
  <c r="C121" i="4"/>
  <c r="D120" i="4"/>
  <c r="K160" i="4"/>
  <c r="H175" i="4"/>
  <c r="E182" i="4"/>
  <c r="E181" i="4" s="1"/>
  <c r="I211" i="4"/>
  <c r="H232" i="4"/>
  <c r="C240" i="4"/>
  <c r="K253" i="4"/>
  <c r="K266" i="4"/>
  <c r="K265" i="4" s="1"/>
  <c r="H267" i="4"/>
  <c r="I276" i="3"/>
  <c r="F20" i="4"/>
  <c r="J20" i="4"/>
  <c r="H21" i="4"/>
  <c r="C55" i="4"/>
  <c r="C69" i="4"/>
  <c r="D67" i="4"/>
  <c r="C67" i="4" s="1"/>
  <c r="H80" i="4"/>
  <c r="E120" i="4"/>
  <c r="E75" i="4" s="1"/>
  <c r="I120" i="4"/>
  <c r="H131" i="4"/>
  <c r="K120" i="4"/>
  <c r="K75" i="4" s="1"/>
  <c r="K152" i="4"/>
  <c r="H152" i="4" s="1"/>
  <c r="H153" i="4"/>
  <c r="G174" i="4"/>
  <c r="L174" i="4"/>
  <c r="K178" i="4"/>
  <c r="H178" i="4" s="1"/>
  <c r="H179" i="4"/>
  <c r="K182" i="4"/>
  <c r="H183" i="4"/>
  <c r="K212" i="4"/>
  <c r="H212" i="4" s="1"/>
  <c r="H219" i="4"/>
  <c r="K232" i="4"/>
  <c r="H233" i="4"/>
  <c r="G275" i="4"/>
  <c r="G274" i="4" s="1"/>
  <c r="K20" i="4"/>
  <c r="D53" i="4"/>
  <c r="H54" i="4"/>
  <c r="C58" i="4"/>
  <c r="F75" i="4"/>
  <c r="C77" i="4"/>
  <c r="D76" i="4"/>
  <c r="H77" i="4"/>
  <c r="H162" i="4"/>
  <c r="I161" i="4"/>
  <c r="D174" i="4"/>
  <c r="C174" i="4" s="1"/>
  <c r="G182" i="4"/>
  <c r="C188" i="4"/>
  <c r="H188" i="4"/>
  <c r="I187" i="4"/>
  <c r="C216" i="4"/>
  <c r="L211" i="4"/>
  <c r="L181" i="4" s="1"/>
  <c r="K240" i="4"/>
  <c r="H240" i="4" s="1"/>
  <c r="H241" i="4"/>
  <c r="C266" i="4"/>
  <c r="D265" i="4"/>
  <c r="C265" i="4" s="1"/>
  <c r="L52" i="4" l="1"/>
  <c r="L51" i="4" s="1"/>
  <c r="G272" i="4"/>
  <c r="C187" i="4"/>
  <c r="G52" i="4"/>
  <c r="F272" i="4"/>
  <c r="F52" i="4"/>
  <c r="F51" i="4" s="1"/>
  <c r="F273" i="4" s="1"/>
  <c r="H76" i="4"/>
  <c r="C120" i="4"/>
  <c r="C187" i="3"/>
  <c r="D182" i="3"/>
  <c r="C160" i="3"/>
  <c r="J211" i="3"/>
  <c r="J181" i="3" s="1"/>
  <c r="G52" i="3"/>
  <c r="G51" i="3" s="1"/>
  <c r="G273" i="3" s="1"/>
  <c r="I76" i="3"/>
  <c r="G181" i="3"/>
  <c r="C54" i="3"/>
  <c r="L272" i="2"/>
  <c r="L181" i="2"/>
  <c r="L51" i="2" s="1"/>
  <c r="L50" i="2" s="1"/>
  <c r="G272" i="2"/>
  <c r="D83" i="2"/>
  <c r="C83" i="2" s="1"/>
  <c r="C274" i="2"/>
  <c r="C26" i="2"/>
  <c r="F20" i="2"/>
  <c r="G52" i="2"/>
  <c r="E272" i="1"/>
  <c r="C240" i="1"/>
  <c r="K20" i="1"/>
  <c r="L52" i="1"/>
  <c r="G272" i="1"/>
  <c r="F181" i="1"/>
  <c r="F51" i="1" s="1"/>
  <c r="F50" i="1" s="1"/>
  <c r="K211" i="1"/>
  <c r="K181" i="1" s="1"/>
  <c r="K51" i="1" s="1"/>
  <c r="C174" i="1"/>
  <c r="G50" i="3"/>
  <c r="F50" i="4"/>
  <c r="L273" i="2"/>
  <c r="K52" i="3"/>
  <c r="K51" i="3" s="1"/>
  <c r="K50" i="3" s="1"/>
  <c r="K272" i="3"/>
  <c r="J51" i="3"/>
  <c r="F272" i="2"/>
  <c r="L50" i="4"/>
  <c r="L273" i="4"/>
  <c r="L52" i="3"/>
  <c r="L51" i="3" s="1"/>
  <c r="L272" i="3"/>
  <c r="C161" i="4"/>
  <c r="E160" i="4"/>
  <c r="D265" i="3"/>
  <c r="C265" i="3" s="1"/>
  <c r="C266" i="3"/>
  <c r="G272" i="3"/>
  <c r="H188" i="3"/>
  <c r="I187" i="3"/>
  <c r="H187" i="3" s="1"/>
  <c r="H26" i="3"/>
  <c r="K20" i="3"/>
  <c r="H266" i="2"/>
  <c r="I265" i="2"/>
  <c r="H265" i="2" s="1"/>
  <c r="H179" i="2"/>
  <c r="I178" i="2"/>
  <c r="C161" i="2"/>
  <c r="D160" i="2"/>
  <c r="C160" i="2" s="1"/>
  <c r="H69" i="2"/>
  <c r="I67" i="2"/>
  <c r="H67" i="2" s="1"/>
  <c r="H69" i="3"/>
  <c r="I67" i="3"/>
  <c r="H67" i="3" s="1"/>
  <c r="H76" i="3"/>
  <c r="I232" i="2"/>
  <c r="H232" i="2" s="1"/>
  <c r="H233" i="2"/>
  <c r="I265" i="1"/>
  <c r="H265" i="1" s="1"/>
  <c r="H266" i="1"/>
  <c r="I212" i="1"/>
  <c r="H214" i="1"/>
  <c r="C161" i="1"/>
  <c r="D160" i="1"/>
  <c r="C160" i="1" s="1"/>
  <c r="H121" i="2"/>
  <c r="I120" i="2"/>
  <c r="H120" i="2" s="1"/>
  <c r="C120" i="2"/>
  <c r="D83" i="1"/>
  <c r="C83" i="1" s="1"/>
  <c r="C91" i="1"/>
  <c r="D53" i="1"/>
  <c r="C54" i="1"/>
  <c r="I253" i="1"/>
  <c r="D211" i="1"/>
  <c r="C252" i="4"/>
  <c r="H161" i="4"/>
  <c r="I160" i="4"/>
  <c r="H160" i="4" s="1"/>
  <c r="C76" i="4"/>
  <c r="D75" i="4"/>
  <c r="C75" i="4" s="1"/>
  <c r="H275" i="4"/>
  <c r="H274" i="4" s="1"/>
  <c r="K174" i="4"/>
  <c r="H174" i="4" s="1"/>
  <c r="J75" i="4"/>
  <c r="J272" i="4" s="1"/>
  <c r="H266" i="4"/>
  <c r="D181" i="4"/>
  <c r="H269" i="3"/>
  <c r="I240" i="3"/>
  <c r="H240" i="3" s="1"/>
  <c r="E211" i="3"/>
  <c r="I275" i="3"/>
  <c r="I274" i="3" s="1"/>
  <c r="E272" i="4"/>
  <c r="I152" i="3"/>
  <c r="H152" i="3" s="1"/>
  <c r="H153" i="3"/>
  <c r="I120" i="3"/>
  <c r="H120" i="3" s="1"/>
  <c r="H55" i="3"/>
  <c r="I54" i="3"/>
  <c r="I152" i="2"/>
  <c r="H152" i="2" s="1"/>
  <c r="H153" i="2"/>
  <c r="C53" i="2"/>
  <c r="K272" i="2"/>
  <c r="E182" i="2"/>
  <c r="C187" i="2"/>
  <c r="J272" i="2"/>
  <c r="C252" i="2"/>
  <c r="C212" i="2"/>
  <c r="D211" i="2"/>
  <c r="H77" i="2"/>
  <c r="I76" i="2"/>
  <c r="I83" i="1"/>
  <c r="H85" i="1"/>
  <c r="C26" i="1"/>
  <c r="I240" i="1"/>
  <c r="H240" i="1" s="1"/>
  <c r="J51" i="1"/>
  <c r="I54" i="1"/>
  <c r="L51" i="1"/>
  <c r="I240" i="2"/>
  <c r="H240" i="2" s="1"/>
  <c r="H216" i="2"/>
  <c r="I212" i="2"/>
  <c r="H55" i="2"/>
  <c r="I54" i="2"/>
  <c r="I187" i="1"/>
  <c r="H187" i="1" s="1"/>
  <c r="H188" i="1"/>
  <c r="H162" i="1"/>
  <c r="I161" i="1"/>
  <c r="I83" i="2"/>
  <c r="H83" i="2" s="1"/>
  <c r="K272" i="1"/>
  <c r="H183" i="1"/>
  <c r="I120" i="1"/>
  <c r="H120" i="1" s="1"/>
  <c r="H121" i="1"/>
  <c r="D75" i="1"/>
  <c r="C75" i="1" s="1"/>
  <c r="C76" i="1"/>
  <c r="I174" i="1"/>
  <c r="H174" i="1" s="1"/>
  <c r="E273" i="1"/>
  <c r="E50" i="1"/>
  <c r="C252" i="1"/>
  <c r="G181" i="1"/>
  <c r="C182" i="3"/>
  <c r="C53" i="4"/>
  <c r="D52" i="4"/>
  <c r="D272" i="4"/>
  <c r="H120" i="4"/>
  <c r="I75" i="4"/>
  <c r="L272" i="4"/>
  <c r="C182" i="4"/>
  <c r="D211" i="3"/>
  <c r="C212" i="3"/>
  <c r="I161" i="3"/>
  <c r="H162" i="3"/>
  <c r="I161" i="2"/>
  <c r="H162" i="2"/>
  <c r="I212" i="3"/>
  <c r="C26" i="3"/>
  <c r="F20" i="3"/>
  <c r="I83" i="3"/>
  <c r="H83" i="3" s="1"/>
  <c r="H187" i="4"/>
  <c r="I182" i="4"/>
  <c r="G181" i="4"/>
  <c r="K211" i="4"/>
  <c r="K252" i="4"/>
  <c r="H253" i="4"/>
  <c r="H211" i="4"/>
  <c r="J272" i="3"/>
  <c r="I232" i="3"/>
  <c r="H232" i="3" s="1"/>
  <c r="H233" i="3"/>
  <c r="I182" i="3"/>
  <c r="H183" i="3"/>
  <c r="F211" i="3"/>
  <c r="C120" i="3"/>
  <c r="H257" i="3"/>
  <c r="I253" i="3"/>
  <c r="C274" i="3"/>
  <c r="I253" i="2"/>
  <c r="C240" i="2"/>
  <c r="G181" i="2"/>
  <c r="G51" i="2" s="1"/>
  <c r="C53" i="3"/>
  <c r="D52" i="3"/>
  <c r="F181" i="2"/>
  <c r="F51" i="2" s="1"/>
  <c r="D75" i="2"/>
  <c r="C75" i="2" s="1"/>
  <c r="K273" i="2"/>
  <c r="K20" i="2"/>
  <c r="H26" i="2"/>
  <c r="F75" i="3"/>
  <c r="F52" i="3" s="1"/>
  <c r="E75" i="3"/>
  <c r="E52" i="3" s="1"/>
  <c r="C266" i="2"/>
  <c r="E265" i="2"/>
  <c r="C265" i="2" s="1"/>
  <c r="H188" i="2"/>
  <c r="I187" i="2"/>
  <c r="J51" i="2"/>
  <c r="H153" i="1"/>
  <c r="I152" i="1"/>
  <c r="H152" i="1" s="1"/>
  <c r="J272" i="1"/>
  <c r="C182" i="1"/>
  <c r="C274" i="1"/>
  <c r="G51" i="1"/>
  <c r="G51" i="4" l="1"/>
  <c r="G50" i="4"/>
  <c r="G273" i="4"/>
  <c r="F50" i="2"/>
  <c r="F273" i="2"/>
  <c r="D51" i="4"/>
  <c r="C52" i="4"/>
  <c r="J273" i="1"/>
  <c r="J50" i="1"/>
  <c r="C211" i="2"/>
  <c r="D272" i="2"/>
  <c r="D181" i="2"/>
  <c r="I53" i="3"/>
  <c r="H54" i="3"/>
  <c r="C181" i="4"/>
  <c r="C211" i="1"/>
  <c r="D272" i="1"/>
  <c r="I211" i="1"/>
  <c r="H211" i="1" s="1"/>
  <c r="H212" i="1"/>
  <c r="K50" i="1"/>
  <c r="K273" i="1"/>
  <c r="D181" i="1"/>
  <c r="C181" i="1" s="1"/>
  <c r="J50" i="2"/>
  <c r="J273" i="2"/>
  <c r="C52" i="3"/>
  <c r="D51" i="3"/>
  <c r="H253" i="2"/>
  <c r="I252" i="2"/>
  <c r="H182" i="4"/>
  <c r="I181" i="4"/>
  <c r="I272" i="4"/>
  <c r="I160" i="2"/>
  <c r="H160" i="2" s="1"/>
  <c r="H161" i="2"/>
  <c r="C211" i="3"/>
  <c r="D272" i="3"/>
  <c r="D181" i="3"/>
  <c r="H75" i="4"/>
  <c r="I52" i="4"/>
  <c r="I182" i="1"/>
  <c r="H161" i="1"/>
  <c r="I160" i="1"/>
  <c r="H160" i="1" s="1"/>
  <c r="I53" i="2"/>
  <c r="H54" i="2"/>
  <c r="H83" i="1"/>
  <c r="I75" i="1"/>
  <c r="H75" i="1" s="1"/>
  <c r="D52" i="2"/>
  <c r="H275" i="3"/>
  <c r="H274" i="3" s="1"/>
  <c r="H253" i="1"/>
  <c r="I252" i="1"/>
  <c r="H178" i="2"/>
  <c r="I174" i="2"/>
  <c r="H174" i="2" s="1"/>
  <c r="C160" i="4"/>
  <c r="C272" i="4" s="1"/>
  <c r="E52" i="4"/>
  <c r="E51" i="4" s="1"/>
  <c r="L50" i="3"/>
  <c r="L273" i="3"/>
  <c r="H182" i="3"/>
  <c r="H187" i="2"/>
  <c r="I182" i="2"/>
  <c r="F181" i="3"/>
  <c r="F51" i="3" s="1"/>
  <c r="F272" i="3"/>
  <c r="K272" i="4"/>
  <c r="H252" i="4"/>
  <c r="H272" i="4" s="1"/>
  <c r="L50" i="1"/>
  <c r="L273" i="1"/>
  <c r="E181" i="2"/>
  <c r="E51" i="2" s="1"/>
  <c r="C182" i="2"/>
  <c r="C272" i="2" s="1"/>
  <c r="E272" i="2"/>
  <c r="K181" i="4"/>
  <c r="I75" i="3"/>
  <c r="H75" i="3" s="1"/>
  <c r="C75" i="3"/>
  <c r="G50" i="1"/>
  <c r="G273" i="1"/>
  <c r="I75" i="2"/>
  <c r="H75" i="2" s="1"/>
  <c r="H76" i="2"/>
  <c r="G50" i="2"/>
  <c r="G273" i="2"/>
  <c r="H253" i="3"/>
  <c r="I252" i="3"/>
  <c r="H212" i="3"/>
  <c r="I211" i="3"/>
  <c r="H211" i="3" s="1"/>
  <c r="I160" i="3"/>
  <c r="H160" i="3" s="1"/>
  <c r="H161" i="3"/>
  <c r="H212" i="2"/>
  <c r="I211" i="2"/>
  <c r="H211" i="2" s="1"/>
  <c r="H54" i="1"/>
  <c r="I53" i="1"/>
  <c r="F273" i="1"/>
  <c r="E181" i="3"/>
  <c r="E51" i="3" s="1"/>
  <c r="E272" i="3"/>
  <c r="J52" i="4"/>
  <c r="J51" i="4" s="1"/>
  <c r="C53" i="1"/>
  <c r="D52" i="1"/>
  <c r="K273" i="3"/>
  <c r="K52" i="4"/>
  <c r="J273" i="3"/>
  <c r="J50" i="3"/>
  <c r="K51" i="4" l="1"/>
  <c r="I181" i="3"/>
  <c r="H181" i="3" s="1"/>
  <c r="C272" i="1"/>
  <c r="E273" i="3"/>
  <c r="E50" i="3"/>
  <c r="F50" i="3"/>
  <c r="F273" i="3"/>
  <c r="K50" i="4"/>
  <c r="K273" i="4"/>
  <c r="I181" i="1"/>
  <c r="H181" i="1" s="1"/>
  <c r="H182" i="1"/>
  <c r="C181" i="3"/>
  <c r="H252" i="2"/>
  <c r="I272" i="2"/>
  <c r="J273" i="4"/>
  <c r="J50" i="4"/>
  <c r="H53" i="1"/>
  <c r="I52" i="1"/>
  <c r="H252" i="3"/>
  <c r="I272" i="3"/>
  <c r="E273" i="4"/>
  <c r="E50" i="4"/>
  <c r="H252" i="1"/>
  <c r="H272" i="1" s="1"/>
  <c r="I272" i="1"/>
  <c r="C52" i="2"/>
  <c r="D51" i="2"/>
  <c r="H53" i="2"/>
  <c r="I52" i="2"/>
  <c r="C181" i="2"/>
  <c r="C272" i="3"/>
  <c r="H181" i="4"/>
  <c r="C51" i="3"/>
  <c r="D50" i="3"/>
  <c r="C52" i="1"/>
  <c r="D51" i="1"/>
  <c r="H52" i="4"/>
  <c r="I51" i="4"/>
  <c r="E273" i="2"/>
  <c r="E50" i="2"/>
  <c r="I181" i="2"/>
  <c r="H181" i="2" s="1"/>
  <c r="H182" i="2"/>
  <c r="H53" i="3"/>
  <c r="I52" i="3"/>
  <c r="D273" i="4"/>
  <c r="C273" i="4" s="1"/>
  <c r="C51" i="4"/>
  <c r="D50" i="4"/>
  <c r="C50" i="4" s="1"/>
  <c r="H272" i="3" l="1"/>
  <c r="C50" i="3"/>
  <c r="D24" i="3"/>
  <c r="H52" i="1"/>
  <c r="I51" i="1"/>
  <c r="H272" i="2"/>
  <c r="H51" i="4"/>
  <c r="I50" i="4"/>
  <c r="H50" i="4" s="1"/>
  <c r="I24" i="4"/>
  <c r="D50" i="2"/>
  <c r="C51" i="2"/>
  <c r="I51" i="3"/>
  <c r="H52" i="3"/>
  <c r="C51" i="1"/>
  <c r="D50" i="1"/>
  <c r="I51" i="2"/>
  <c r="H52" i="2"/>
  <c r="I273" i="3" l="1"/>
  <c r="H273" i="3" s="1"/>
  <c r="H51" i="3"/>
  <c r="I50" i="3"/>
  <c r="H50" i="3" s="1"/>
  <c r="I24" i="3"/>
  <c r="I20" i="4"/>
  <c r="H20" i="4" s="1"/>
  <c r="H24" i="4"/>
  <c r="H51" i="1"/>
  <c r="I50" i="1"/>
  <c r="H50" i="1" s="1"/>
  <c r="I24" i="1"/>
  <c r="I273" i="1" s="1"/>
  <c r="H273" i="1" s="1"/>
  <c r="C50" i="2"/>
  <c r="D24" i="2"/>
  <c r="H51" i="2"/>
  <c r="I24" i="2"/>
  <c r="I273" i="2" s="1"/>
  <c r="H273" i="2" s="1"/>
  <c r="I50" i="2"/>
  <c r="H50" i="2" s="1"/>
  <c r="I273" i="4"/>
  <c r="H273" i="4" s="1"/>
  <c r="C24" i="3"/>
  <c r="D20" i="3"/>
  <c r="C20" i="3" s="1"/>
  <c r="D273" i="3"/>
  <c r="C273" i="3" s="1"/>
  <c r="D24" i="1"/>
  <c r="C50" i="1"/>
  <c r="C24" i="2" l="1"/>
  <c r="D20" i="2"/>
  <c r="C20" i="2" s="1"/>
  <c r="D273" i="2"/>
  <c r="C273" i="2" s="1"/>
  <c r="H24" i="3"/>
  <c r="I20" i="3"/>
  <c r="H20" i="3" s="1"/>
  <c r="H24" i="2"/>
  <c r="I20" i="2"/>
  <c r="H20" i="2" s="1"/>
  <c r="D20" i="1"/>
  <c r="C20" i="1" s="1"/>
  <c r="C24" i="1"/>
  <c r="D273" i="1"/>
  <c r="C273" i="1" s="1"/>
  <c r="I20" i="1"/>
  <c r="H20" i="1" s="1"/>
  <c r="H24" i="1"/>
</calcChain>
</file>

<file path=xl/sharedStrings.xml><?xml version="1.0" encoding="utf-8"?>
<sst xmlns="http://schemas.openxmlformats.org/spreadsheetml/2006/main" count="2670" uniqueCount="328">
  <si>
    <t>Tāme Nr.07.1.1.</t>
  </si>
  <si>
    <t>IEŅĒMUMU UN IZDEVUMU TĀME 2020.GADAM</t>
  </si>
  <si>
    <t>Budžeta finansēta institūcija</t>
  </si>
  <si>
    <t>Jūrmalas pilsētas domes Labklājības pārvalde</t>
  </si>
  <si>
    <t>Reģistrācijas Nr.</t>
  </si>
  <si>
    <t>90000594245</t>
  </si>
  <si>
    <t>Adrese</t>
  </si>
  <si>
    <t>Mellužu pr.83, Jūrmala, LV-2008</t>
  </si>
  <si>
    <t>Funkcionālās klasifikācijas kods</t>
  </si>
  <si>
    <t>07.220</t>
  </si>
  <si>
    <t>Programma</t>
  </si>
  <si>
    <t>Specializēto medicīnisko pakalpojumu līdzfinansējums</t>
  </si>
  <si>
    <t>Konta Nr.</t>
  </si>
  <si>
    <t>pamatbudžetam</t>
  </si>
  <si>
    <t>LV72PARX0002484572023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</si>
  <si>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</si>
  <si>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</si>
  <si>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</si>
  <si>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</si>
  <si>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</si>
  <si>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</si>
  <si>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2020.gadam</t>
  </si>
  <si>
    <t>Izdevumu tāme 2020.gadam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</si>
  <si>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</si>
  <si>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</si>
  <si>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</si>
  <si>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</si>
  <si>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</si>
  <si>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</si>
  <si>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</si>
  <si>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</si>
  <si>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</si>
  <si>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</si>
  <si>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</si>
  <si>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</si>
  <si>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</si>
  <si>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</si>
  <si>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</si>
  <si>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</si>
  <si>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</si>
  <si>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</si>
  <si>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</si>
  <si>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</si>
  <si>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</si>
  <si>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</si>
  <si>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</si>
  <si>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</si>
  <si>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</si>
  <si>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</si>
  <si>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</si>
  <si>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</si>
  <si>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</si>
  <si>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</si>
  <si>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</si>
  <si>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</si>
  <si>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</si>
  <si>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</si>
  <si>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</si>
  <si>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</si>
  <si>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</si>
  <si>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</si>
  <si>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</si>
  <si>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</si>
  <si>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</si>
  <si>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</si>
  <si>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</si>
  <si>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</si>
  <si>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</si>
  <si>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</si>
  <si>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</si>
  <si>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</si>
  <si>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</si>
  <si>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</si>
  <si>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</si>
  <si>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</si>
  <si>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</si>
  <si>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</si>
  <si>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</si>
  <si>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</si>
  <si>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</si>
  <si>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socīalās apdrošināšanas obligātās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</si>
  <si>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</si>
  <si>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</si>
  <si>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</si>
  <si>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</si>
  <si>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</si>
  <si>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</si>
  <si>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</si>
  <si>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</si>
  <si>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</si>
  <si>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</si>
  <si>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</si>
  <si>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</si>
  <si>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Izdevumi par komunālajiem pakalpojumiem</t>
  </si>
  <si>
    <t>Izdevumi par siltumenerģiju</t>
  </si>
  <si>
    <t>Izdevumi par ūdensapgādi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</si>
  <si>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</si>
  <si>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</si>
  <si>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</si>
  <si>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Dažādi pakalpojumi</t>
  </si>
  <si>
    <t>Izdevumi iestādes sabiedrisko aktivitāšu īstenošanai</t>
  </si>
  <si>
    <t>Izdevumi par profesionālās darbības pakalpojumiem</t>
  </si>
  <si>
    <t>Izdevumi par transporta pakalpojumiem</t>
  </si>
  <si>
    <t>Normatīvajos aktos noteiktie veselības un fiziskās sagatavotības pārbaudes izdevumi</t>
  </si>
  <si>
    <t>Izdevumi par saņemtajiem mācību pakalpojumiem</t>
  </si>
  <si>
    <t>Maksājumu pakalpojumi un komisijas</t>
  </si>
  <si>
    <t>Pārējie neklasificētie pakalpojumi</t>
  </si>
  <si>
    <t>Remontdarbi un iestāžu uzturēšanas pakalpojumi (izņemot kapitālo remontu)</t>
  </si>
  <si>
    <t>Ēku, būvju un telpu būvdarbi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</si>
  <si>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</si>
  <si>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</si>
  <si>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</si>
  <si>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</si>
  <si>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</si>
  <si>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Pārējie remontdarbu un iestāžu uzturēšanas pakalpojumi</t>
  </si>
  <si>
    <t>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</si>
  <si>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</si>
  <si>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</si>
  <si>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</si>
  <si>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</si>
  <si>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</si>
  <si>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</si>
  <si>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Pārējie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</si>
  <si>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</si>
  <si>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</si>
  <si>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</si>
  <si>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</si>
  <si>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Maksājumi par parāda apkalpošanu un komisijas maksas par izmantotajiem atsavinātajiem finanšu instrumentiem</t>
  </si>
  <si>
    <t>Krājumi, materiāli, energoresursi, preces, biroja preces un inventārs, kurus neuzskaita kodā 5000</t>
  </si>
  <si>
    <t>Izdevumi par dažādām precēm un inventāru</t>
  </si>
  <si>
    <t xml:space="preserve">Biroja preces </t>
  </si>
  <si>
    <t>Inventārs</t>
  </si>
  <si>
    <t>Darba aizsardzības līdzekļi</t>
  </si>
  <si>
    <t>Izdevumi par precēm iestādes sabiedrisko aktivitāšu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</si>
  <si>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</si>
  <si>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</si>
  <si>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</si>
  <si>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</si>
  <si>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</si>
  <si>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laboratorijas dzīvnieki un to uzturēšana</t>
  </si>
  <si>
    <t>Zāles, ķimikālijas, laboratorijas preces</t>
  </si>
  <si>
    <t>Medicīnas instrumenti, laboratorijas dzīvnieki un to uzturēšana</t>
  </si>
  <si>
    <t>Iestāžu uzturēšanas materiāli un preces</t>
  </si>
  <si>
    <t>Remontmateriāli</t>
  </si>
  <si>
    <t>Saimniecības preces un pārējie remontmateriāli</t>
  </si>
  <si>
    <t>Transportlīdzekļu uzturēšana un remontmateriāli</t>
  </si>
  <si>
    <t>Valsts un pašvaldību aprūpē, apgādē un dienestā (amatā)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</si>
  <si>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</si>
  <si>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</si>
  <si>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</si>
  <si>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</si>
  <si>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</si>
  <si>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</si>
  <si>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aprūpē, apgādē un dienestā (amatā)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</si>
  <si>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</si>
  <si>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</si>
  <si>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</si>
  <si>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</si>
  <si>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</si>
  <si>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</si>
  <si>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</si>
  <si>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</si>
  <si>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</si>
  <si>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maksājumi</t>
  </si>
  <si>
    <t>Iedzīvotāju ienākuma nodoklis (no maksātnespējīgā darba devēja darbinieku prasījumu summām)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</si>
  <si>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</si>
  <si>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</si>
  <si>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</si>
  <si>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Subsīdijas un dotācijas</t>
  </si>
  <si>
    <t>Subsīdijas un dotācijas komersantiem, biedrībām un nodibinājumiem</t>
  </si>
  <si>
    <t>Valsts un pašvaldību budžeta dotācija komersantiem, biedrībām,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</si>
  <si>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</si>
  <si>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</si>
  <si>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</si>
  <si>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</si>
  <si>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</si>
  <si>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</si>
  <si>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</si>
  <si>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</si>
  <si>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</si>
  <si>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</si>
  <si>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</si>
  <si>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</si>
  <si>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</si>
  <si>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</si>
  <si>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</si>
  <si>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</si>
  <si>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</si>
  <si>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procentu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</si>
  <si>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</si>
  <si>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</si>
  <si>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</si>
  <si>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</si>
  <si>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</si>
  <si>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Nemateriālo ieguldījumu izveidošana</t>
  </si>
  <si>
    <t>Pamatlīdzekļi, ieguldījuma īpašumi un bioloģiskie aktīvi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</si>
  <si>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</si>
  <si>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</si>
  <si>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</si>
  <si>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</si>
  <si>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</si>
  <si>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</si>
  <si>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</si>
  <si>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</si>
  <si>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</si>
  <si>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</si>
  <si>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</si>
  <si>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</si>
  <si>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</si>
  <si>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Bibliotēku krājumi</t>
  </si>
  <si>
    <t>Izklaides, literārie un mākslas oriģināldarbi</t>
  </si>
  <si>
    <t>Antīkie un citi mākslas priekšmeti</t>
  </si>
  <si>
    <t>Datortehnika, sakaru un cita biroja tehnika</t>
  </si>
  <si>
    <t>Pārējie iepriekš neklasificētie pamatlīdzekļi un ieguldījuma īpašumi</t>
  </si>
  <si>
    <t>Pamatlīdzekļu un ieguldījuma īpašumu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</si>
  <si>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</si>
  <si>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</si>
  <si>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</si>
  <si>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</si>
  <si>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Sociāla rakstura maksājumi un kompensācijas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</si>
  <si>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</si>
  <si>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</si>
  <si>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</si>
  <si>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</si>
  <si>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</si>
  <si>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Bezdarbnieka pabalsts</t>
  </si>
  <si>
    <t>Bezdarbnieka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</si>
  <si>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</si>
  <si>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</si>
  <si>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</si>
  <si>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</si>
  <si>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</si>
  <si>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</si>
  <si>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</si>
  <si>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pabalsts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</si>
  <si>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</si>
  <si>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</si>
  <si>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</si>
  <si>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</si>
  <si>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</si>
  <si>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</si>
  <si>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</si>
  <si>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</si>
  <si>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Pašvaldību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</si>
  <si>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</si>
  <si>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</si>
  <si>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</si>
  <si>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</si>
  <si>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</si>
  <si>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</si>
  <si>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</si>
  <si>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</si>
  <si>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</si>
  <si>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</si>
  <si>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</si>
  <si>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</si>
  <si>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</si>
  <si>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</si>
  <si>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Kompensācijas, kuras izmaksā personām, pamatojoties uz Latvijas tiesu, Eiropas Savienības Tiesas, Eiropas Cilvēktiesību tiesas nolēmumiem</t>
  </si>
  <si>
    <t>Kompensācijas, kuras izmaksā fiziskām un juridiskām personām, pamatojoties uz Latvijas tiesu un lēmējiestādes nolēmumiem</t>
  </si>
  <si>
    <t>Transferti, uzturēšanas izdevumu transferti, pašu resursu maksājumi, starptautiskā sadarbība</t>
  </si>
  <si>
    <t>Pašvaldību transferti un uzturēšanas izdevumu transferti</t>
  </si>
  <si>
    <t>Pašvaldību  transferti citām pašvaldībām</t>
  </si>
  <si>
    <t>Pašvaldību izdevumu iekšējie transferti starp pašvaldības budžeta veidiem</t>
  </si>
  <si>
    <t>Pašvaldību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</si>
  <si>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</si>
  <si>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</si>
  <si>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</si>
  <si>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</si>
  <si>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Pašvaldību uzturēšanas izdevumu transferti valsts budžeta daļēji finansētām atvasinātām publiskām personām un  budžeta nefinansētām iestādēm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</si>
  <si>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</si>
  <si>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</si>
  <si>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</si>
  <si>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</si>
  <si>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uz valsts budžetu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</si>
  <si>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</si>
  <si>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</si>
  <si>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</si>
  <si>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</si>
  <si>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</si>
  <si>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</si>
  <si>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</si>
  <si>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</si>
  <si>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</si>
  <si>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</si>
  <si>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</si>
  <si>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</si>
  <si>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</si>
  <si>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</si>
  <si>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</si>
  <si>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</si>
  <si>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</si>
  <si>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</si>
  <si>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</si>
  <si>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</si>
  <si>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</si>
  <si>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</si>
  <si>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</si>
  <si>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</si>
  <si>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</si>
  <si>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</si>
  <si>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</si>
  <si>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</si>
  <si>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</si>
  <si>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Nr.07.1.2.</t>
  </si>
  <si>
    <t>07.410</t>
  </si>
  <si>
    <t>Atkarību profilakses programmu finansējums</t>
  </si>
  <si>
    <t>Tāme Nr.07.1.3.</t>
  </si>
  <si>
    <t>07.620</t>
  </si>
  <si>
    <t>Pārējo veselības aprūpes pakalpojumu līdzfinansējums</t>
  </si>
  <si>
    <t>Tāme Nr.07.2.1.</t>
  </si>
  <si>
    <t>90010991438</t>
  </si>
  <si>
    <t>Strēlnieku prospekts 38</t>
  </si>
  <si>
    <t>07.490</t>
  </si>
  <si>
    <t>Veselības aprūpes pieejamības palielināšana</t>
  </si>
  <si>
    <t>LV81PARX0002484572152</t>
  </si>
  <si>
    <t>Tāme Nr.07.1.4.</t>
  </si>
  <si>
    <t>Projekts ''Pasākumi vietējās sabiedrības veselības veicināšanai un slimību profilaksei Jūrmalā''</t>
  </si>
  <si>
    <t>LV82TREL981305100500B</t>
  </si>
  <si>
    <t>lode</t>
  </si>
  <si>
    <t>Tāme Nr.07.3.1.</t>
  </si>
  <si>
    <t>40003220000</t>
  </si>
  <si>
    <t>Vienības prospekts 19/21, Jūrmala</t>
  </si>
  <si>
    <t>07.310</t>
  </si>
  <si>
    <t>Pamatkapitāla palielināšana</t>
  </si>
  <si>
    <t>LV91PARX0002484572166</t>
  </si>
  <si>
    <t>Jūrmalas pilsētas pašvaldības iestāde "Jūrmalas veselības veicināšanas un sociālo pakalpojumu centrs"</t>
  </si>
  <si>
    <t>Sabiedrība ar ierobežotu atbildību "Jūrmalas slimnīca"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</si>
</sst>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1"/>
      <color rgb="FF00000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443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3" xfId="1" applyNumberFormat="1" applyFont="1" applyFill="1" applyBorder="1" applyAlignment="1" applyProtection="1">
      <alignment horizontal="center" vertical="center"/>
    </xf>
    <xf numFmtId="1" fontId="7" fillId="0" borderId="24" xfId="1" applyNumberFormat="1" applyFont="1" applyFill="1" applyBorder="1" applyAlignment="1" applyProtection="1">
      <alignment horizontal="center" vertical="center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vertic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17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27" xfId="1" applyFont="1" applyFill="1" applyBorder="1" applyAlignment="1" applyProtection="1">
      <alignment vertical="center" wrapText="1"/>
    </xf>
    <xf numFmtId="0" fontId="2" fillId="0" borderId="27" xfId="1" applyFont="1" applyFill="1" applyBorder="1" applyAlignment="1" applyProtection="1">
      <alignment horizontal="left" vertical="center" wrapText="1"/>
    </xf>
    <xf numFmtId="3" fontId="2" fillId="0" borderId="28" xfId="1" applyNumberFormat="1" applyFont="1" applyFill="1" applyBorder="1" applyAlignment="1" applyProtection="1">
      <alignment horizontal="right" vertical="center"/>
    </xf>
    <xf numFmtId="3" fontId="2" fillId="0" borderId="29" xfId="1" applyNumberFormat="1" applyFont="1" applyFill="1" applyBorder="1" applyAlignment="1" applyProtection="1">
      <alignment horizontal="right" vertical="center"/>
    </xf>
    <xf numFmtId="3" fontId="2" fillId="0" borderId="30" xfId="1" applyNumberFormat="1" applyFont="1" applyFill="1" applyBorder="1" applyAlignment="1" applyProtection="1">
      <alignment horizontal="right" vertical="center"/>
    </xf>
    <xf numFmtId="0" fontId="3" fillId="0" borderId="23" xfId="1" applyFont="1" applyFill="1" applyBorder="1" applyAlignment="1" applyProtection="1">
      <alignment vertical="center" wrapText="1"/>
    </xf>
    <xf numFmtId="0" fontId="3" fillId="0" borderId="23" xfId="1" applyFont="1" applyFill="1" applyBorder="1" applyAlignment="1" applyProtection="1">
      <alignment horizontal="left" vertical="center" wrapText="1"/>
    </xf>
    <xf numFmtId="3" fontId="3" fillId="0" borderId="24" xfId="1" applyNumberFormat="1" applyFont="1" applyFill="1" applyBorder="1" applyAlignment="1" applyProtection="1">
      <alignment horizontal="right" vertical="center"/>
    </xf>
    <xf numFmtId="3" fontId="3" fillId="0" borderId="25" xfId="1" applyNumberFormat="1" applyFont="1" applyFill="1" applyBorder="1" applyAlignment="1" applyProtection="1">
      <alignment horizontal="right" vertical="center"/>
    </xf>
    <xf numFmtId="3" fontId="3" fillId="0" borderId="26" xfId="1" applyNumberFormat="1" applyFont="1" applyFill="1" applyBorder="1" applyAlignment="1" applyProtection="1">
      <alignment horizontal="right" vertical="center"/>
    </xf>
    <xf numFmtId="0" fontId="3" fillId="0" borderId="15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3" fontId="3" fillId="0" borderId="17" xfId="1" applyNumberFormat="1" applyFont="1" applyFill="1" applyBorder="1" applyAlignment="1" applyProtection="1">
      <alignment horizontal="right" vertical="center"/>
      <protection locked="0"/>
    </xf>
    <xf numFmtId="0" fontId="3" fillId="0" borderId="31" xfId="1" applyFont="1" applyFill="1" applyBorder="1" applyAlignment="1" applyProtection="1">
      <alignment vertical="center" wrapText="1"/>
    </xf>
    <xf numFmtId="0" fontId="3" fillId="0" borderId="31" xfId="1" applyFont="1" applyFill="1" applyBorder="1" applyAlignment="1" applyProtection="1">
      <alignment horizontal="right" vertical="center" wrapText="1"/>
    </xf>
    <xf numFmtId="3" fontId="3" fillId="0" borderId="32" xfId="1" applyNumberFormat="1" applyFont="1" applyFill="1" applyBorder="1" applyAlignment="1" applyProtection="1">
      <alignment horizontal="right" vertical="center"/>
    </xf>
    <xf numFmtId="3" fontId="3" fillId="0" borderId="33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</xf>
    <xf numFmtId="0" fontId="2" fillId="0" borderId="18" xfId="1" applyFont="1" applyFill="1" applyBorder="1" applyAlignment="1" applyProtection="1">
      <alignment horizontal="left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  <protection locked="0"/>
    </xf>
    <xf numFmtId="3" fontId="3" fillId="0" borderId="20" xfId="1" applyNumberFormat="1" applyFont="1" applyFill="1" applyBorder="1" applyAlignment="1" applyProtection="1">
      <alignment horizontal="center" vertical="center"/>
    </xf>
    <xf numFmtId="3" fontId="3" fillId="0" borderId="22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left" vertical="center" wrapText="1"/>
      <protection locked="0"/>
    </xf>
    <xf numFmtId="0" fontId="2" fillId="0" borderId="34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35" xfId="1" applyNumberFormat="1" applyFont="1" applyFill="1" applyBorder="1" applyAlignment="1" applyProtection="1">
      <alignment horizontal="right" vertical="center"/>
      <protection locked="0"/>
    </xf>
    <xf numFmtId="3" fontId="3" fillId="0" borderId="35" xfId="1" applyNumberFormat="1" applyFont="1" applyFill="1" applyBorder="1" applyAlignment="1" applyProtection="1">
      <alignment horizontal="center" vertical="center"/>
    </xf>
    <xf numFmtId="3" fontId="3" fillId="0" borderId="36" xfId="1" applyNumberFormat="1" applyFont="1" applyFill="1" applyBorder="1" applyAlignment="1" applyProtection="1">
      <alignment horizontal="center" vertical="center"/>
    </xf>
    <xf numFmtId="3" fontId="3" fillId="0" borderId="35" xfId="1" applyNumberFormat="1" applyFont="1" applyFill="1" applyBorder="1" applyAlignment="1" applyProtection="1">
      <alignment horizontal="center" vertical="center"/>
      <protection locked="0"/>
    </xf>
    <xf numFmtId="3" fontId="3" fillId="0" borderId="35" xfId="1" applyNumberFormat="1" applyFont="1" applyFill="1" applyBorder="1" applyAlignment="1" applyProtection="1">
      <alignment vertical="center"/>
    </xf>
    <xf numFmtId="0" fontId="2" fillId="0" borderId="34" xfId="1" applyFont="1" applyFill="1" applyBorder="1" applyAlignment="1" applyProtection="1">
      <alignment horizontal="center" vertical="center" wrapText="1"/>
    </xf>
    <xf numFmtId="0" fontId="3" fillId="0" borderId="15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horizontal="center" vertical="center"/>
    </xf>
    <xf numFmtId="0" fontId="3" fillId="0" borderId="31" xfId="1" applyFont="1" applyFill="1" applyBorder="1" applyAlignment="1" applyProtection="1">
      <alignment horizontal="left" vertical="center" wrapText="1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33" xfId="1" applyNumberFormat="1" applyFont="1" applyFill="1" applyBorder="1" applyAlignment="1" applyProtection="1">
      <alignment horizontal="center" vertical="center"/>
    </xf>
    <xf numFmtId="3" fontId="3" fillId="0" borderId="33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0" fontId="3" fillId="0" borderId="37" xfId="1" applyFont="1" applyFill="1" applyBorder="1" applyAlignment="1" applyProtection="1">
      <alignment horizontal="right" vertical="center" wrapText="1"/>
    </xf>
    <xf numFmtId="0" fontId="3" fillId="0" borderId="37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0" fontId="3" fillId="0" borderId="39" xfId="1" applyFont="1" applyFill="1" applyBorder="1" applyAlignment="1" applyProtection="1">
      <alignment horizontal="right" vertical="center" wrapText="1"/>
    </xf>
    <xf numFmtId="0" fontId="3" fillId="0" borderId="39" xfId="1" applyFont="1" applyFill="1" applyBorder="1" applyAlignment="1" applyProtection="1">
      <alignment horizontal="left" vertical="center" wrapText="1"/>
    </xf>
    <xf numFmtId="3" fontId="3" fillId="0" borderId="40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</xf>
    <xf numFmtId="0" fontId="2" fillId="0" borderId="42" xfId="1" applyFont="1" applyFill="1" applyBorder="1" applyAlignment="1" applyProtection="1">
      <alignment horizontal="center" vertical="center" wrapText="1"/>
    </xf>
    <xf numFmtId="0" fontId="2" fillId="0" borderId="42" xfId="1" applyFont="1" applyFill="1" applyBorder="1" applyAlignment="1" applyProtection="1">
      <alignment horizontal="left" vertical="center" wrapText="1"/>
    </xf>
    <xf numFmtId="3" fontId="3" fillId="0" borderId="43" xfId="1" applyNumberFormat="1" applyFont="1" applyFill="1" applyBorder="1" applyAlignment="1" applyProtection="1">
      <alignment horizontal="right" vertical="center"/>
    </xf>
    <xf numFmtId="3" fontId="3" fillId="0" borderId="44" xfId="1" applyNumberFormat="1" applyFont="1" applyFill="1" applyBorder="1" applyAlignment="1" applyProtection="1">
      <alignment horizontal="right" vertical="center"/>
    </xf>
    <xf numFmtId="3" fontId="3" fillId="0" borderId="44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35" xfId="1" applyNumberFormat="1" applyFont="1" applyFill="1" applyBorder="1" applyAlignment="1" applyProtection="1">
      <alignment horizontal="right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3" fontId="3" fillId="0" borderId="38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center" vertical="center"/>
      <protection locked="0"/>
    </xf>
    <xf numFmtId="3" fontId="3" fillId="0" borderId="46" xfId="1" applyNumberFormat="1" applyFont="1" applyFill="1" applyBorder="1" applyAlignment="1" applyProtection="1">
      <alignment horizontal="center" vertical="center"/>
    </xf>
    <xf numFmtId="3" fontId="3" fillId="0" borderId="47" xfId="1" applyNumberFormat="1" applyFont="1" applyFill="1" applyBorder="1" applyAlignment="1" applyProtection="1">
      <alignment horizontal="right" vertical="center"/>
    </xf>
    <xf numFmtId="3" fontId="3" fillId="0" borderId="19" xfId="1" applyNumberFormat="1" applyFont="1" applyFill="1" applyBorder="1" applyAlignment="1" applyProtection="1">
      <alignment horizontal="center" vertical="center"/>
      <protection locked="0"/>
    </xf>
    <xf numFmtId="0" fontId="2" fillId="0" borderId="39" xfId="1" applyFont="1" applyFill="1" applyBorder="1" applyAlignment="1" applyProtection="1">
      <alignment horizontal="center" vertical="center" wrapText="1"/>
    </xf>
    <xf numFmtId="0" fontId="2" fillId="0" borderId="39" xfId="1" applyFont="1" applyFill="1" applyBorder="1" applyAlignment="1" applyProtection="1">
      <alignment horizontal="left" vertical="center" wrapText="1"/>
    </xf>
    <xf numFmtId="3" fontId="3" fillId="0" borderId="48" xfId="1" applyNumberFormat="1" applyFont="1" applyFill="1" applyBorder="1" applyAlignment="1" applyProtection="1">
      <alignment horizontal="right" vertical="center"/>
    </xf>
    <xf numFmtId="3" fontId="3" fillId="0" borderId="49" xfId="1" applyNumberFormat="1" applyFont="1" applyFill="1" applyBorder="1" applyAlignment="1" applyProtection="1">
      <alignment horizontal="right" vertical="center"/>
    </xf>
    <xf numFmtId="0" fontId="3" fillId="0" borderId="42" xfId="1" applyFont="1" applyFill="1" applyBorder="1" applyAlignment="1" applyProtection="1">
      <alignment horizontal="right" vertical="center" wrapText="1"/>
    </xf>
    <xf numFmtId="0" fontId="3" fillId="0" borderId="42" xfId="1" applyFont="1" applyFill="1" applyBorder="1" applyAlignment="1" applyProtection="1">
      <alignment horizontal="left" vertical="center" wrapText="1"/>
    </xf>
    <xf numFmtId="3" fontId="3" fillId="0" borderId="50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0" fontId="3" fillId="0" borderId="42" xfId="1" applyFont="1" applyFill="1" applyBorder="1" applyAlignment="1" applyProtection="1">
      <alignment vertical="center" wrapText="1"/>
    </xf>
    <xf numFmtId="3" fontId="3" fillId="0" borderId="43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right" vertical="center"/>
    </xf>
    <xf numFmtId="0" fontId="2" fillId="0" borderId="15" xfId="1" applyFont="1" applyBorder="1" applyAlignment="1" applyProtection="1">
      <alignment vertical="center" wrapText="1"/>
    </xf>
    <xf numFmtId="0" fontId="2" fillId="0" borderId="15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3" fontId="2" fillId="0" borderId="17" xfId="1" applyNumberFormat="1" applyFont="1" applyBorder="1" applyAlignment="1" applyProtection="1">
      <alignment vertical="center"/>
    </xf>
    <xf numFmtId="0" fontId="2" fillId="0" borderId="27" xfId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</xf>
    <xf numFmtId="3" fontId="2" fillId="0" borderId="29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</xf>
    <xf numFmtId="0" fontId="2" fillId="0" borderId="51" xfId="1" applyFont="1" applyFill="1" applyBorder="1" applyAlignment="1" applyProtection="1">
      <alignment vertical="center"/>
    </xf>
    <xf numFmtId="0" fontId="2" fillId="0" borderId="51" xfId="1" applyFont="1" applyFill="1" applyBorder="1" applyAlignment="1" applyProtection="1">
      <alignment vertical="center" wrapText="1"/>
    </xf>
    <xf numFmtId="3" fontId="2" fillId="0" borderId="52" xfId="1" applyNumberFormat="1" applyFont="1" applyFill="1" applyBorder="1" applyAlignment="1" applyProtection="1">
      <alignment vertical="center"/>
    </xf>
    <xf numFmtId="3" fontId="2" fillId="0" borderId="53" xfId="1" applyNumberFormat="1" applyFont="1" applyFill="1" applyBorder="1" applyAlignment="1" applyProtection="1">
      <alignment vertical="center"/>
    </xf>
    <xf numFmtId="3" fontId="2" fillId="0" borderId="54" xfId="1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0" fontId="2" fillId="3" borderId="55" xfId="1" applyFont="1" applyFill="1" applyBorder="1" applyAlignment="1" applyProtection="1">
      <alignment horizontal="left" vertical="center" wrapText="1"/>
    </xf>
    <xf numFmtId="3" fontId="2" fillId="3" borderId="56" xfId="1" applyNumberFormat="1" applyFont="1" applyFill="1" applyBorder="1" applyAlignment="1" applyProtection="1">
      <alignment vertical="center"/>
    </xf>
    <xf numFmtId="3" fontId="2" fillId="3" borderId="57" xfId="1" applyNumberFormat="1" applyFont="1" applyFill="1" applyBorder="1" applyAlignment="1" applyProtection="1">
      <alignment vertical="center"/>
    </xf>
    <xf numFmtId="3" fontId="2" fillId="3" borderId="58" xfId="1" applyNumberFormat="1" applyFont="1" applyFill="1" applyBorder="1" applyAlignment="1" applyProtection="1">
      <alignment vertical="center"/>
    </xf>
    <xf numFmtId="0" fontId="3" fillId="0" borderId="34" xfId="1" applyFont="1" applyFill="1" applyBorder="1" applyAlignment="1" applyProtection="1">
      <alignment horizontal="left" vertical="center" wrapText="1"/>
    </xf>
    <xf numFmtId="3" fontId="3" fillId="0" borderId="59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0" fontId="3" fillId="0" borderId="42" xfId="1" applyFont="1" applyFill="1" applyBorder="1" applyAlignment="1" applyProtection="1">
      <alignment horizontal="center" vertical="center" wrapText="1"/>
    </xf>
    <xf numFmtId="3" fontId="3" fillId="0" borderId="44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vertical="center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0" fontId="3" fillId="0" borderId="31" xfId="1" applyFont="1" applyFill="1" applyBorder="1" applyAlignment="1" applyProtection="1">
      <alignment horizontal="center" vertical="center" wrapText="1"/>
    </xf>
    <xf numFmtId="3" fontId="3" fillId="0" borderId="33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44" xfId="1" applyNumberFormat="1" applyFont="1" applyFill="1" applyBorder="1" applyAlignment="1" applyProtection="1">
      <alignment vertical="center"/>
      <protection locked="0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36" xfId="1" applyNumberFormat="1" applyFont="1" applyFill="1" applyBorder="1" applyAlignment="1" applyProtection="1">
      <alignment vertical="center"/>
    </xf>
    <xf numFmtId="0" fontId="3" fillId="0" borderId="15" xfId="1" applyFont="1" applyFill="1" applyBorder="1" applyAlignment="1" applyProtection="1">
      <alignment horizontal="center" vertical="center" wrapText="1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17" xfId="1" applyNumberFormat="1" applyFont="1" applyFill="1" applyBorder="1" applyAlignment="1" applyProtection="1">
      <alignment vertical="center"/>
    </xf>
    <xf numFmtId="3" fontId="3" fillId="0" borderId="61" xfId="1" applyNumberFormat="1" applyFont="1" applyFill="1" applyBorder="1" applyAlignment="1" applyProtection="1">
      <alignment vertical="center"/>
    </xf>
    <xf numFmtId="3" fontId="3" fillId="0" borderId="62" xfId="1" applyNumberFormat="1" applyFont="1" applyFill="1" applyBorder="1" applyAlignment="1" applyProtection="1">
      <alignment vertical="center"/>
    </xf>
    <xf numFmtId="0" fontId="3" fillId="0" borderId="31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63" xfId="1" applyNumberFormat="1" applyFont="1" applyFill="1" applyBorder="1" applyAlignment="1" applyProtection="1">
      <alignment vertical="center"/>
      <protection locked="0"/>
    </xf>
    <xf numFmtId="3" fontId="3" fillId="0" borderId="41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35" xfId="1" applyNumberFormat="1" applyFont="1" applyFill="1" applyBorder="1" applyAlignment="1" applyProtection="1">
      <alignment vertical="center"/>
      <protection locked="0"/>
    </xf>
    <xf numFmtId="3" fontId="3" fillId="0" borderId="36" xfId="1" applyNumberFormat="1" applyFont="1" applyFill="1" applyBorder="1" applyAlignment="1" applyProtection="1">
      <alignment vertical="center"/>
      <protection locked="0"/>
    </xf>
    <xf numFmtId="3" fontId="3" fillId="0" borderId="46" xfId="1" applyNumberFormat="1" applyFont="1" applyFill="1" applyBorder="1" applyAlignment="1" applyProtection="1">
      <alignment vertical="center"/>
    </xf>
    <xf numFmtId="0" fontId="3" fillId="0" borderId="55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64" xfId="1" applyNumberFormat="1" applyFont="1" applyFill="1" applyBorder="1" applyAlignment="1" applyProtection="1">
      <alignment vertical="center"/>
    </xf>
    <xf numFmtId="3" fontId="3" fillId="0" borderId="65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66" xfId="1" applyFont="1" applyFill="1" applyBorder="1" applyAlignment="1" applyProtection="1">
      <alignment horizontal="right" vertical="center" wrapText="1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67" xfId="1" applyNumberFormat="1" applyFont="1" applyFill="1" applyBorder="1" applyAlignment="1" applyProtection="1">
      <alignment vertical="center"/>
      <protection locked="0"/>
    </xf>
    <xf numFmtId="3" fontId="3" fillId="0" borderId="68" xfId="1" applyNumberFormat="1" applyFont="1" applyFill="1" applyBorder="1" applyAlignment="1" applyProtection="1">
      <alignment vertical="center"/>
      <protection locked="0"/>
    </xf>
    <xf numFmtId="0" fontId="2" fillId="0" borderId="55" xfId="1" applyFont="1" applyFill="1" applyBorder="1" applyAlignment="1" applyProtection="1">
      <alignment horizontal="left" vertical="center" wrapText="1"/>
    </xf>
    <xf numFmtId="3" fontId="3" fillId="0" borderId="56" xfId="1" applyNumberFormat="1" applyFont="1" applyFill="1" applyBorder="1" applyAlignment="1" applyProtection="1">
      <alignment vertical="center"/>
    </xf>
    <xf numFmtId="3" fontId="3" fillId="0" borderId="57" xfId="1" applyNumberFormat="1" applyFont="1" applyFill="1" applyBorder="1" applyAlignment="1" applyProtection="1">
      <alignment vertical="center"/>
    </xf>
    <xf numFmtId="3" fontId="3" fillId="0" borderId="50" xfId="1" applyNumberFormat="1" applyFont="1" applyFill="1" applyBorder="1" applyAlignment="1" applyProtection="1">
      <alignment vertical="center"/>
    </xf>
    <xf numFmtId="1" fontId="2" fillId="3" borderId="55" xfId="1" applyNumberFormat="1" applyFont="1" applyFill="1" applyBorder="1" applyAlignment="1" applyProtection="1">
      <alignment horizontal="left" vertical="center" wrapText="1"/>
    </xf>
    <xf numFmtId="1" fontId="2" fillId="0" borderId="34" xfId="1" applyNumberFormat="1" applyFont="1" applyFill="1" applyBorder="1" applyAlignment="1" applyProtection="1">
      <alignment horizontal="left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3" fontId="2" fillId="0" borderId="61" xfId="1" applyNumberFormat="1" applyFont="1" applyFill="1" applyBorder="1" applyAlignment="1" applyProtection="1">
      <alignment vertical="center"/>
    </xf>
    <xf numFmtId="3" fontId="2" fillId="3" borderId="60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69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3" fontId="3" fillId="0" borderId="7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  <protection locked="0"/>
    </xf>
    <xf numFmtId="0" fontId="3" fillId="0" borderId="66" xfId="1" applyFont="1" applyFill="1" applyBorder="1" applyAlignment="1" applyProtection="1">
      <alignment horizontal="center" vertical="center" wrapText="1"/>
    </xf>
    <xf numFmtId="0" fontId="3" fillId="0" borderId="66" xfId="1" applyFont="1" applyFill="1" applyBorder="1" applyAlignment="1" applyProtection="1">
      <alignment horizontal="left" vertical="center" wrapText="1"/>
    </xf>
    <xf numFmtId="3" fontId="3" fillId="0" borderId="63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3" fontId="3" fillId="0" borderId="75" xfId="1" applyNumberFormat="1" applyFont="1" applyFill="1" applyBorder="1" applyAlignment="1" applyProtection="1">
      <alignment vertical="center"/>
    </xf>
    <xf numFmtId="0" fontId="2" fillId="3" borderId="34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35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4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0" fontId="2" fillId="4" borderId="43" xfId="1" applyFont="1" applyFill="1" applyBorder="1" applyAlignment="1" applyProtection="1">
      <alignment horizontal="left" vertical="center" wrapText="1"/>
    </xf>
    <xf numFmtId="0" fontId="2" fillId="4" borderId="31" xfId="1" applyFont="1" applyFill="1" applyBorder="1" applyAlignment="1" applyProtection="1">
      <alignment horizontal="left" vertical="center" wrapText="1"/>
    </xf>
    <xf numFmtId="3" fontId="2" fillId="4" borderId="69" xfId="1" applyNumberFormat="1" applyFont="1" applyFill="1" applyBorder="1" applyAlignment="1" applyProtection="1">
      <alignment vertical="center"/>
    </xf>
    <xf numFmtId="3" fontId="2" fillId="4" borderId="44" xfId="1" applyNumberFormat="1" applyFont="1" applyFill="1" applyBorder="1" applyAlignment="1" applyProtection="1">
      <alignment vertical="center"/>
    </xf>
    <xf numFmtId="3" fontId="2" fillId="4" borderId="45" xfId="1" applyNumberFormat="1" applyFont="1" applyFill="1" applyBorder="1" applyAlignment="1" applyProtection="1">
      <alignment vertical="center"/>
    </xf>
    <xf numFmtId="3" fontId="2" fillId="4" borderId="43" xfId="1" applyNumberFormat="1" applyFont="1" applyFill="1" applyBorder="1" applyAlignment="1" applyProtection="1">
      <alignment vertical="center"/>
    </xf>
    <xf numFmtId="0" fontId="2" fillId="0" borderId="43" xfId="1" applyFont="1" applyFill="1" applyBorder="1" applyAlignment="1" applyProtection="1">
      <alignment horizontal="left" vertical="center" wrapText="1"/>
    </xf>
    <xf numFmtId="0" fontId="3" fillId="0" borderId="43" xfId="1" applyFont="1" applyFill="1" applyBorder="1" applyAlignment="1" applyProtection="1">
      <alignment horizontal="center" vertical="center" wrapText="1"/>
    </xf>
    <xf numFmtId="0" fontId="3" fillId="0" borderId="43" xfId="1" applyFont="1" applyFill="1" applyBorder="1" applyAlignment="1" applyProtection="1">
      <alignment horizontal="right" vertical="center" wrapText="1"/>
    </xf>
    <xf numFmtId="0" fontId="3" fillId="0" borderId="34" xfId="1" applyFont="1" applyFill="1" applyBorder="1" applyAlignment="1" applyProtection="1">
      <alignment horizontal="right" vertical="center" wrapText="1"/>
    </xf>
    <xf numFmtId="0" fontId="3" fillId="0" borderId="27" xfId="1" applyFont="1" applyFill="1" applyBorder="1" applyAlignment="1" applyProtection="1">
      <alignment vertical="center"/>
    </xf>
    <xf numFmtId="3" fontId="3" fillId="0" borderId="29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2" fillId="0" borderId="80" xfId="1" applyNumberFormat="1" applyFont="1" applyFill="1" applyBorder="1" applyAlignment="1" applyProtection="1">
      <alignment vertical="center"/>
    </xf>
    <xf numFmtId="3" fontId="2" fillId="0" borderId="81" xfId="1" applyNumberFormat="1" applyFont="1" applyFill="1" applyBorder="1" applyAlignment="1" applyProtection="1">
      <alignment vertical="center"/>
    </xf>
    <xf numFmtId="3" fontId="2" fillId="0" borderId="79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84" xfId="1" applyNumberFormat="1" applyFont="1" applyFill="1" applyBorder="1" applyAlignment="1" applyProtection="1">
      <alignment vertical="center"/>
    </xf>
    <xf numFmtId="0" fontId="2" fillId="0" borderId="34" xfId="1" applyFont="1" applyFill="1" applyBorder="1" applyAlignment="1" applyProtection="1">
      <alignment vertical="center"/>
    </xf>
    <xf numFmtId="0" fontId="3" fillId="0" borderId="42" xfId="1" applyFont="1" applyFill="1" applyBorder="1" applyAlignment="1" applyProtection="1">
      <alignment vertical="center"/>
    </xf>
    <xf numFmtId="0" fontId="3" fillId="0" borderId="66" xfId="1" applyFont="1" applyFill="1" applyBorder="1" applyAlignment="1" applyProtection="1">
      <alignment vertical="center"/>
    </xf>
    <xf numFmtId="0" fontId="3" fillId="0" borderId="66" xfId="1" applyFont="1" applyFill="1" applyBorder="1" applyAlignment="1" applyProtection="1">
      <alignment vertical="center" wrapText="1"/>
    </xf>
    <xf numFmtId="0" fontId="2" fillId="0" borderId="85" xfId="1" applyFont="1" applyFill="1" applyBorder="1" applyAlignment="1" applyProtection="1">
      <alignment vertical="center"/>
    </xf>
    <xf numFmtId="3" fontId="2" fillId="0" borderId="86" xfId="1" applyNumberFormat="1" applyFont="1" applyFill="1" applyBorder="1" applyAlignment="1" applyProtection="1">
      <alignment vertical="center"/>
    </xf>
    <xf numFmtId="3" fontId="2" fillId="0" borderId="81" xfId="1" applyNumberFormat="1" applyFont="1" applyFill="1" applyBorder="1" applyAlignment="1" applyProtection="1">
      <alignment vertical="center"/>
      <protection locked="0"/>
    </xf>
    <xf numFmtId="3" fontId="2" fillId="0" borderId="87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0" borderId="0" xfId="1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49" fontId="5" fillId="5" borderId="4" xfId="2" applyNumberFormat="1" applyFont="1" applyFill="1" applyBorder="1" applyAlignment="1" applyProtection="1">
      <alignment vertical="center"/>
    </xf>
    <xf numFmtId="49" fontId="2" fillId="5" borderId="0" xfId="2" applyNumberFormat="1" applyFont="1" applyFill="1" applyBorder="1" applyAlignment="1" applyProtection="1">
      <alignment vertical="center"/>
    </xf>
    <xf numFmtId="49" fontId="3" fillId="5" borderId="4" xfId="2" applyNumberFormat="1" applyFont="1" applyFill="1" applyBorder="1" applyAlignment="1" applyProtection="1">
      <alignment vertical="center"/>
    </xf>
    <xf numFmtId="49" fontId="3" fillId="5" borderId="0" xfId="2" applyNumberFormat="1" applyFont="1" applyFill="1" applyBorder="1" applyAlignment="1" applyProtection="1">
      <alignment vertical="center"/>
    </xf>
    <xf numFmtId="49" fontId="6" fillId="5" borderId="4" xfId="2" applyNumberFormat="1" applyFont="1" applyFill="1" applyBorder="1" applyAlignment="1" applyProtection="1">
      <alignment vertical="center"/>
    </xf>
    <xf numFmtId="49" fontId="3" fillId="5" borderId="7" xfId="2" applyNumberFormat="1" applyFont="1" applyFill="1" applyBorder="1" applyAlignment="1" applyProtection="1">
      <alignment vertical="center"/>
    </xf>
    <xf numFmtId="49" fontId="3" fillId="5" borderId="8" xfId="2" applyNumberFormat="1" applyFont="1" applyFill="1" applyBorder="1" applyAlignment="1" applyProtection="1">
      <alignment vertical="center"/>
    </xf>
    <xf numFmtId="49" fontId="3" fillId="5" borderId="9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49" fontId="3" fillId="0" borderId="0" xfId="2" applyNumberFormat="1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 textRotation="90"/>
    </xf>
    <xf numFmtId="1" fontId="7" fillId="0" borderId="23" xfId="2" applyNumberFormat="1" applyFont="1" applyBorder="1" applyAlignment="1" applyProtection="1">
      <alignment horizontal="center" vertical="center"/>
    </xf>
    <xf numFmtId="1" fontId="7" fillId="0" borderId="24" xfId="2" applyNumberFormat="1" applyFont="1" applyBorder="1" applyAlignment="1" applyProtection="1">
      <alignment horizontal="center" vertical="center"/>
    </xf>
    <xf numFmtId="1" fontId="7" fillId="0" borderId="25" xfId="2" applyNumberFormat="1" applyFont="1" applyBorder="1" applyAlignment="1" applyProtection="1">
      <alignment horizontal="center" vertical="center"/>
    </xf>
    <xf numFmtId="1" fontId="7" fillId="0" borderId="26" xfId="2" applyNumberFormat="1" applyFont="1" applyBorder="1" applyAlignment="1" applyProtection="1">
      <alignment horizontal="center" vertical="center"/>
    </xf>
    <xf numFmtId="0" fontId="2" fillId="0" borderId="4" xfId="2" applyFont="1" applyBorder="1" applyAlignment="1" applyProtection="1">
      <alignment vertical="center"/>
    </xf>
    <xf numFmtId="0" fontId="2" fillId="0" borderId="19" xfId="2" applyFont="1" applyBorder="1" applyAlignment="1" applyProtection="1">
      <alignment vertical="center"/>
      <protection locked="0"/>
    </xf>
    <xf numFmtId="0" fontId="2" fillId="0" borderId="17" xfId="2" applyFont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vertical="center"/>
    </xf>
    <xf numFmtId="3" fontId="2" fillId="0" borderId="28" xfId="2" applyNumberFormat="1" applyFont="1" applyBorder="1" applyAlignment="1" applyProtection="1">
      <alignment horizontal="right" vertical="center"/>
    </xf>
    <xf numFmtId="3" fontId="2" fillId="0" borderId="29" xfId="2" applyNumberFormat="1" applyFont="1" applyBorder="1" applyAlignment="1" applyProtection="1">
      <alignment horizontal="right" vertical="center"/>
    </xf>
    <xf numFmtId="3" fontId="2" fillId="0" borderId="30" xfId="2" applyNumberFormat="1" applyFont="1" applyBorder="1" applyAlignment="1" applyProtection="1">
      <alignment horizontal="right" vertical="center"/>
    </xf>
    <xf numFmtId="3" fontId="3" fillId="0" borderId="24" xfId="2" applyNumberFormat="1" applyFont="1" applyBorder="1" applyAlignment="1" applyProtection="1">
      <alignment horizontal="right" vertical="center"/>
    </xf>
    <xf numFmtId="3" fontId="3" fillId="0" borderId="25" xfId="2" applyNumberFormat="1" applyFont="1" applyBorder="1" applyAlignment="1" applyProtection="1">
      <alignment horizontal="right" vertical="center"/>
    </xf>
    <xf numFmtId="3" fontId="3" fillId="0" borderId="26" xfId="2" applyNumberFormat="1" applyFont="1" applyBorder="1" applyAlignment="1" applyProtection="1">
      <alignment horizontal="right" vertical="center"/>
    </xf>
    <xf numFmtId="3" fontId="3" fillId="0" borderId="4" xfId="2" applyNumberFormat="1" applyFont="1" applyBorder="1" applyAlignment="1" applyProtection="1">
      <alignment horizontal="right" vertical="center"/>
    </xf>
    <xf numFmtId="3" fontId="3" fillId="0" borderId="19" xfId="2" applyNumberFormat="1" applyFont="1" applyBorder="1" applyAlignment="1" applyProtection="1">
      <alignment horizontal="right" vertical="center"/>
      <protection locked="0"/>
    </xf>
    <xf numFmtId="3" fontId="3" fillId="0" borderId="17" xfId="2" applyNumberFormat="1" applyFont="1" applyBorder="1" applyAlignment="1" applyProtection="1">
      <alignment horizontal="right" vertical="center"/>
      <protection locked="0"/>
    </xf>
    <xf numFmtId="3" fontId="3" fillId="0" borderId="32" xfId="2" applyNumberFormat="1" applyFont="1" applyBorder="1" applyAlignment="1" applyProtection="1">
      <alignment horizontal="right" vertical="center"/>
    </xf>
    <xf numFmtId="3" fontId="3" fillId="0" borderId="33" xfId="2" applyNumberFormat="1" applyFont="1" applyBorder="1" applyAlignment="1" applyProtection="1">
      <alignment horizontal="right" vertical="center"/>
      <protection locked="0"/>
    </xf>
    <xf numFmtId="3" fontId="3" fillId="0" borderId="6" xfId="2" applyNumberFormat="1" applyFont="1" applyBorder="1" applyAlignment="1" applyProtection="1">
      <alignment horizontal="right" vertical="center"/>
      <protection locked="0"/>
    </xf>
    <xf numFmtId="3" fontId="3" fillId="0" borderId="6" xfId="2" applyNumberFormat="1" applyFont="1" applyBorder="1" applyAlignment="1" applyProtection="1">
      <alignment horizontal="right" vertical="center"/>
    </xf>
    <xf numFmtId="3" fontId="3" fillId="0" borderId="21" xfId="2" applyNumberFormat="1" applyFont="1" applyBorder="1" applyAlignment="1" applyProtection="1">
      <alignment vertical="center"/>
    </xf>
    <xf numFmtId="3" fontId="3" fillId="0" borderId="20" xfId="2" applyNumberFormat="1" applyFont="1" applyBorder="1" applyAlignment="1" applyProtection="1">
      <alignment vertical="center"/>
      <protection locked="0"/>
    </xf>
    <xf numFmtId="3" fontId="3" fillId="0" borderId="20" xfId="2" applyNumberFormat="1" applyFont="1" applyBorder="1" applyAlignment="1" applyProtection="1">
      <alignment horizontal="center" vertical="center"/>
    </xf>
    <xf numFmtId="3" fontId="3" fillId="0" borderId="22" xfId="2" applyNumberFormat="1" applyFont="1" applyBorder="1" applyAlignment="1" applyProtection="1">
      <alignment horizontal="center" vertical="center"/>
    </xf>
    <xf numFmtId="3" fontId="3" fillId="0" borderId="7" xfId="2" applyNumberFormat="1" applyFont="1" applyBorder="1" applyAlignment="1" applyProtection="1">
      <alignment vertical="center"/>
    </xf>
    <xf numFmtId="3" fontId="3" fillId="0" borderId="35" xfId="2" applyNumberFormat="1" applyFont="1" applyBorder="1" applyAlignment="1" applyProtection="1">
      <alignment horizontal="right" vertical="center"/>
      <protection locked="0"/>
    </xf>
    <xf numFmtId="3" fontId="3" fillId="0" borderId="35" xfId="2" applyNumberFormat="1" applyFont="1" applyBorder="1" applyAlignment="1" applyProtection="1">
      <alignment horizontal="center" vertical="center"/>
    </xf>
    <xf numFmtId="3" fontId="3" fillId="0" borderId="36" xfId="2" applyNumberFormat="1" applyFont="1" applyBorder="1" applyAlignment="1" applyProtection="1">
      <alignment horizontal="center" vertical="center"/>
    </xf>
    <xf numFmtId="3" fontId="3" fillId="0" borderId="35" xfId="2" applyNumberFormat="1" applyFont="1" applyBorder="1" applyAlignment="1" applyProtection="1">
      <alignment horizontal="center" vertical="center"/>
      <protection locked="0"/>
    </xf>
    <xf numFmtId="3" fontId="3" fillId="0" borderId="35" xfId="2" applyNumberFormat="1" applyFont="1" applyBorder="1" applyAlignment="1" applyProtection="1">
      <alignment vertical="center"/>
    </xf>
    <xf numFmtId="3" fontId="3" fillId="0" borderId="4" xfId="2" applyNumberFormat="1" applyFont="1" applyBorder="1" applyAlignment="1" applyProtection="1">
      <alignment vertical="center"/>
    </xf>
    <xf numFmtId="3" fontId="3" fillId="0" borderId="19" xfId="2" applyNumberFormat="1" applyFont="1" applyBorder="1" applyAlignment="1" applyProtection="1">
      <alignment horizontal="center" vertical="center"/>
    </xf>
    <xf numFmtId="3" fontId="3" fillId="0" borderId="19" xfId="2" applyNumberFormat="1" applyFont="1" applyBorder="1" applyAlignment="1" applyProtection="1">
      <alignment vertical="center"/>
      <protection locked="0"/>
    </xf>
    <xf numFmtId="3" fontId="3" fillId="0" borderId="17" xfId="2" applyNumberFormat="1" applyFont="1" applyBorder="1" applyAlignment="1" applyProtection="1">
      <alignment horizontal="center" vertical="center"/>
    </xf>
    <xf numFmtId="3" fontId="3" fillId="0" borderId="32" xfId="2" applyNumberFormat="1" applyFont="1" applyBorder="1" applyAlignment="1" applyProtection="1">
      <alignment vertical="center"/>
    </xf>
    <xf numFmtId="3" fontId="3" fillId="0" borderId="33" xfId="2" applyNumberFormat="1" applyFont="1" applyBorder="1" applyAlignment="1" applyProtection="1">
      <alignment horizontal="center" vertical="center"/>
    </xf>
    <xf numFmtId="3" fontId="3" fillId="0" borderId="33" xfId="2" applyNumberFormat="1" applyFont="1" applyBorder="1" applyAlignment="1" applyProtection="1">
      <alignment vertical="center"/>
      <protection locked="0"/>
    </xf>
    <xf numFmtId="3" fontId="3" fillId="0" borderId="6" xfId="2" applyNumberFormat="1" applyFont="1" applyBorder="1" applyAlignment="1" applyProtection="1">
      <alignment horizontal="center" vertical="center"/>
    </xf>
    <xf numFmtId="3" fontId="3" fillId="0" borderId="12" xfId="2" applyNumberFormat="1" applyFont="1" applyBorder="1" applyAlignment="1" applyProtection="1">
      <alignment vertical="center"/>
    </xf>
    <xf numFmtId="3" fontId="3" fillId="0" borderId="38" xfId="2" applyNumberFormat="1" applyFont="1" applyBorder="1" applyAlignment="1" applyProtection="1">
      <alignment horizontal="center" vertical="center"/>
    </xf>
    <xf numFmtId="3" fontId="3" fillId="0" borderId="38" xfId="2" applyNumberFormat="1" applyFont="1" applyBorder="1" applyAlignment="1" applyProtection="1">
      <alignment vertical="center"/>
      <protection locked="0"/>
    </xf>
    <xf numFmtId="3" fontId="3" fillId="0" borderId="14" xfId="2" applyNumberFormat="1" applyFont="1" applyBorder="1" applyAlignment="1" applyProtection="1">
      <alignment horizontal="center" vertical="center"/>
    </xf>
    <xf numFmtId="3" fontId="3" fillId="0" borderId="40" xfId="2" applyNumberFormat="1" applyFont="1" applyBorder="1" applyAlignment="1" applyProtection="1">
      <alignment vertical="center"/>
    </xf>
    <xf numFmtId="3" fontId="3" fillId="0" borderId="41" xfId="2" applyNumberFormat="1" applyFont="1" applyBorder="1" applyAlignment="1" applyProtection="1">
      <alignment horizontal="center" vertical="center"/>
    </xf>
    <xf numFmtId="3" fontId="3" fillId="0" borderId="41" xfId="2" applyNumberFormat="1" applyFont="1" applyBorder="1" applyAlignment="1" applyProtection="1">
      <alignment vertical="center"/>
      <protection locked="0"/>
    </xf>
    <xf numFmtId="3" fontId="3" fillId="0" borderId="10" xfId="2" applyNumberFormat="1" applyFont="1" applyBorder="1" applyAlignment="1" applyProtection="1">
      <alignment horizontal="center" vertical="center"/>
    </xf>
    <xf numFmtId="3" fontId="3" fillId="0" borderId="43" xfId="2" applyNumberFormat="1" applyFont="1" applyBorder="1" applyAlignment="1" applyProtection="1">
      <alignment horizontal="right" vertical="center"/>
    </xf>
    <xf numFmtId="3" fontId="3" fillId="0" borderId="44" xfId="2" applyNumberFormat="1" applyFont="1" applyBorder="1" applyAlignment="1" applyProtection="1">
      <alignment horizontal="right" vertical="center"/>
    </xf>
    <xf numFmtId="3" fontId="3" fillId="0" borderId="44" xfId="2" applyNumberFormat="1" applyFont="1" applyBorder="1" applyAlignment="1" applyProtection="1">
      <alignment horizontal="center" vertical="center"/>
    </xf>
    <xf numFmtId="3" fontId="3" fillId="0" borderId="45" xfId="2" applyNumberFormat="1" applyFont="1" applyBorder="1" applyAlignment="1" applyProtection="1">
      <alignment horizontal="center" vertical="center"/>
    </xf>
    <xf numFmtId="3" fontId="3" fillId="0" borderId="41" xfId="2" applyNumberFormat="1" applyFont="1" applyBorder="1" applyAlignment="1" applyProtection="1">
      <alignment horizontal="right" vertical="center"/>
      <protection locked="0"/>
    </xf>
    <xf numFmtId="3" fontId="3" fillId="0" borderId="35" xfId="2" applyNumberFormat="1" applyFont="1" applyBorder="1" applyAlignment="1" applyProtection="1">
      <alignment horizontal="right" vertical="center"/>
    </xf>
    <xf numFmtId="3" fontId="3" fillId="0" borderId="7" xfId="2" applyNumberFormat="1" applyFont="1" applyBorder="1" applyAlignment="1" applyProtection="1">
      <alignment horizontal="right" vertical="center"/>
    </xf>
    <xf numFmtId="3" fontId="3" fillId="0" borderId="38" xfId="2" applyNumberFormat="1" applyFont="1" applyBorder="1" applyAlignment="1" applyProtection="1">
      <alignment horizontal="right" vertical="center"/>
      <protection locked="0"/>
    </xf>
    <xf numFmtId="3" fontId="3" fillId="0" borderId="38" xfId="2" applyNumberFormat="1" applyFont="1" applyBorder="1" applyAlignment="1" applyProtection="1">
      <alignment horizontal="center" vertical="center"/>
      <protection locked="0"/>
    </xf>
    <xf numFmtId="3" fontId="3" fillId="0" borderId="46" xfId="2" applyNumberFormat="1" applyFont="1" applyBorder="1" applyAlignment="1" applyProtection="1">
      <alignment horizontal="center" vertical="center"/>
    </xf>
    <xf numFmtId="3" fontId="3" fillId="0" borderId="47" xfId="2" applyNumberFormat="1" applyFont="1" applyBorder="1" applyAlignment="1" applyProtection="1">
      <alignment horizontal="right" vertical="center"/>
    </xf>
    <xf numFmtId="3" fontId="3" fillId="0" borderId="19" xfId="2" applyNumberFormat="1" applyFont="1" applyBorder="1" applyAlignment="1" applyProtection="1">
      <alignment horizontal="center" vertical="center"/>
      <protection locked="0"/>
    </xf>
    <xf numFmtId="3" fontId="3" fillId="0" borderId="48" xfId="2" applyNumberFormat="1" applyFont="1" applyBorder="1" applyAlignment="1" applyProtection="1">
      <alignment horizontal="right" vertical="center"/>
    </xf>
    <xf numFmtId="3" fontId="3" fillId="0" borderId="49" xfId="2" applyNumberFormat="1" applyFont="1" applyBorder="1" applyAlignment="1" applyProtection="1">
      <alignment horizontal="right" vertical="center"/>
    </xf>
    <xf numFmtId="3" fontId="3" fillId="0" borderId="50" xfId="2" applyNumberFormat="1" applyFont="1" applyBorder="1" applyAlignment="1" applyProtection="1">
      <alignment horizontal="right" vertical="center"/>
    </xf>
    <xf numFmtId="3" fontId="3" fillId="0" borderId="45" xfId="2" applyNumberFormat="1" applyFont="1" applyBorder="1" applyAlignment="1" applyProtection="1">
      <alignment horizontal="right" vertical="center"/>
      <protection locked="0"/>
    </xf>
    <xf numFmtId="3" fontId="3" fillId="0" borderId="43" xfId="2" applyNumberFormat="1" applyFont="1" applyBorder="1" applyAlignment="1" applyProtection="1">
      <alignment vertical="center"/>
    </xf>
    <xf numFmtId="3" fontId="3" fillId="0" borderId="45" xfId="2" applyNumberFormat="1" applyFont="1" applyBorder="1" applyAlignment="1" applyProtection="1">
      <alignment horizontal="right" vertical="center"/>
    </xf>
    <xf numFmtId="3" fontId="2" fillId="0" borderId="4" xfId="2" applyNumberFormat="1" applyFont="1" applyBorder="1" applyAlignment="1" applyProtection="1">
      <alignment vertical="center"/>
    </xf>
    <xf numFmtId="3" fontId="2" fillId="0" borderId="19" xfId="2" applyNumberFormat="1" applyFont="1" applyBorder="1" applyAlignment="1" applyProtection="1">
      <alignment vertical="center"/>
    </xf>
    <xf numFmtId="3" fontId="2" fillId="0" borderId="17" xfId="2" applyNumberFormat="1" applyFont="1" applyBorder="1" applyAlignment="1" applyProtection="1">
      <alignment vertical="center"/>
    </xf>
    <xf numFmtId="3" fontId="2" fillId="0" borderId="28" xfId="2" applyNumberFormat="1" applyFont="1" applyBorder="1" applyAlignment="1" applyProtection="1">
      <alignment vertical="center"/>
    </xf>
    <xf numFmtId="3" fontId="2" fillId="0" borderId="29" xfId="2" applyNumberFormat="1" applyFont="1" applyBorder="1" applyAlignment="1" applyProtection="1">
      <alignment vertical="center"/>
    </xf>
    <xf numFmtId="3" fontId="2" fillId="0" borderId="30" xfId="2" applyNumberFormat="1" applyFont="1" applyBorder="1" applyAlignment="1" applyProtection="1">
      <alignment vertical="center"/>
    </xf>
    <xf numFmtId="3" fontId="2" fillId="0" borderId="52" xfId="2" applyNumberFormat="1" applyFont="1" applyBorder="1" applyAlignment="1" applyProtection="1">
      <alignment vertical="center"/>
    </xf>
    <xf numFmtId="3" fontId="2" fillId="0" borderId="53" xfId="2" applyNumberFormat="1" applyFont="1" applyBorder="1" applyAlignment="1" applyProtection="1">
      <alignment vertical="center"/>
    </xf>
    <xf numFmtId="3" fontId="2" fillId="0" borderId="54" xfId="2" applyNumberFormat="1" applyFont="1" applyBorder="1" applyAlignment="1" applyProtection="1">
      <alignment vertical="center"/>
    </xf>
    <xf numFmtId="3" fontId="2" fillId="6" borderId="56" xfId="2" applyNumberFormat="1" applyFont="1" applyFill="1" applyBorder="1" applyAlignment="1" applyProtection="1">
      <alignment vertical="center"/>
    </xf>
    <xf numFmtId="3" fontId="2" fillId="6" borderId="57" xfId="2" applyNumberFormat="1" applyFont="1" applyFill="1" applyBorder="1" applyAlignment="1" applyProtection="1">
      <alignment vertical="center"/>
    </xf>
    <xf numFmtId="3" fontId="2" fillId="6" borderId="58" xfId="2" applyNumberFormat="1" applyFont="1" applyFill="1" applyBorder="1" applyAlignment="1" applyProtection="1">
      <alignment vertical="center"/>
    </xf>
    <xf numFmtId="3" fontId="3" fillId="0" borderId="59" xfId="2" applyNumberFormat="1" applyFont="1" applyBorder="1" applyAlignment="1" applyProtection="1">
      <alignment vertical="center"/>
    </xf>
    <xf numFmtId="3" fontId="3" fillId="0" borderId="60" xfId="2" applyNumberFormat="1" applyFont="1" applyBorder="1" applyAlignment="1" applyProtection="1">
      <alignment vertical="center"/>
    </xf>
    <xf numFmtId="3" fontId="3" fillId="0" borderId="44" xfId="2" applyNumberFormat="1" applyFont="1" applyBorder="1" applyAlignment="1" applyProtection="1">
      <alignment vertical="center"/>
    </xf>
    <xf numFmtId="3" fontId="3" fillId="0" borderId="45" xfId="2" applyNumberFormat="1" applyFont="1" applyBorder="1" applyAlignment="1" applyProtection="1">
      <alignment vertical="center"/>
    </xf>
    <xf numFmtId="3" fontId="3" fillId="0" borderId="17" xfId="2" applyNumberFormat="1" applyFont="1" applyBorder="1" applyAlignment="1" applyProtection="1">
      <alignment vertical="center"/>
      <protection locked="0"/>
    </xf>
    <xf numFmtId="3" fontId="3" fillId="0" borderId="6" xfId="2" applyNumberFormat="1" applyFont="1" applyBorder="1" applyAlignment="1" applyProtection="1">
      <alignment vertical="center"/>
      <protection locked="0"/>
    </xf>
    <xf numFmtId="3" fontId="3" fillId="0" borderId="33" xfId="2" applyNumberFormat="1" applyFont="1" applyBorder="1" applyAlignment="1" applyProtection="1">
      <alignment vertical="center"/>
    </xf>
    <xf numFmtId="3" fontId="3" fillId="0" borderId="6" xfId="2" applyNumberFormat="1" applyFont="1" applyBorder="1" applyAlignment="1" applyProtection="1">
      <alignment vertical="center"/>
    </xf>
    <xf numFmtId="3" fontId="3" fillId="0" borderId="44" xfId="2" applyNumberFormat="1" applyFont="1" applyBorder="1" applyAlignment="1" applyProtection="1">
      <alignment vertical="center"/>
      <protection locked="0"/>
    </xf>
    <xf numFmtId="3" fontId="3" fillId="0" borderId="45" xfId="2" applyNumberFormat="1" applyFont="1" applyBorder="1" applyAlignment="1" applyProtection="1">
      <alignment vertical="center"/>
      <protection locked="0"/>
    </xf>
    <xf numFmtId="3" fontId="3" fillId="0" borderId="36" xfId="2" applyNumberFormat="1" applyFont="1" applyBorder="1" applyAlignment="1" applyProtection="1">
      <alignment vertical="center"/>
    </xf>
    <xf numFmtId="3" fontId="3" fillId="0" borderId="19" xfId="2" applyNumberFormat="1" applyFont="1" applyBorder="1" applyAlignment="1" applyProtection="1">
      <alignment vertical="center"/>
    </xf>
    <xf numFmtId="3" fontId="3" fillId="0" borderId="17" xfId="2" applyNumberFormat="1" applyFont="1" applyBorder="1" applyAlignment="1" applyProtection="1">
      <alignment vertical="center"/>
    </xf>
    <xf numFmtId="3" fontId="3" fillId="0" borderId="61" xfId="2" applyNumberFormat="1" applyFont="1" applyBorder="1" applyAlignment="1" applyProtection="1">
      <alignment vertical="center"/>
    </xf>
    <xf numFmtId="3" fontId="3" fillId="0" borderId="62" xfId="2" applyNumberFormat="1" applyFont="1" applyBorder="1" applyAlignment="1" applyProtection="1">
      <alignment vertical="center"/>
    </xf>
    <xf numFmtId="3" fontId="3" fillId="0" borderId="63" xfId="2" applyNumberFormat="1" applyFont="1" applyBorder="1" applyAlignment="1" applyProtection="1">
      <alignment vertical="center"/>
      <protection locked="0"/>
    </xf>
    <xf numFmtId="3" fontId="3" fillId="0" borderId="41" xfId="2" applyNumberFormat="1" applyFont="1" applyBorder="1" applyAlignment="1" applyProtection="1">
      <alignment vertical="center"/>
    </xf>
    <xf numFmtId="3" fontId="3" fillId="0" borderId="10" xfId="2" applyNumberFormat="1" applyFont="1" applyBorder="1" applyAlignment="1" applyProtection="1">
      <alignment vertical="center"/>
    </xf>
    <xf numFmtId="3" fontId="3" fillId="0" borderId="35" xfId="2" applyNumberFormat="1" applyFont="1" applyBorder="1" applyAlignment="1" applyProtection="1">
      <alignment vertical="center"/>
      <protection locked="0"/>
    </xf>
    <xf numFmtId="3" fontId="3" fillId="0" borderId="36" xfId="2" applyNumberFormat="1" applyFont="1" applyBorder="1" applyAlignment="1" applyProtection="1">
      <alignment vertical="center"/>
      <protection locked="0"/>
    </xf>
    <xf numFmtId="3" fontId="3" fillId="0" borderId="46" xfId="2" applyNumberFormat="1" applyFont="1" applyBorder="1" applyAlignment="1" applyProtection="1">
      <alignment vertical="center"/>
    </xf>
    <xf numFmtId="3" fontId="3" fillId="0" borderId="8" xfId="2" applyNumberFormat="1" applyFont="1" applyBorder="1" applyAlignment="1" applyProtection="1">
      <alignment vertical="center"/>
    </xf>
    <xf numFmtId="3" fontId="3" fillId="0" borderId="64" xfId="2" applyNumberFormat="1" applyFont="1" applyBorder="1" applyAlignment="1" applyProtection="1">
      <alignment vertical="center"/>
    </xf>
    <xf numFmtId="3" fontId="3" fillId="0" borderId="65" xfId="2" applyNumberFormat="1" applyFont="1" applyBorder="1" applyAlignment="1" applyProtection="1">
      <alignment vertical="center"/>
    </xf>
    <xf numFmtId="3" fontId="3" fillId="0" borderId="5" xfId="2" applyNumberFormat="1" applyFont="1" applyBorder="1" applyAlignment="1" applyProtection="1">
      <alignment vertical="center"/>
      <protection locked="0"/>
    </xf>
    <xf numFmtId="3" fontId="3" fillId="0" borderId="16" xfId="2" applyNumberFormat="1" applyFont="1" applyBorder="1" applyAlignment="1" applyProtection="1">
      <alignment vertical="center"/>
      <protection locked="0"/>
    </xf>
    <xf numFmtId="3" fontId="3" fillId="0" borderId="67" xfId="2" applyNumberFormat="1" applyFont="1" applyBorder="1" applyAlignment="1" applyProtection="1">
      <alignment vertical="center"/>
      <protection locked="0"/>
    </xf>
    <xf numFmtId="3" fontId="3" fillId="0" borderId="68" xfId="2" applyNumberFormat="1" applyFont="1" applyBorder="1" applyAlignment="1" applyProtection="1">
      <alignment vertical="center"/>
      <protection locked="0"/>
    </xf>
    <xf numFmtId="3" fontId="3" fillId="0" borderId="56" xfId="2" applyNumberFormat="1" applyFont="1" applyBorder="1" applyAlignment="1" applyProtection="1">
      <alignment vertical="center"/>
    </xf>
    <xf numFmtId="3" fontId="3" fillId="0" borderId="57" xfId="2" applyNumberFormat="1" applyFont="1" applyBorder="1" applyAlignment="1" applyProtection="1">
      <alignment vertical="center"/>
    </xf>
    <xf numFmtId="3" fontId="3" fillId="0" borderId="50" xfId="2" applyNumberFormat="1" applyFont="1" applyBorder="1" applyAlignment="1" applyProtection="1">
      <alignment vertical="center"/>
    </xf>
    <xf numFmtId="3" fontId="2" fillId="0" borderId="61" xfId="2" applyNumberFormat="1" applyFont="1" applyBorder="1" applyAlignment="1" applyProtection="1">
      <alignment vertical="center"/>
    </xf>
    <xf numFmtId="3" fontId="2" fillId="6" borderId="60" xfId="2" applyNumberFormat="1" applyFont="1" applyFill="1" applyBorder="1" applyAlignment="1" applyProtection="1">
      <alignment vertical="center"/>
    </xf>
    <xf numFmtId="3" fontId="3" fillId="0" borderId="5" xfId="2" applyNumberFormat="1" applyFont="1" applyBorder="1" applyAlignment="1" applyProtection="1">
      <alignment vertical="center"/>
    </xf>
    <xf numFmtId="3" fontId="3" fillId="0" borderId="69" xfId="2" applyNumberFormat="1" applyFont="1" applyBorder="1" applyAlignment="1" applyProtection="1">
      <alignment vertical="center"/>
    </xf>
    <xf numFmtId="3" fontId="2" fillId="6" borderId="70" xfId="2" applyNumberFormat="1" applyFont="1" applyFill="1" applyBorder="1" applyAlignment="1" applyProtection="1">
      <alignment vertical="center"/>
    </xf>
    <xf numFmtId="3" fontId="3" fillId="0" borderId="70" xfId="2" applyNumberFormat="1" applyFont="1" applyBorder="1" applyAlignment="1" applyProtection="1">
      <alignment vertical="center"/>
    </xf>
    <xf numFmtId="3" fontId="3" fillId="0" borderId="0" xfId="2" applyNumberFormat="1" applyFont="1" applyBorder="1" applyAlignment="1" applyProtection="1">
      <alignment vertical="center"/>
    </xf>
    <xf numFmtId="3" fontId="3" fillId="0" borderId="3" xfId="2" applyNumberFormat="1" applyFont="1" applyBorder="1" applyAlignment="1" applyProtection="1">
      <alignment vertical="center"/>
      <protection locked="0"/>
    </xf>
    <xf numFmtId="3" fontId="3" fillId="0" borderId="71" xfId="2" applyNumberFormat="1" applyFont="1" applyBorder="1" applyAlignment="1" applyProtection="1">
      <alignment vertical="center"/>
    </xf>
    <xf numFmtId="3" fontId="3" fillId="0" borderId="72" xfId="2" applyNumberFormat="1" applyFont="1" applyBorder="1" applyAlignment="1" applyProtection="1">
      <alignment vertical="center"/>
    </xf>
    <xf numFmtId="3" fontId="3" fillId="0" borderId="67" xfId="2" applyNumberFormat="1" applyFont="1" applyBorder="1" applyAlignment="1" applyProtection="1">
      <alignment vertical="center"/>
    </xf>
    <xf numFmtId="3" fontId="3" fillId="0" borderId="73" xfId="2" applyNumberFormat="1" applyFont="1" applyBorder="1" applyAlignment="1" applyProtection="1">
      <alignment vertical="center"/>
    </xf>
    <xf numFmtId="3" fontId="3" fillId="0" borderId="74" xfId="2" applyNumberFormat="1" applyFont="1" applyBorder="1" applyAlignment="1" applyProtection="1">
      <alignment vertical="center"/>
    </xf>
    <xf numFmtId="3" fontId="3" fillId="0" borderId="74" xfId="2" applyNumberFormat="1" applyFont="1" applyBorder="1" applyAlignment="1" applyProtection="1">
      <alignment vertical="center"/>
      <protection locked="0"/>
    </xf>
    <xf numFmtId="3" fontId="3" fillId="0" borderId="63" xfId="2" applyNumberFormat="1" applyFont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3" fontId="3" fillId="0" borderId="75" xfId="2" applyNumberFormat="1" applyFont="1" applyBorder="1" applyAlignment="1" applyProtection="1">
      <alignment vertical="center"/>
    </xf>
    <xf numFmtId="3" fontId="2" fillId="6" borderId="8" xfId="2" applyNumberFormat="1" applyFont="1" applyFill="1" applyBorder="1" applyAlignment="1" applyProtection="1">
      <alignment vertical="center"/>
    </xf>
    <xf numFmtId="3" fontId="2" fillId="6" borderId="35" xfId="2" applyNumberFormat="1" applyFont="1" applyFill="1" applyBorder="1" applyAlignment="1" applyProtection="1">
      <alignment vertical="center"/>
    </xf>
    <xf numFmtId="3" fontId="2" fillId="6" borderId="7" xfId="2" applyNumberFormat="1" applyFont="1" applyFill="1" applyBorder="1" applyAlignment="1" applyProtection="1">
      <alignment vertical="center"/>
    </xf>
    <xf numFmtId="3" fontId="2" fillId="6" borderId="49" xfId="2" applyNumberFormat="1" applyFont="1" applyFill="1" applyBorder="1" applyAlignment="1" applyProtection="1">
      <alignment vertical="center"/>
    </xf>
    <xf numFmtId="3" fontId="3" fillId="0" borderId="14" xfId="2" applyNumberFormat="1" applyFont="1" applyBorder="1" applyAlignment="1" applyProtection="1">
      <alignment vertical="center"/>
      <protection locked="0"/>
    </xf>
    <xf numFmtId="3" fontId="3" fillId="0" borderId="29" xfId="2" applyNumberFormat="1" applyFont="1" applyBorder="1" applyAlignment="1" applyProtection="1">
      <alignment vertical="center"/>
    </xf>
    <xf numFmtId="3" fontId="3" fillId="0" borderId="76" xfId="2" applyNumberFormat="1" applyFont="1" applyBorder="1" applyAlignment="1" applyProtection="1">
      <alignment vertical="center"/>
    </xf>
    <xf numFmtId="3" fontId="3" fillId="0" borderId="77" xfId="2" applyNumberFormat="1" applyFont="1" applyBorder="1" applyAlignment="1" applyProtection="1">
      <alignment vertical="center"/>
    </xf>
    <xf numFmtId="3" fontId="2" fillId="0" borderId="80" xfId="2" applyNumberFormat="1" applyFont="1" applyBorder="1" applyAlignment="1" applyProtection="1">
      <alignment vertical="center"/>
    </xf>
    <xf numFmtId="3" fontId="2" fillId="0" borderId="81" xfId="2" applyNumberFormat="1" applyFont="1" applyBorder="1" applyAlignment="1" applyProtection="1">
      <alignment vertical="center"/>
    </xf>
    <xf numFmtId="3" fontId="2" fillId="0" borderId="79" xfId="2" applyNumberFormat="1" applyFont="1" applyBorder="1" applyAlignment="1" applyProtection="1">
      <alignment vertical="center"/>
    </xf>
    <xf numFmtId="3" fontId="2" fillId="0" borderId="8" xfId="2" applyNumberFormat="1" applyFont="1" applyBorder="1" applyAlignment="1" applyProtection="1">
      <alignment vertical="center"/>
    </xf>
    <xf numFmtId="3" fontId="2" fillId="0" borderId="35" xfId="2" applyNumberFormat="1" applyFont="1" applyBorder="1" applyAlignment="1" applyProtection="1">
      <alignment vertical="center"/>
    </xf>
    <xf numFmtId="3" fontId="2" fillId="0" borderId="49" xfId="2" applyNumberFormat="1" applyFont="1" applyBorder="1" applyAlignment="1" applyProtection="1">
      <alignment vertical="center"/>
    </xf>
    <xf numFmtId="3" fontId="2" fillId="0" borderId="82" xfId="2" applyNumberFormat="1" applyFont="1" applyBorder="1" applyAlignment="1" applyProtection="1">
      <alignment vertical="center"/>
    </xf>
    <xf numFmtId="3" fontId="2" fillId="0" borderId="36" xfId="2" applyNumberFormat="1" applyFont="1" applyBorder="1" applyAlignment="1" applyProtection="1">
      <alignment vertical="center"/>
    </xf>
    <xf numFmtId="3" fontId="2" fillId="0" borderId="83" xfId="2" applyNumberFormat="1" applyFont="1" applyBorder="1" applyAlignment="1" applyProtection="1">
      <alignment vertical="center"/>
    </xf>
    <xf numFmtId="3" fontId="2" fillId="0" borderId="84" xfId="2" applyNumberFormat="1" applyFont="1" applyBorder="1" applyAlignment="1" applyProtection="1">
      <alignment vertical="center"/>
    </xf>
    <xf numFmtId="3" fontId="2" fillId="0" borderId="86" xfId="2" applyNumberFormat="1" applyFont="1" applyBorder="1" applyAlignment="1" applyProtection="1">
      <alignment vertical="center"/>
    </xf>
    <xf numFmtId="3" fontId="2" fillId="0" borderId="81" xfId="2" applyNumberFormat="1" applyFont="1" applyBorder="1" applyAlignment="1" applyProtection="1">
      <alignment vertical="center"/>
      <protection locked="0"/>
    </xf>
    <xf numFmtId="3" fontId="2" fillId="0" borderId="87" xfId="2" applyNumberFormat="1" applyFont="1" applyBorder="1" applyAlignment="1" applyProtection="1">
      <alignment vertical="center"/>
      <protection locked="0"/>
    </xf>
    <xf numFmtId="3" fontId="2" fillId="0" borderId="7" xfId="2" applyNumberFormat="1" applyFont="1" applyBorder="1" applyAlignment="1" applyProtection="1">
      <alignment vertical="center"/>
    </xf>
    <xf numFmtId="0" fontId="9" fillId="0" borderId="0" xfId="3"/>
    <xf numFmtId="3" fontId="3" fillId="0" borderId="49" xfId="1" applyNumberFormat="1" applyFont="1" applyFill="1" applyBorder="1" applyAlignment="1" applyProtection="1">
      <alignment vertical="center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2" fillId="0" borderId="78" xfId="1" applyFont="1" applyFill="1" applyBorder="1" applyAlignment="1" applyProtection="1">
      <alignment horizontal="left" vertical="center"/>
    </xf>
    <xf numFmtId="0" fontId="2" fillId="0" borderId="79" xfId="1" applyFont="1" applyFill="1" applyBorder="1" applyAlignment="1" applyProtection="1">
      <alignment horizontal="left" vertical="center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8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5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16" xfId="1" applyFont="1" applyFill="1" applyBorder="1" applyAlignment="1" applyProtection="1">
      <alignment horizontal="center" vertical="center" textRotation="90"/>
    </xf>
    <xf numFmtId="0" fontId="3" fillId="0" borderId="19" xfId="1" applyFont="1" applyFill="1" applyBorder="1" applyAlignment="1" applyProtection="1">
      <alignment horizontal="center" vertical="center" textRotation="90"/>
    </xf>
    <xf numFmtId="0" fontId="3" fillId="0" borderId="16" xfId="1" applyNumberFormat="1" applyFont="1" applyFill="1" applyBorder="1" applyAlignment="1" applyProtection="1">
      <alignment horizontal="center" vertical="center" textRotation="90" wrapText="1"/>
    </xf>
    <xf numFmtId="0" fontId="3" fillId="0" borderId="19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textRotation="90" wrapText="1"/>
    </xf>
    <xf numFmtId="0" fontId="3" fillId="0" borderId="20" xfId="1" applyFont="1" applyFill="1" applyBorder="1" applyAlignment="1" applyProtection="1">
      <alignment horizontal="center" vertical="center" textRotation="90" wrapText="1"/>
    </xf>
    <xf numFmtId="0" fontId="2" fillId="0" borderId="48" xfId="1" applyFont="1" applyFill="1" applyBorder="1" applyAlignment="1" applyProtection="1">
      <alignment horizontal="left" vertical="center"/>
    </xf>
    <xf numFmtId="0" fontId="2" fillId="0" borderId="49" xfId="1" applyFont="1" applyFill="1" applyBorder="1" applyAlignment="1" applyProtection="1">
      <alignment horizontal="left" vertical="center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20" xfId="1" applyFont="1" applyFill="1" applyBorder="1" applyAlignment="1" applyProtection="1">
      <alignment horizontal="center" vertical="center" textRotation="90"/>
    </xf>
    <xf numFmtId="49" fontId="3" fillId="5" borderId="6" xfId="2" applyNumberFormat="1" applyFont="1" applyFill="1" applyBorder="1" applyAlignment="1" applyProtection="1">
      <alignment horizontal="center" vertical="center"/>
      <protection locked="0"/>
    </xf>
    <xf numFmtId="0" fontId="2" fillId="5" borderId="0" xfId="2" applyFont="1" applyFill="1" applyBorder="1" applyAlignment="1" applyProtection="1">
      <alignment horizontal="right" vertical="center"/>
    </xf>
    <xf numFmtId="49" fontId="4" fillId="5" borderId="11" xfId="2" applyNumberFormat="1" applyFont="1" applyFill="1" applyBorder="1" applyAlignment="1" applyProtection="1">
      <alignment horizontal="center" vertical="center"/>
    </xf>
    <xf numFmtId="49" fontId="2" fillId="5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22" xfId="2" applyFont="1" applyBorder="1" applyAlignment="1" applyProtection="1">
      <alignment horizontal="center" vertical="center" textRotation="90" wrapText="1"/>
    </xf>
    <xf numFmtId="49" fontId="3" fillId="0" borderId="27" xfId="2" applyNumberFormat="1" applyFont="1" applyBorder="1" applyAlignment="1" applyProtection="1">
      <alignment horizontal="center" vertical="center" textRotation="90" wrapText="1"/>
    </xf>
    <xf numFmtId="49" fontId="3" fillId="0" borderId="11" xfId="2" applyNumberFormat="1" applyFont="1" applyBorder="1" applyAlignment="1" applyProtection="1">
      <alignment horizontal="center" vertical="center" wrapText="1"/>
    </xf>
    <xf numFmtId="49" fontId="3" fillId="0" borderId="37" xfId="2" applyNumberFormat="1" applyFont="1" applyBorder="1" applyAlignment="1" applyProtection="1">
      <alignment horizontal="center" vertical="center"/>
    </xf>
    <xf numFmtId="49" fontId="3" fillId="0" borderId="88" xfId="2" applyNumberFormat="1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 textRotation="90"/>
    </xf>
    <xf numFmtId="0" fontId="3" fillId="0" borderId="16" xfId="2" applyFont="1" applyBorder="1" applyAlignment="1" applyProtection="1">
      <alignment horizontal="center" vertical="center" textRotation="90"/>
    </xf>
    <xf numFmtId="0" fontId="3" fillId="0" borderId="16" xfId="2" applyFont="1" applyBorder="1" applyAlignment="1" applyProtection="1">
      <alignment horizontal="center" vertical="center" textRotation="90" wrapText="1"/>
    </xf>
    <xf numFmtId="0" fontId="3" fillId="0" borderId="89" xfId="2" applyFont="1" applyBorder="1" applyAlignment="1" applyProtection="1">
      <alignment horizontal="center" vertical="center" textRotation="90" wrapText="1"/>
    </xf>
    <xf numFmtId="0" fontId="3" fillId="0" borderId="17" xfId="2" applyFont="1" applyBorder="1" applyAlignment="1" applyProtection="1">
      <alignment horizontal="center" vertical="center" textRotation="90" wrapText="1"/>
    </xf>
    <xf numFmtId="0" fontId="3" fillId="0" borderId="21" xfId="2" applyFont="1" applyBorder="1" applyAlignment="1" applyProtection="1">
      <alignment horizontal="center" vertical="center" textRotation="90"/>
    </xf>
    <xf numFmtId="0" fontId="3" fillId="0" borderId="89" xfId="2" applyFont="1" applyBorder="1" applyAlignment="1" applyProtection="1">
      <alignment horizontal="center" vertical="center" textRotation="90"/>
    </xf>
  </cellXfs>
  <cellStyles count="4">
    <cellStyle name="Explanatory Text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tabSelected="1" view="pageLayout" zoomScaleNormal="100" workbookViewId="0">
      <selection activeCell="O7" sqref="O7"/>
    </sheetView>
  </sheetViews>
  <sheetFormatPr defaultRowHeight="12" x14ac:dyDescent="0.25"/>
  <cols>
    <col min="1" max="1" width="10.85546875" style="230" customWidth="1"/>
    <col min="2" max="2" width="28" style="230" customWidth="1"/>
    <col min="3" max="3" width="9.7109375" style="230" hidden="1" customWidth="1"/>
    <col min="4" max="4" width="9.5703125" style="230" hidden="1" customWidth="1"/>
    <col min="5" max="6" width="8.7109375" style="230" hidden="1" customWidth="1"/>
    <col min="7" max="7" width="8.28515625" style="230" hidden="1" customWidth="1"/>
    <col min="8" max="11" width="8.7109375" style="230" customWidth="1"/>
    <col min="12" max="12" width="7.5703125" style="230" customWidth="1"/>
    <col min="13" max="13" width="9.140625" style="1" hidden="1" customWidth="1"/>
    <col min="14" max="16384" width="9.140625" style="1"/>
  </cols>
  <sheetData>
    <row r="1" spans="1:12" x14ac:dyDescent="0.25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5.25" customHeight="1" x14ac:dyDescent="0.25">
      <c r="A2" s="395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7"/>
    </row>
    <row r="3" spans="1:12" ht="12.75" customHeight="1" x14ac:dyDescent="0.25">
      <c r="A3" s="2" t="s">
        <v>2</v>
      </c>
      <c r="B3" s="3"/>
      <c r="C3" s="398" t="s">
        <v>3</v>
      </c>
      <c r="D3" s="398"/>
      <c r="E3" s="398"/>
      <c r="F3" s="398"/>
      <c r="G3" s="398"/>
      <c r="H3" s="398"/>
      <c r="I3" s="398"/>
      <c r="J3" s="398"/>
      <c r="K3" s="398"/>
      <c r="L3" s="399"/>
    </row>
    <row r="4" spans="1:12" ht="12.75" customHeight="1" x14ac:dyDescent="0.25">
      <c r="A4" s="2" t="s">
        <v>4</v>
      </c>
      <c r="B4" s="3"/>
      <c r="C4" s="398" t="s">
        <v>5</v>
      </c>
      <c r="D4" s="398"/>
      <c r="E4" s="398"/>
      <c r="F4" s="398"/>
      <c r="G4" s="398"/>
      <c r="H4" s="398"/>
      <c r="I4" s="398"/>
      <c r="J4" s="398"/>
      <c r="K4" s="398"/>
      <c r="L4" s="399"/>
    </row>
    <row r="5" spans="1:12" ht="12.75" customHeight="1" x14ac:dyDescent="0.25">
      <c r="A5" s="4" t="s">
        <v>6</v>
      </c>
      <c r="B5" s="5"/>
      <c r="C5" s="392" t="s">
        <v>7</v>
      </c>
      <c r="D5" s="392"/>
      <c r="E5" s="392"/>
      <c r="F5" s="392"/>
      <c r="G5" s="392"/>
      <c r="H5" s="392"/>
      <c r="I5" s="392"/>
      <c r="J5" s="392"/>
      <c r="K5" s="392"/>
      <c r="L5" s="393"/>
    </row>
    <row r="6" spans="1:12" ht="12.75" customHeight="1" x14ac:dyDescent="0.25">
      <c r="A6" s="4" t="s">
        <v>8</v>
      </c>
      <c r="B6" s="5"/>
      <c r="C6" s="392" t="s">
        <v>9</v>
      </c>
      <c r="D6" s="392"/>
      <c r="E6" s="392"/>
      <c r="F6" s="392"/>
      <c r="G6" s="392"/>
      <c r="H6" s="392"/>
      <c r="I6" s="392"/>
      <c r="J6" s="392"/>
      <c r="K6" s="392"/>
      <c r="L6" s="393"/>
    </row>
    <row r="7" spans="1:12" x14ac:dyDescent="0.25">
      <c r="A7" s="4" t="s">
        <v>10</v>
      </c>
      <c r="B7" s="5"/>
      <c r="C7" s="398" t="s">
        <v>11</v>
      </c>
      <c r="D7" s="398"/>
      <c r="E7" s="398"/>
      <c r="F7" s="398"/>
      <c r="G7" s="398"/>
      <c r="H7" s="398"/>
      <c r="I7" s="398"/>
      <c r="J7" s="398"/>
      <c r="K7" s="398"/>
      <c r="L7" s="399"/>
    </row>
    <row r="8" spans="1:12" ht="12.75" customHeight="1" x14ac:dyDescent="0.25">
      <c r="A8" s="6" t="s">
        <v>12</v>
      </c>
      <c r="B8" s="5"/>
      <c r="C8" s="400"/>
      <c r="D8" s="400"/>
      <c r="E8" s="400"/>
      <c r="F8" s="400"/>
      <c r="G8" s="400"/>
      <c r="H8" s="400"/>
      <c r="I8" s="400"/>
      <c r="J8" s="400"/>
      <c r="K8" s="400"/>
      <c r="L8" s="401"/>
    </row>
    <row r="9" spans="1:12" ht="12.75" customHeight="1" x14ac:dyDescent="0.25">
      <c r="A9" s="4"/>
      <c r="B9" s="5" t="s">
        <v>13</v>
      </c>
      <c r="C9" s="400" t="s">
        <v>14</v>
      </c>
      <c r="D9" s="400"/>
      <c r="E9" s="400"/>
      <c r="F9" s="400"/>
      <c r="G9" s="400"/>
      <c r="H9" s="400"/>
      <c r="I9" s="400"/>
      <c r="J9" s="400"/>
      <c r="K9" s="400"/>
      <c r="L9" s="401"/>
    </row>
    <row r="10" spans="1:12" ht="12.75" customHeight="1" x14ac:dyDescent="0.25">
      <c r="A10" s="4"/>
      <c r="B10" s="5" t="s">
        <v>15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3"/>
    </row>
    <row r="11" spans="1:12" ht="12.75" customHeight="1" x14ac:dyDescent="0.25">
      <c r="A11" s="4"/>
      <c r="B11" s="5" t="s">
        <v>16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1"/>
    </row>
    <row r="12" spans="1:12" ht="12.75" customHeight="1" x14ac:dyDescent="0.25">
      <c r="A12" s="4"/>
      <c r="B12" s="5" t="s">
        <v>17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3"/>
    </row>
    <row r="13" spans="1:12" ht="12.75" customHeight="1" x14ac:dyDescent="0.25">
      <c r="A13" s="4"/>
      <c r="B13" s="5" t="s">
        <v>18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3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406" t="s">
        <v>19</v>
      </c>
      <c r="B15" s="409" t="s">
        <v>20</v>
      </c>
      <c r="C15" s="411" t="s">
        <v>21</v>
      </c>
      <c r="D15" s="412"/>
      <c r="E15" s="412"/>
      <c r="F15" s="412"/>
      <c r="G15" s="413"/>
      <c r="H15" s="411" t="s">
        <v>22</v>
      </c>
      <c r="I15" s="412"/>
      <c r="J15" s="412"/>
      <c r="K15" s="412"/>
      <c r="L15" s="413"/>
    </row>
    <row r="16" spans="1:12" s="11" customFormat="1" ht="12.75" customHeight="1" x14ac:dyDescent="0.25">
      <c r="A16" s="407"/>
      <c r="B16" s="410"/>
      <c r="C16" s="414" t="s">
        <v>23</v>
      </c>
      <c r="D16" s="415" t="s">
        <v>24</v>
      </c>
      <c r="E16" s="417" t="s">
        <v>25</v>
      </c>
      <c r="F16" s="419" t="s">
        <v>26</v>
      </c>
      <c r="G16" s="402" t="s">
        <v>27</v>
      </c>
      <c r="H16" s="414" t="s">
        <v>23</v>
      </c>
      <c r="I16" s="415" t="s">
        <v>24</v>
      </c>
      <c r="J16" s="417" t="s">
        <v>25</v>
      </c>
      <c r="K16" s="419" t="s">
        <v>26</v>
      </c>
      <c r="L16" s="402" t="s">
        <v>27</v>
      </c>
    </row>
    <row r="17" spans="1:12" s="12" customFormat="1" ht="61.5" customHeight="1" thickBot="1" x14ac:dyDescent="0.3">
      <c r="A17" s="408"/>
      <c r="B17" s="410"/>
      <c r="C17" s="414"/>
      <c r="D17" s="416"/>
      <c r="E17" s="418"/>
      <c r="F17" s="420"/>
      <c r="G17" s="402"/>
      <c r="H17" s="423"/>
      <c r="I17" s="424"/>
      <c r="J17" s="418"/>
      <c r="K17" s="420"/>
      <c r="L17" s="403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45712</v>
      </c>
      <c r="D20" s="26">
        <f>SUM(D21,D24,D25,D41,D43)</f>
        <v>45712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45712</v>
      </c>
      <c r="I20" s="26">
        <f>SUM(I21,I24,I25,I41,I43)</f>
        <v>45712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45712</v>
      </c>
      <c r="D24" s="46">
        <f>D50</f>
        <v>45712</v>
      </c>
      <c r="E24" s="46"/>
      <c r="F24" s="47" t="s">
        <v>35</v>
      </c>
      <c r="G24" s="48" t="s">
        <v>35</v>
      </c>
      <c r="H24" s="45">
        <f t="shared" si="1"/>
        <v>45712</v>
      </c>
      <c r="I24" s="46">
        <f>I51</f>
        <v>45712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3.5" thickTop="1" thickBot="1" x14ac:dyDescent="0.3">
      <c r="A50" s="110"/>
      <c r="B50" s="23" t="s">
        <v>60</v>
      </c>
      <c r="C50" s="111">
        <f t="shared" ref="C50:C107" si="5">SUM(D50:G50)</f>
        <v>45712</v>
      </c>
      <c r="D50" s="112">
        <f>SUM(D51,D269)</f>
        <v>45712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45712</v>
      </c>
      <c r="I50" s="112">
        <f>SUM(I51,I269)</f>
        <v>45712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45712</v>
      </c>
      <c r="D51" s="117">
        <f>SUM(D52,D181)</f>
        <v>45712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45712</v>
      </c>
      <c r="I51" s="117">
        <f>SUM(I52,I181)</f>
        <v>45712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62</v>
      </c>
      <c r="C52" s="120">
        <f t="shared" si="5"/>
        <v>45712</v>
      </c>
      <c r="D52" s="121">
        <f>SUM(D53,D75,D160,D174)</f>
        <v>45712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45712</v>
      </c>
      <c r="I52" s="121">
        <f>SUM(I53,I75,I160,I174)</f>
        <v>45712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/>
      <c r="K57" s="66"/>
      <c r="L57" s="134"/>
    </row>
    <row r="58" spans="1:12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/>
      <c r="L62" s="134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>
        <v>0</v>
      </c>
      <c r="J66" s="138"/>
      <c r="K66" s="138"/>
      <c r="L66" s="139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/>
      <c r="L68" s="133"/>
    </row>
    <row r="69" spans="1:12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/>
      <c r="L74" s="134"/>
    </row>
    <row r="75" spans="1:12" x14ac:dyDescent="0.25">
      <c r="A75" s="123">
        <v>2000</v>
      </c>
      <c r="B75" s="123" t="s">
        <v>85</v>
      </c>
      <c r="C75" s="124">
        <f t="shared" si="5"/>
        <v>45712</v>
      </c>
      <c r="D75" s="125">
        <f>SUM(D76,D83,D120,D151,D152)</f>
        <v>45712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45712</v>
      </c>
      <c r="I75" s="125">
        <f t="shared" ref="I75:L75" si="8">SUM(I76,I83,I120,I151,I152)</f>
        <v>45712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/>
      <c r="L79" s="134"/>
    </row>
    <row r="80" spans="1:12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/>
      <c r="L81" s="134"/>
    </row>
    <row r="82" spans="1:12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/>
      <c r="L82" s="134"/>
    </row>
    <row r="83" spans="1:12" x14ac:dyDescent="0.25">
      <c r="A83" s="50">
        <v>2200</v>
      </c>
      <c r="B83" s="127" t="s">
        <v>91</v>
      </c>
      <c r="C83" s="51">
        <f>SUM(D83:G83)</f>
        <v>45712</v>
      </c>
      <c r="D83" s="56">
        <f>SUM(D84,D85,D91,D99,D107,D108,D114,D119)</f>
        <v>45712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45712</v>
      </c>
      <c r="I83" s="56">
        <f t="shared" ref="I83:L83" si="9">SUM(I84,I85,I91,I99,I107,I108,I114,I119)</f>
        <v>45712</v>
      </c>
      <c r="J83" s="56">
        <f t="shared" si="9"/>
        <v>0</v>
      </c>
      <c r="K83" s="56">
        <f t="shared" si="9"/>
        <v>0</v>
      </c>
      <c r="L83" s="144">
        <f t="shared" si="9"/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/>
      <c r="K84" s="138"/>
      <c r="L84" s="139"/>
    </row>
    <row r="85" spans="1:12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/>
      <c r="L86" s="134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/>
      <c r="L87" s="134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/>
      <c r="L90" s="134"/>
    </row>
    <row r="91" spans="1:12" x14ac:dyDescent="0.25">
      <c r="A91" s="135">
        <v>2230</v>
      </c>
      <c r="B91" s="63" t="s">
        <v>99</v>
      </c>
      <c r="C91" s="64">
        <f t="shared" si="5"/>
        <v>45712</v>
      </c>
      <c r="D91" s="136">
        <f>SUM(D92:D98)</f>
        <v>45712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45712</v>
      </c>
      <c r="I91" s="136">
        <f>SUM(I92:I98)</f>
        <v>45712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/>
      <c r="K92" s="66"/>
      <c r="L92" s="134"/>
    </row>
    <row r="93" spans="1:12" ht="24.75" customHeight="1" x14ac:dyDescent="0.25">
      <c r="A93" s="39">
        <v>2232</v>
      </c>
      <c r="B93" s="63" t="s">
        <v>101</v>
      </c>
      <c r="C93" s="64">
        <f t="shared" si="5"/>
        <v>712</v>
      </c>
      <c r="D93" s="66">
        <f>712</f>
        <v>712</v>
      </c>
      <c r="E93" s="66"/>
      <c r="F93" s="66"/>
      <c r="G93" s="134"/>
      <c r="H93" s="64">
        <f t="shared" si="6"/>
        <v>712</v>
      </c>
      <c r="I93" s="66">
        <v>712</v>
      </c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/>
      <c r="L97" s="134"/>
    </row>
    <row r="98" spans="1:12" x14ac:dyDescent="0.25">
      <c r="A98" s="39">
        <v>2239</v>
      </c>
      <c r="B98" s="63" t="s">
        <v>106</v>
      </c>
      <c r="C98" s="64">
        <f t="shared" si="5"/>
        <v>45000</v>
      </c>
      <c r="D98" s="66">
        <f>45000</f>
        <v>45000</v>
      </c>
      <c r="E98" s="66"/>
      <c r="F98" s="66"/>
      <c r="G98" s="134"/>
      <c r="H98" s="64">
        <f t="shared" si="6"/>
        <v>45000</v>
      </c>
      <c r="I98" s="66">
        <v>45000</v>
      </c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>
        <v>0</v>
      </c>
      <c r="J107" s="136"/>
      <c r="K107" s="136"/>
      <c r="L107" s="137"/>
    </row>
    <row r="108" spans="1:12" hidden="1" x14ac:dyDescent="0.25">
      <c r="A108" s="135">
        <v>2260</v>
      </c>
      <c r="B108" s="63" t="s">
        <v>116</v>
      </c>
      <c r="C108" s="64">
        <f t="shared" ref="C108:C174" si="10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1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10"/>
        <v>0</v>
      </c>
      <c r="D109" s="66"/>
      <c r="E109" s="66"/>
      <c r="F109" s="66"/>
      <c r="G109" s="134"/>
      <c r="H109" s="64">
        <f t="shared" si="11"/>
        <v>0</v>
      </c>
      <c r="I109" s="66">
        <v>0</v>
      </c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10"/>
        <v>0</v>
      </c>
      <c r="D110" s="66"/>
      <c r="E110" s="66"/>
      <c r="F110" s="66"/>
      <c r="G110" s="134"/>
      <c r="H110" s="64">
        <f t="shared" si="11"/>
        <v>0</v>
      </c>
      <c r="I110" s="66">
        <v>0</v>
      </c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10"/>
        <v>0</v>
      </c>
      <c r="D111" s="66"/>
      <c r="E111" s="66"/>
      <c r="F111" s="66"/>
      <c r="G111" s="134"/>
      <c r="H111" s="64">
        <f t="shared" si="11"/>
        <v>0</v>
      </c>
      <c r="I111" s="66">
        <v>0</v>
      </c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10"/>
        <v>0</v>
      </c>
      <c r="D112" s="66"/>
      <c r="E112" s="66"/>
      <c r="F112" s="66"/>
      <c r="G112" s="134"/>
      <c r="H112" s="64">
        <f t="shared" si="11"/>
        <v>0</v>
      </c>
      <c r="I112" s="66">
        <v>0</v>
      </c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10"/>
        <v>0</v>
      </c>
      <c r="D113" s="66"/>
      <c r="E113" s="66"/>
      <c r="F113" s="66"/>
      <c r="G113" s="134"/>
      <c r="H113" s="64">
        <f t="shared" si="11"/>
        <v>0</v>
      </c>
      <c r="I113" s="66">
        <v>0</v>
      </c>
      <c r="J113" s="66"/>
      <c r="K113" s="66"/>
      <c r="L113" s="134"/>
    </row>
    <row r="114" spans="1:12" hidden="1" x14ac:dyDescent="0.25">
      <c r="A114" s="135">
        <v>2270</v>
      </c>
      <c r="B114" s="63" t="s">
        <v>122</v>
      </c>
      <c r="C114" s="64">
        <f t="shared" si="10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1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11"/>
        <v>0</v>
      </c>
      <c r="I115" s="66">
        <v>0</v>
      </c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11"/>
        <v>0</v>
      </c>
      <c r="I116" s="66">
        <v>0</v>
      </c>
      <c r="J116" s="66"/>
      <c r="K116" s="66"/>
      <c r="L116" s="134"/>
    </row>
    <row r="117" spans="1:12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11"/>
        <v>0</v>
      </c>
      <c r="I117" s="66">
        <v>0</v>
      </c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8"/>
    </row>
    <row r="120" spans="1:12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1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2">SUM(E122:E125)</f>
        <v>0</v>
      </c>
      <c r="F121" s="142">
        <f t="shared" si="12"/>
        <v>0</v>
      </c>
      <c r="G121" s="143">
        <f t="shared" si="12"/>
        <v>0</v>
      </c>
      <c r="H121" s="59">
        <f t="shared" si="11"/>
        <v>0</v>
      </c>
      <c r="I121" s="142">
        <f t="shared" si="12"/>
        <v>0</v>
      </c>
      <c r="J121" s="142">
        <f t="shared" si="12"/>
        <v>0</v>
      </c>
      <c r="K121" s="142">
        <f t="shared" si="12"/>
        <v>0</v>
      </c>
      <c r="L121" s="143">
        <f t="shared" si="12"/>
        <v>0</v>
      </c>
    </row>
    <row r="122" spans="1:12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11"/>
        <v>0</v>
      </c>
      <c r="I122" s="66">
        <v>0</v>
      </c>
      <c r="J122" s="66"/>
      <c r="K122" s="66"/>
      <c r="L122" s="134"/>
    </row>
    <row r="123" spans="1:12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11"/>
        <v>0</v>
      </c>
      <c r="I123" s="66">
        <v>0</v>
      </c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11"/>
        <v>0</v>
      </c>
      <c r="I124" s="66">
        <v>0</v>
      </c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11"/>
        <v>0</v>
      </c>
      <c r="I125" s="66">
        <v>0</v>
      </c>
      <c r="J125" s="66"/>
      <c r="K125" s="66"/>
      <c r="L125" s="134"/>
    </row>
    <row r="126" spans="1:12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1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11"/>
        <v>0</v>
      </c>
      <c r="I127" s="66">
        <v>0</v>
      </c>
      <c r="J127" s="66"/>
      <c r="K127" s="66"/>
      <c r="L127" s="134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11"/>
        <v>0</v>
      </c>
      <c r="I128" s="66">
        <v>0</v>
      </c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11"/>
        <v>0</v>
      </c>
      <c r="I129" s="66">
        <v>0</v>
      </c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11"/>
        <v>0</v>
      </c>
      <c r="I130" s="66">
        <v>0</v>
      </c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1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11"/>
        <v>0</v>
      </c>
      <c r="I132" s="66">
        <v>0</v>
      </c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11"/>
        <v>0</v>
      </c>
      <c r="I133" s="66">
        <v>0</v>
      </c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1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11"/>
        <v>0</v>
      </c>
      <c r="I135" s="61">
        <v>0</v>
      </c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11"/>
        <v>0</v>
      </c>
      <c r="I136" s="66">
        <v>0</v>
      </c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11"/>
        <v>0</v>
      </c>
      <c r="I137" s="66">
        <v>0</v>
      </c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1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11"/>
        <v>0</v>
      </c>
      <c r="I139" s="66">
        <v>0</v>
      </c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11"/>
        <v>0</v>
      </c>
      <c r="I140" s="66">
        <v>0</v>
      </c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11"/>
        <v>0</v>
      </c>
      <c r="I141" s="66">
        <v>0</v>
      </c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11"/>
        <v>0</v>
      </c>
      <c r="I142" s="66">
        <v>0</v>
      </c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11"/>
        <v>0</v>
      </c>
      <c r="I143" s="66">
        <v>0</v>
      </c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11"/>
        <v>0</v>
      </c>
      <c r="I144" s="66">
        <v>0</v>
      </c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11"/>
        <v>0</v>
      </c>
      <c r="I145" s="66">
        <v>0</v>
      </c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11"/>
        <v>0</v>
      </c>
      <c r="I146" s="138">
        <v>0</v>
      </c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1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11"/>
        <v>0</v>
      </c>
      <c r="I148" s="61">
        <v>0</v>
      </c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11"/>
        <v>0</v>
      </c>
      <c r="I149" s="66">
        <v>0</v>
      </c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11"/>
        <v>0</v>
      </c>
      <c r="I150" s="138">
        <v>0</v>
      </c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11"/>
        <v>0</v>
      </c>
      <c r="I151" s="151">
        <v>0</v>
      </c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3">SUM(E153,E159)</f>
        <v>0</v>
      </c>
      <c r="F152" s="56">
        <f t="shared" si="13"/>
        <v>0</v>
      </c>
      <c r="G152" s="56">
        <f t="shared" si="13"/>
        <v>0</v>
      </c>
      <c r="H152" s="51">
        <f t="shared" si="11"/>
        <v>0</v>
      </c>
      <c r="I152" s="56">
        <f>SUM(I153,I159)</f>
        <v>0</v>
      </c>
      <c r="J152" s="56">
        <f t="shared" ref="J152:L152" si="14">SUM(J153,J159)</f>
        <v>0</v>
      </c>
      <c r="K152" s="56">
        <f t="shared" si="14"/>
        <v>0</v>
      </c>
      <c r="L152" s="129">
        <f t="shared" si="14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5">SUM(E154:E158)</f>
        <v>0</v>
      </c>
      <c r="F153" s="142">
        <f t="shared" si="15"/>
        <v>0</v>
      </c>
      <c r="G153" s="142">
        <f t="shared" si="15"/>
        <v>0</v>
      </c>
      <c r="H153" s="59">
        <f t="shared" si="11"/>
        <v>0</v>
      </c>
      <c r="I153" s="142">
        <f>SUM(I154:I158)</f>
        <v>0</v>
      </c>
      <c r="J153" s="142">
        <f t="shared" ref="J153:L153" si="16">SUM(J154:J158)</f>
        <v>0</v>
      </c>
      <c r="K153" s="142">
        <f t="shared" si="16"/>
        <v>0</v>
      </c>
      <c r="L153" s="153">
        <f t="shared" si="16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11"/>
        <v>0</v>
      </c>
      <c r="I154" s="66">
        <v>0</v>
      </c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11"/>
        <v>0</v>
      </c>
      <c r="I155" s="66">
        <v>0</v>
      </c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ref="H156" si="17">SUM(I156:L156)</f>
        <v>0</v>
      </c>
      <c r="I156" s="66">
        <v>0</v>
      </c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11"/>
        <v>0</v>
      </c>
      <c r="I157" s="66">
        <v>0</v>
      </c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11"/>
        <v>0</v>
      </c>
      <c r="I158" s="66">
        <v>0</v>
      </c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11"/>
        <v>0</v>
      </c>
      <c r="I159" s="66">
        <v>0</v>
      </c>
      <c r="J159" s="66"/>
      <c r="K159" s="66"/>
      <c r="L159" s="134"/>
    </row>
    <row r="160" spans="1:12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1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8">SUM(E162,E166)</f>
        <v>0</v>
      </c>
      <c r="F161" s="56">
        <f t="shared" si="18"/>
        <v>0</v>
      </c>
      <c r="G161" s="56">
        <f t="shared" si="18"/>
        <v>0</v>
      </c>
      <c r="H161" s="51">
        <f t="shared" si="11"/>
        <v>0</v>
      </c>
      <c r="I161" s="56">
        <f>SUM(I162,I166)</f>
        <v>0</v>
      </c>
      <c r="J161" s="56">
        <f t="shared" ref="J161:L161" si="19">SUM(J162,J166)</f>
        <v>0</v>
      </c>
      <c r="K161" s="56">
        <f t="shared" si="19"/>
        <v>0</v>
      </c>
      <c r="L161" s="129">
        <f t="shared" si="19"/>
        <v>0</v>
      </c>
    </row>
    <row r="162" spans="1:12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1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20">SUM(D166:G166)</f>
        <v>0</v>
      </c>
      <c r="D166" s="142">
        <f>SUM(D167:D170)</f>
        <v>0</v>
      </c>
      <c r="E166" s="142">
        <f t="shared" ref="E166:G166" si="21">SUM(E167:E170)</f>
        <v>0</v>
      </c>
      <c r="F166" s="142">
        <f t="shared" si="21"/>
        <v>0</v>
      </c>
      <c r="G166" s="142">
        <f t="shared" si="21"/>
        <v>0</v>
      </c>
      <c r="H166" s="156">
        <f t="shared" ref="H166:H170" si="22">SUM(I166:L166)</f>
        <v>0</v>
      </c>
      <c r="I166" s="142">
        <f>SUM(I167:I170)</f>
        <v>0</v>
      </c>
      <c r="J166" s="142">
        <f t="shared" ref="J166:L166" si="23">SUM(J167:J170)</f>
        <v>0</v>
      </c>
      <c r="K166" s="142">
        <f t="shared" si="23"/>
        <v>0</v>
      </c>
      <c r="L166" s="157">
        <f t="shared" si="23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20"/>
        <v>0</v>
      </c>
      <c r="D167" s="66"/>
      <c r="E167" s="66"/>
      <c r="F167" s="66"/>
      <c r="G167" s="158"/>
      <c r="H167" s="64">
        <f t="shared" si="22"/>
        <v>0</v>
      </c>
      <c r="I167" s="66">
        <v>0</v>
      </c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20"/>
        <v>0</v>
      </c>
      <c r="D168" s="66"/>
      <c r="E168" s="66"/>
      <c r="F168" s="66"/>
      <c r="G168" s="158"/>
      <c r="H168" s="64">
        <f t="shared" si="22"/>
        <v>0</v>
      </c>
      <c r="I168" s="66">
        <v>0</v>
      </c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20"/>
        <v>0</v>
      </c>
      <c r="D169" s="66"/>
      <c r="E169" s="66"/>
      <c r="F169" s="66"/>
      <c r="G169" s="158"/>
      <c r="H169" s="64">
        <f t="shared" si="22"/>
        <v>0</v>
      </c>
      <c r="I169" s="66">
        <v>0</v>
      </c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20"/>
        <v>0</v>
      </c>
      <c r="D170" s="160"/>
      <c r="E170" s="160"/>
      <c r="F170" s="160"/>
      <c r="G170" s="161"/>
      <c r="H170" s="156">
        <f t="shared" si="22"/>
        <v>0</v>
      </c>
      <c r="I170" s="160">
        <v>0</v>
      </c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4">SUM(E172:E173)</f>
        <v>0</v>
      </c>
      <c r="F171" s="165">
        <f t="shared" si="24"/>
        <v>0</v>
      </c>
      <c r="G171" s="165">
        <f t="shared" si="24"/>
        <v>0</v>
      </c>
      <c r="H171" s="164">
        <f t="shared" si="11"/>
        <v>0</v>
      </c>
      <c r="I171" s="165">
        <f>SUM(I172:I173)</f>
        <v>0</v>
      </c>
      <c r="J171" s="165">
        <f t="shared" ref="J171:L171" si="25">SUM(J172:J173)</f>
        <v>0</v>
      </c>
      <c r="K171" s="165">
        <f t="shared" si="25"/>
        <v>0</v>
      </c>
      <c r="L171" s="129">
        <f t="shared" si="25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11"/>
        <v>0</v>
      </c>
      <c r="I172" s="138">
        <v>0</v>
      </c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11"/>
        <v>0</v>
      </c>
      <c r="I173" s="61">
        <v>0</v>
      </c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1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1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6">SUM(D176:G176)</f>
        <v>0</v>
      </c>
      <c r="D176" s="61"/>
      <c r="E176" s="61"/>
      <c r="F176" s="61"/>
      <c r="G176" s="133"/>
      <c r="H176" s="59">
        <f t="shared" ref="H176:H244" si="27">SUM(I176:L176)</f>
        <v>0</v>
      </c>
      <c r="I176" s="61">
        <v>0</v>
      </c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6"/>
        <v>0</v>
      </c>
      <c r="D177" s="66"/>
      <c r="E177" s="66"/>
      <c r="F177" s="66"/>
      <c r="G177" s="134"/>
      <c r="H177" s="64">
        <f t="shared" si="27"/>
        <v>0</v>
      </c>
      <c r="I177" s="66">
        <v>0</v>
      </c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6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7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7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6"/>
        <v>0</v>
      </c>
      <c r="D180" s="66"/>
      <c r="E180" s="66"/>
      <c r="F180" s="66"/>
      <c r="G180" s="134"/>
      <c r="H180" s="64">
        <f t="shared" si="27"/>
        <v>0</v>
      </c>
      <c r="I180" s="66">
        <v>0</v>
      </c>
      <c r="J180" s="66"/>
      <c r="K180" s="66"/>
      <c r="L180" s="134"/>
    </row>
    <row r="181" spans="1:12" s="22" customFormat="1" ht="24" hidden="1" x14ac:dyDescent="0.25">
      <c r="A181" s="169"/>
      <c r="B181" s="18" t="s">
        <v>189</v>
      </c>
      <c r="C181" s="120">
        <f t="shared" si="26"/>
        <v>0</v>
      </c>
      <c r="D181" s="121">
        <f>SUM(D182,D211,D252,D265)</f>
        <v>0</v>
      </c>
      <c r="E181" s="121">
        <f t="shared" ref="E181:G181" si="28">SUM(E182,E211,E252,E265)</f>
        <v>0</v>
      </c>
      <c r="F181" s="121">
        <f t="shared" si="28"/>
        <v>0</v>
      </c>
      <c r="G181" s="121">
        <f t="shared" si="28"/>
        <v>0</v>
      </c>
      <c r="H181" s="120">
        <f>SUM(I181:L181)</f>
        <v>0</v>
      </c>
      <c r="I181" s="121">
        <f t="shared" ref="I181:L181" si="29">SUM(I182,I211,I252,I265)</f>
        <v>0</v>
      </c>
      <c r="J181" s="121">
        <f t="shared" si="29"/>
        <v>0</v>
      </c>
      <c r="K181" s="121">
        <f t="shared" si="29"/>
        <v>0</v>
      </c>
      <c r="L181" s="170">
        <f t="shared" si="29"/>
        <v>0</v>
      </c>
    </row>
    <row r="182" spans="1:12" hidden="1" x14ac:dyDescent="0.25">
      <c r="A182" s="123">
        <v>5000</v>
      </c>
      <c r="B182" s="123" t="s">
        <v>190</v>
      </c>
      <c r="C182" s="124">
        <f t="shared" si="26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7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6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7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6"/>
        <v>0</v>
      </c>
      <c r="D184" s="61"/>
      <c r="E184" s="61"/>
      <c r="F184" s="61"/>
      <c r="G184" s="133"/>
      <c r="H184" s="59">
        <f t="shared" si="27"/>
        <v>0</v>
      </c>
      <c r="I184" s="61">
        <v>0</v>
      </c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/>
      <c r="K185" s="66"/>
      <c r="L185" s="134"/>
    </row>
    <row r="186" spans="1:12" hidden="1" x14ac:dyDescent="0.25">
      <c r="A186" s="135">
        <v>5140</v>
      </c>
      <c r="B186" s="63" t="s">
        <v>194</v>
      </c>
      <c r="C186" s="64">
        <f t="shared" si="26"/>
        <v>0</v>
      </c>
      <c r="D186" s="66"/>
      <c r="E186" s="66"/>
      <c r="F186" s="66"/>
      <c r="G186" s="134"/>
      <c r="H186" s="64">
        <f t="shared" si="27"/>
        <v>0</v>
      </c>
      <c r="I186" s="66">
        <v>0</v>
      </c>
      <c r="J186" s="66"/>
      <c r="K186" s="66"/>
      <c r="L186" s="134"/>
    </row>
    <row r="187" spans="1:12" ht="24" hidden="1" x14ac:dyDescent="0.25">
      <c r="A187" s="50">
        <v>5200</v>
      </c>
      <c r="B187" s="127" t="s">
        <v>195</v>
      </c>
      <c r="C187" s="51">
        <f t="shared" si="26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7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6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7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6"/>
        <v>0</v>
      </c>
      <c r="D189" s="61"/>
      <c r="E189" s="61"/>
      <c r="F189" s="61"/>
      <c r="G189" s="133"/>
      <c r="H189" s="59">
        <f t="shared" si="27"/>
        <v>0</v>
      </c>
      <c r="I189" s="61">
        <v>0</v>
      </c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6"/>
        <v>0</v>
      </c>
      <c r="D190" s="66"/>
      <c r="E190" s="66"/>
      <c r="F190" s="66"/>
      <c r="G190" s="134"/>
      <c r="H190" s="64">
        <f t="shared" si="27"/>
        <v>0</v>
      </c>
      <c r="I190" s="66">
        <v>0</v>
      </c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6"/>
        <v>0</v>
      </c>
      <c r="D191" s="66"/>
      <c r="E191" s="66"/>
      <c r="F191" s="66"/>
      <c r="G191" s="134"/>
      <c r="H191" s="64">
        <f t="shared" si="27"/>
        <v>0</v>
      </c>
      <c r="I191" s="66">
        <v>0</v>
      </c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6"/>
        <v>0</v>
      </c>
      <c r="D192" s="66"/>
      <c r="E192" s="66"/>
      <c r="F192" s="66"/>
      <c r="G192" s="134"/>
      <c r="H192" s="64">
        <f t="shared" si="27"/>
        <v>0</v>
      </c>
      <c r="I192" s="66">
        <v>0</v>
      </c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6"/>
        <v>0</v>
      </c>
      <c r="D194" s="66"/>
      <c r="E194" s="66"/>
      <c r="F194" s="66"/>
      <c r="G194" s="134"/>
      <c r="H194" s="64">
        <f t="shared" si="27"/>
        <v>0</v>
      </c>
      <c r="I194" s="66">
        <v>0</v>
      </c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6"/>
        <v>0</v>
      </c>
      <c r="D195" s="66"/>
      <c r="E195" s="66"/>
      <c r="F195" s="66"/>
      <c r="G195" s="134"/>
      <c r="H195" s="64">
        <f t="shared" si="27"/>
        <v>0</v>
      </c>
      <c r="I195" s="66">
        <v>0</v>
      </c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6"/>
        <v>0</v>
      </c>
      <c r="D196" s="66"/>
      <c r="E196" s="66"/>
      <c r="F196" s="66"/>
      <c r="G196" s="134"/>
      <c r="H196" s="64">
        <f t="shared" si="27"/>
        <v>0</v>
      </c>
      <c r="I196" s="66">
        <v>0</v>
      </c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6"/>
        <v>0</v>
      </c>
      <c r="D197" s="66"/>
      <c r="E197" s="66"/>
      <c r="F197" s="66"/>
      <c r="G197" s="134"/>
      <c r="H197" s="64">
        <f t="shared" si="27"/>
        <v>0</v>
      </c>
      <c r="I197" s="66">
        <v>0</v>
      </c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6"/>
        <v>0</v>
      </c>
      <c r="D198" s="66"/>
      <c r="E198" s="66"/>
      <c r="F198" s="66"/>
      <c r="G198" s="134"/>
      <c r="H198" s="64">
        <f t="shared" si="27"/>
        <v>0</v>
      </c>
      <c r="I198" s="66">
        <v>0</v>
      </c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26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7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6"/>
        <v>0</v>
      </c>
      <c r="D200" s="66"/>
      <c r="E200" s="66"/>
      <c r="F200" s="66"/>
      <c r="G200" s="134"/>
      <c r="H200" s="64">
        <f t="shared" si="27"/>
        <v>0</v>
      </c>
      <c r="I200" s="66">
        <v>0</v>
      </c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6"/>
        <v>0</v>
      </c>
      <c r="D201" s="66"/>
      <c r="E201" s="66"/>
      <c r="F201" s="66"/>
      <c r="G201" s="134"/>
      <c r="H201" s="64">
        <f t="shared" si="27"/>
        <v>0</v>
      </c>
      <c r="I201" s="66">
        <v>0</v>
      </c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26"/>
        <v>0</v>
      </c>
      <c r="D202" s="66"/>
      <c r="E202" s="66"/>
      <c r="F202" s="66"/>
      <c r="G202" s="134"/>
      <c r="H202" s="64">
        <f t="shared" si="27"/>
        <v>0</v>
      </c>
      <c r="I202" s="66">
        <v>0</v>
      </c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6"/>
        <v>0</v>
      </c>
      <c r="D203" s="66"/>
      <c r="E203" s="66"/>
      <c r="F203" s="66"/>
      <c r="G203" s="134"/>
      <c r="H203" s="64">
        <f t="shared" si="27"/>
        <v>0</v>
      </c>
      <c r="I203" s="66">
        <v>0</v>
      </c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6"/>
        <v>0</v>
      </c>
      <c r="D204" s="66"/>
      <c r="E204" s="66"/>
      <c r="F204" s="66"/>
      <c r="G204" s="134"/>
      <c r="H204" s="64">
        <f t="shared" si="27"/>
        <v>0</v>
      </c>
      <c r="I204" s="66">
        <v>0</v>
      </c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6"/>
        <v>0</v>
      </c>
      <c r="D205" s="66"/>
      <c r="E205" s="66"/>
      <c r="F205" s="66"/>
      <c r="G205" s="134"/>
      <c r="H205" s="64">
        <f t="shared" si="27"/>
        <v>0</v>
      </c>
      <c r="I205" s="66">
        <v>0</v>
      </c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26"/>
        <v>0</v>
      </c>
      <c r="D206" s="66"/>
      <c r="E206" s="66"/>
      <c r="F206" s="66"/>
      <c r="G206" s="134"/>
      <c r="H206" s="64">
        <f t="shared" si="27"/>
        <v>0</v>
      </c>
      <c r="I206" s="66">
        <v>0</v>
      </c>
      <c r="J206" s="66"/>
      <c r="K206" s="66"/>
      <c r="L206" s="134"/>
    </row>
    <row r="207" spans="1:12" hidden="1" x14ac:dyDescent="0.25">
      <c r="A207" s="135">
        <v>5250</v>
      </c>
      <c r="B207" s="63" t="s">
        <v>215</v>
      </c>
      <c r="C207" s="172">
        <f t="shared" si="26"/>
        <v>0</v>
      </c>
      <c r="D207" s="66"/>
      <c r="E207" s="66"/>
      <c r="F207" s="66"/>
      <c r="G207" s="134"/>
      <c r="H207" s="64">
        <f t="shared" si="27"/>
        <v>0</v>
      </c>
      <c r="I207" s="66">
        <v>0</v>
      </c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6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7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6"/>
        <v>0</v>
      </c>
      <c r="D209" s="66"/>
      <c r="E209" s="66"/>
      <c r="F209" s="66"/>
      <c r="G209" s="134"/>
      <c r="H209" s="64">
        <f t="shared" si="27"/>
        <v>0</v>
      </c>
      <c r="I209" s="66">
        <v>0</v>
      </c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6"/>
        <v>0</v>
      </c>
      <c r="D210" s="138"/>
      <c r="E210" s="138"/>
      <c r="F210" s="138"/>
      <c r="G210" s="139"/>
      <c r="H210" s="103">
        <f t="shared" si="27"/>
        <v>0</v>
      </c>
      <c r="I210" s="138">
        <v>0</v>
      </c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6"/>
        <v>0</v>
      </c>
      <c r="D211" s="125">
        <f>D212+D232+D240+D250</f>
        <v>0</v>
      </c>
      <c r="E211" s="125">
        <f t="shared" ref="E211:G211" si="30">E212+E232+E240+E250</f>
        <v>0</v>
      </c>
      <c r="F211" s="125">
        <f t="shared" si="30"/>
        <v>0</v>
      </c>
      <c r="G211" s="126">
        <f t="shared" si="30"/>
        <v>0</v>
      </c>
      <c r="H211" s="124">
        <f t="shared" si="27"/>
        <v>0</v>
      </c>
      <c r="I211" s="125">
        <f t="shared" ref="I211:L211" si="31">I212+I232+I240+I250</f>
        <v>0</v>
      </c>
      <c r="J211" s="125">
        <f t="shared" si="31"/>
        <v>0</v>
      </c>
      <c r="K211" s="125">
        <f t="shared" si="31"/>
        <v>0</v>
      </c>
      <c r="L211" s="126">
        <f t="shared" si="31"/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7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6"/>
        <v>0</v>
      </c>
      <c r="D213" s="61"/>
      <c r="E213" s="61"/>
      <c r="F213" s="61"/>
      <c r="G213" s="177"/>
      <c r="H213" s="178">
        <f t="shared" si="27"/>
        <v>0</v>
      </c>
      <c r="I213" s="61">
        <v>0</v>
      </c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6"/>
        <v>0</v>
      </c>
      <c r="D214" s="136">
        <f>SUM(D215)</f>
        <v>0</v>
      </c>
      <c r="E214" s="136">
        <f t="shared" ref="E214:L214" si="32">SUM(E215)</f>
        <v>0</v>
      </c>
      <c r="F214" s="136">
        <f t="shared" si="32"/>
        <v>0</v>
      </c>
      <c r="G214" s="137">
        <f t="shared" si="32"/>
        <v>0</v>
      </c>
      <c r="H214" s="179">
        <f t="shared" si="27"/>
        <v>0</v>
      </c>
      <c r="I214" s="136">
        <f t="shared" si="32"/>
        <v>0</v>
      </c>
      <c r="J214" s="136">
        <f t="shared" si="32"/>
        <v>0</v>
      </c>
      <c r="K214" s="136">
        <f t="shared" si="32"/>
        <v>0</v>
      </c>
      <c r="L214" s="137">
        <f t="shared" si="32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6"/>
        <v>0</v>
      </c>
      <c r="D215" s="61"/>
      <c r="E215" s="61"/>
      <c r="F215" s="61"/>
      <c r="G215" s="133"/>
      <c r="H215" s="179">
        <f t="shared" si="27"/>
        <v>0</v>
      </c>
      <c r="I215" s="61">
        <v>0</v>
      </c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7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7"/>
        <v>0</v>
      </c>
      <c r="I218" s="66">
        <v>0</v>
      </c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7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7"/>
        <v>0</v>
      </c>
      <c r="I220" s="66">
        <v>0</v>
      </c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6"/>
        <v>0</v>
      </c>
      <c r="D221" s="66"/>
      <c r="E221" s="66"/>
      <c r="F221" s="66"/>
      <c r="G221" s="134"/>
      <c r="H221" s="179">
        <f t="shared" si="27"/>
        <v>0</v>
      </c>
      <c r="I221" s="66">
        <v>0</v>
      </c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6"/>
        <v>0</v>
      </c>
      <c r="D222" s="66"/>
      <c r="E222" s="66"/>
      <c r="F222" s="66"/>
      <c r="G222" s="134"/>
      <c r="H222" s="179">
        <f t="shared" si="27"/>
        <v>0</v>
      </c>
      <c r="I222" s="66">
        <v>0</v>
      </c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6"/>
        <v>0</v>
      </c>
      <c r="D223" s="66"/>
      <c r="E223" s="66"/>
      <c r="F223" s="66"/>
      <c r="G223" s="134"/>
      <c r="H223" s="179">
        <f t="shared" si="27"/>
        <v>0</v>
      </c>
      <c r="I223" s="66">
        <v>0</v>
      </c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6"/>
        <v>0</v>
      </c>
      <c r="D224" s="66"/>
      <c r="E224" s="66"/>
      <c r="F224" s="66"/>
      <c r="G224" s="134"/>
      <c r="H224" s="179">
        <f t="shared" si="27"/>
        <v>0</v>
      </c>
      <c r="I224" s="66">
        <v>0</v>
      </c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6"/>
        <v>0</v>
      </c>
      <c r="D225" s="66"/>
      <c r="E225" s="66"/>
      <c r="F225" s="66"/>
      <c r="G225" s="134"/>
      <c r="H225" s="179">
        <f t="shared" si="27"/>
        <v>0</v>
      </c>
      <c r="I225" s="66">
        <v>0</v>
      </c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6"/>
        <v>0</v>
      </c>
      <c r="D226" s="66"/>
      <c r="E226" s="66"/>
      <c r="F226" s="66"/>
      <c r="G226" s="134"/>
      <c r="H226" s="179">
        <f t="shared" si="27"/>
        <v>0</v>
      </c>
      <c r="I226" s="66">
        <v>0</v>
      </c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6"/>
        <v>0</v>
      </c>
      <c r="D227" s="142">
        <f>SUM(D228:D231)</f>
        <v>0</v>
      </c>
      <c r="E227" s="142">
        <f t="shared" ref="E227:G227" si="33">SUM(E228:E231)</f>
        <v>0</v>
      </c>
      <c r="F227" s="142">
        <f t="shared" si="33"/>
        <v>0</v>
      </c>
      <c r="G227" s="157">
        <f t="shared" si="33"/>
        <v>0</v>
      </c>
      <c r="H227" s="180">
        <f t="shared" si="27"/>
        <v>0</v>
      </c>
      <c r="I227" s="142">
        <f>SUM(I228:I231)</f>
        <v>0</v>
      </c>
      <c r="J227" s="142">
        <f t="shared" ref="J227:L227" si="34">SUM(J228:J231)</f>
        <v>0</v>
      </c>
      <c r="K227" s="142">
        <f t="shared" si="34"/>
        <v>0</v>
      </c>
      <c r="L227" s="157">
        <f t="shared" si="34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6"/>
        <v>0</v>
      </c>
      <c r="D228" s="66"/>
      <c r="E228" s="66"/>
      <c r="F228" s="66"/>
      <c r="G228" s="148"/>
      <c r="H228" s="172">
        <f t="shared" si="27"/>
        <v>0</v>
      </c>
      <c r="I228" s="66">
        <v>0</v>
      </c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6"/>
        <v>0</v>
      </c>
      <c r="D229" s="66"/>
      <c r="E229" s="66"/>
      <c r="F229" s="66"/>
      <c r="G229" s="148"/>
      <c r="H229" s="172">
        <f t="shared" si="27"/>
        <v>0</v>
      </c>
      <c r="I229" s="66">
        <v>0</v>
      </c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6"/>
        <v>0</v>
      </c>
      <c r="D230" s="66"/>
      <c r="E230" s="66"/>
      <c r="F230" s="66"/>
      <c r="G230" s="148"/>
      <c r="H230" s="172">
        <f t="shared" si="27"/>
        <v>0</v>
      </c>
      <c r="I230" s="66">
        <v>0</v>
      </c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6"/>
        <v>0</v>
      </c>
      <c r="D231" s="66"/>
      <c r="E231" s="66"/>
      <c r="F231" s="66"/>
      <c r="G231" s="148"/>
      <c r="H231" s="172">
        <f t="shared" si="27"/>
        <v>0</v>
      </c>
      <c r="I231" s="66">
        <v>0</v>
      </c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6"/>
        <v>0</v>
      </c>
      <c r="D232" s="56">
        <f>SUM(D233,D238,D239)</f>
        <v>0</v>
      </c>
      <c r="E232" s="56">
        <f t="shared" ref="E232:G232" si="35">SUM(E233,E238,E239)</f>
        <v>0</v>
      </c>
      <c r="F232" s="56">
        <f t="shared" si="35"/>
        <v>0</v>
      </c>
      <c r="G232" s="56">
        <f t="shared" si="35"/>
        <v>0</v>
      </c>
      <c r="H232" s="51">
        <f t="shared" si="27"/>
        <v>0</v>
      </c>
      <c r="I232" s="56">
        <f>SUM(I233,I238,I239)</f>
        <v>0</v>
      </c>
      <c r="J232" s="56">
        <f t="shared" ref="J232:L232" si="36">SUM(J233,J238,J239)</f>
        <v>0</v>
      </c>
      <c r="K232" s="56">
        <f t="shared" si="36"/>
        <v>0</v>
      </c>
      <c r="L232" s="144">
        <f t="shared" si="36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6"/>
        <v>0</v>
      </c>
      <c r="D233" s="142">
        <f>SUM(D234:D237)</f>
        <v>0</v>
      </c>
      <c r="E233" s="142">
        <f>SUM(E234:E237)</f>
        <v>0</v>
      </c>
      <c r="F233" s="142">
        <f t="shared" ref="F233:G233" si="37">SUM(F234:F237)</f>
        <v>0</v>
      </c>
      <c r="G233" s="181">
        <f t="shared" si="37"/>
        <v>0</v>
      </c>
      <c r="H233" s="180">
        <f t="shared" si="27"/>
        <v>0</v>
      </c>
      <c r="I233" s="142">
        <f>SUM(I234:I237)</f>
        <v>0</v>
      </c>
      <c r="J233" s="142">
        <f t="shared" ref="J233:L233" si="38">SUM(J234:J237)</f>
        <v>0</v>
      </c>
      <c r="K233" s="142">
        <f t="shared" si="38"/>
        <v>0</v>
      </c>
      <c r="L233" s="182">
        <f t="shared" si="38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6"/>
        <v>0</v>
      </c>
      <c r="D234" s="66"/>
      <c r="E234" s="66"/>
      <c r="F234" s="66"/>
      <c r="G234" s="148"/>
      <c r="H234" s="172">
        <f t="shared" si="27"/>
        <v>0</v>
      </c>
      <c r="I234" s="66">
        <v>0</v>
      </c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6"/>
        <v>0</v>
      </c>
      <c r="D235" s="66"/>
      <c r="E235" s="66"/>
      <c r="F235" s="66"/>
      <c r="G235" s="148"/>
      <c r="H235" s="172">
        <f t="shared" si="27"/>
        <v>0</v>
      </c>
      <c r="I235" s="66">
        <v>0</v>
      </c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6"/>
        <v>0</v>
      </c>
      <c r="D236" s="66"/>
      <c r="E236" s="66"/>
      <c r="F236" s="66"/>
      <c r="G236" s="148"/>
      <c r="H236" s="172">
        <f t="shared" si="27"/>
        <v>0</v>
      </c>
      <c r="I236" s="66">
        <v>0</v>
      </c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6"/>
        <v>0</v>
      </c>
      <c r="D237" s="61"/>
      <c r="E237" s="61"/>
      <c r="F237" s="61"/>
      <c r="G237" s="183"/>
      <c r="H237" s="176">
        <f t="shared" si="27"/>
        <v>0</v>
      </c>
      <c r="I237" s="61">
        <v>0</v>
      </c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6"/>
        <v>0</v>
      </c>
      <c r="D239" s="66"/>
      <c r="E239" s="66"/>
      <c r="F239" s="66"/>
      <c r="G239" s="134"/>
      <c r="H239" s="179">
        <f t="shared" si="27"/>
        <v>0</v>
      </c>
      <c r="I239" s="66">
        <v>0</v>
      </c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9">SUM(E241,E245)</f>
        <v>0</v>
      </c>
      <c r="F240" s="56">
        <f t="shared" si="39"/>
        <v>0</v>
      </c>
      <c r="G240" s="56">
        <f t="shared" si="39"/>
        <v>0</v>
      </c>
      <c r="H240" s="51">
        <f>SUM(I240:L240)</f>
        <v>0</v>
      </c>
      <c r="I240" s="56">
        <f>SUM(I241,I245)</f>
        <v>0</v>
      </c>
      <c r="J240" s="56">
        <f t="shared" ref="J240:L240" si="40">SUM(J241,J245)</f>
        <v>0</v>
      </c>
      <c r="K240" s="56">
        <f t="shared" si="40"/>
        <v>0</v>
      </c>
      <c r="L240" s="144">
        <f t="shared" si="40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6"/>
        <v>0</v>
      </c>
      <c r="D241" s="142">
        <f>SUM(D242:D244)</f>
        <v>0</v>
      </c>
      <c r="E241" s="142">
        <f t="shared" ref="E241:G241" si="41">SUM(E242:E244)</f>
        <v>0</v>
      </c>
      <c r="F241" s="142">
        <f t="shared" si="41"/>
        <v>0</v>
      </c>
      <c r="G241" s="153">
        <f t="shared" si="41"/>
        <v>0</v>
      </c>
      <c r="H241" s="176">
        <f t="shared" si="27"/>
        <v>0</v>
      </c>
      <c r="I241" s="142">
        <f>SUM(I242:I244)</f>
        <v>0</v>
      </c>
      <c r="J241" s="142">
        <f t="shared" ref="J241:L241" si="42">SUM(J242:J244)</f>
        <v>0</v>
      </c>
      <c r="K241" s="142">
        <f t="shared" si="42"/>
        <v>0</v>
      </c>
      <c r="L241" s="153">
        <f t="shared" si="42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6"/>
        <v>0</v>
      </c>
      <c r="D242" s="66"/>
      <c r="E242" s="66"/>
      <c r="F242" s="66"/>
      <c r="G242" s="134"/>
      <c r="H242" s="179">
        <f t="shared" si="27"/>
        <v>0</v>
      </c>
      <c r="I242" s="66">
        <v>0</v>
      </c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26"/>
        <v>0</v>
      </c>
      <c r="D243" s="66"/>
      <c r="E243" s="66"/>
      <c r="F243" s="66"/>
      <c r="G243" s="134"/>
      <c r="H243" s="179">
        <f t="shared" si="27"/>
        <v>0</v>
      </c>
      <c r="I243" s="66">
        <v>0</v>
      </c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26"/>
        <v>0</v>
      </c>
      <c r="D244" s="66"/>
      <c r="E244" s="66"/>
      <c r="F244" s="66"/>
      <c r="G244" s="134"/>
      <c r="H244" s="179">
        <f t="shared" si="27"/>
        <v>0</v>
      </c>
      <c r="I244" s="66">
        <v>0</v>
      </c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26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3">SUM(D246:G246)</f>
        <v>0</v>
      </c>
      <c r="D246" s="66"/>
      <c r="E246" s="66"/>
      <c r="F246" s="66"/>
      <c r="G246" s="134"/>
      <c r="H246" s="179">
        <f t="shared" ref="H246:H271" si="44">SUM(I246:L246)</f>
        <v>0</v>
      </c>
      <c r="I246" s="66">
        <v>0</v>
      </c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43"/>
        <v>0</v>
      </c>
      <c r="D247" s="66"/>
      <c r="E247" s="66"/>
      <c r="F247" s="66"/>
      <c r="G247" s="134"/>
      <c r="H247" s="179">
        <f t="shared" si="44"/>
        <v>0</v>
      </c>
      <c r="I247" s="66">
        <v>0</v>
      </c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ref="C250:C251" si="45">SUM(D250:G250)</f>
        <v>0</v>
      </c>
      <c r="D250" s="66">
        <f>SUM(D251)</f>
        <v>0</v>
      </c>
      <c r="E250" s="66">
        <f t="shared" ref="E250:G250" si="46">SUM(E251)</f>
        <v>0</v>
      </c>
      <c r="F250" s="66">
        <f t="shared" si="46"/>
        <v>0</v>
      </c>
      <c r="G250" s="148">
        <f t="shared" si="46"/>
        <v>0</v>
      </c>
      <c r="H250" s="188">
        <f t="shared" ref="H250:H251" si="47">SUM(I250:L250)</f>
        <v>0</v>
      </c>
      <c r="I250" s="66">
        <f t="shared" ref="I250:L250" si="48">SUM(I251)</f>
        <v>0</v>
      </c>
      <c r="J250" s="66">
        <f t="shared" si="48"/>
        <v>0</v>
      </c>
      <c r="K250" s="66">
        <f t="shared" si="48"/>
        <v>0</v>
      </c>
      <c r="L250" s="134">
        <f t="shared" si="48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5"/>
        <v>0</v>
      </c>
      <c r="D251" s="66"/>
      <c r="E251" s="66"/>
      <c r="F251" s="66"/>
      <c r="G251" s="148"/>
      <c r="H251" s="188">
        <f t="shared" si="47"/>
        <v>0</v>
      </c>
      <c r="I251" s="66">
        <v>0</v>
      </c>
      <c r="J251" s="66"/>
      <c r="K251" s="66"/>
      <c r="L251" s="134"/>
      <c r="M251" s="187"/>
    </row>
    <row r="252" spans="1:13" ht="48" hidden="1" x14ac:dyDescent="0.25">
      <c r="A252" s="189">
        <v>7000</v>
      </c>
      <c r="B252" s="189" t="s">
        <v>260</v>
      </c>
      <c r="C252" s="190">
        <f>SUM(D252:G252)</f>
        <v>0</v>
      </c>
      <c r="D252" s="191">
        <f>SUM(D253,D263)</f>
        <v>0</v>
      </c>
      <c r="E252" s="191">
        <f>SUM(E253,E263)</f>
        <v>0</v>
      </c>
      <c r="F252" s="191">
        <f>SUM(F253,F263)</f>
        <v>0</v>
      </c>
      <c r="G252" s="191">
        <f>SUM(G253,G263)</f>
        <v>0</v>
      </c>
      <c r="H252" s="192">
        <f t="shared" si="44"/>
        <v>0</v>
      </c>
      <c r="I252" s="191">
        <f>SUM(I253,I263)</f>
        <v>0</v>
      </c>
      <c r="J252" s="191">
        <f>SUM(J253,J263)</f>
        <v>0</v>
      </c>
      <c r="K252" s="191">
        <f>SUM(K253,K263)</f>
        <v>0</v>
      </c>
      <c r="L252" s="193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3"/>
        <v>0</v>
      </c>
      <c r="D253" s="56">
        <f>SUM(D254,D255,D256,D257,D261,D262)</f>
        <v>0</v>
      </c>
      <c r="E253" s="56">
        <f t="shared" ref="E253:G253" si="49">SUM(E254,E255,E256,E257,E261,E262)</f>
        <v>0</v>
      </c>
      <c r="F253" s="56">
        <f t="shared" si="49"/>
        <v>0</v>
      </c>
      <c r="G253" s="56">
        <f t="shared" si="49"/>
        <v>0</v>
      </c>
      <c r="H253" s="51">
        <f t="shared" si="44"/>
        <v>0</v>
      </c>
      <c r="I253" s="56">
        <f t="shared" ref="I253:L253" si="50">SUM(I254,I255,I256,I257,I261,I262)</f>
        <v>0</v>
      </c>
      <c r="J253" s="56">
        <f t="shared" si="50"/>
        <v>0</v>
      </c>
      <c r="K253" s="56">
        <f t="shared" si="50"/>
        <v>0</v>
      </c>
      <c r="L253" s="129">
        <f t="shared" si="50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3"/>
        <v>0</v>
      </c>
      <c r="D254" s="61"/>
      <c r="E254" s="61"/>
      <c r="F254" s="61"/>
      <c r="G254" s="133"/>
      <c r="H254" s="59">
        <f t="shared" si="44"/>
        <v>0</v>
      </c>
      <c r="I254" s="61">
        <v>0</v>
      </c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4"/>
    </row>
    <row r="256" spans="1:13" ht="24" hidden="1" x14ac:dyDescent="0.25">
      <c r="A256" s="135">
        <v>7230</v>
      </c>
      <c r="B256" s="63" t="s">
        <v>34</v>
      </c>
      <c r="C256" s="172">
        <f t="shared" si="43"/>
        <v>0</v>
      </c>
      <c r="D256" s="66"/>
      <c r="E256" s="66"/>
      <c r="F256" s="66"/>
      <c r="G256" s="134"/>
      <c r="H256" s="64">
        <f t="shared" si="44"/>
        <v>0</v>
      </c>
      <c r="I256" s="66">
        <v>0</v>
      </c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43"/>
        <v>0</v>
      </c>
      <c r="D257" s="136">
        <f>SUM(D258:D260)</f>
        <v>0</v>
      </c>
      <c r="E257" s="136">
        <f t="shared" ref="E257:G257" si="51">SUM(E258:E260)</f>
        <v>0</v>
      </c>
      <c r="F257" s="136">
        <f t="shared" si="51"/>
        <v>0</v>
      </c>
      <c r="G257" s="137">
        <f t="shared" si="51"/>
        <v>0</v>
      </c>
      <c r="H257" s="64">
        <f t="shared" si="44"/>
        <v>0</v>
      </c>
      <c r="I257" s="136">
        <f t="shared" ref="I257:L257" si="52">SUM(I258:I260)</f>
        <v>0</v>
      </c>
      <c r="J257" s="136">
        <f t="shared" si="52"/>
        <v>0</v>
      </c>
      <c r="K257" s="136">
        <f>SUM(K258:K260)</f>
        <v>0</v>
      </c>
      <c r="L257" s="137">
        <f t="shared" si="52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43"/>
        <v>0</v>
      </c>
      <c r="D258" s="66"/>
      <c r="E258" s="66"/>
      <c r="F258" s="66"/>
      <c r="G258" s="134"/>
      <c r="H258" s="64">
        <f t="shared" si="44"/>
        <v>0</v>
      </c>
      <c r="I258" s="66">
        <v>0</v>
      </c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43"/>
        <v>0</v>
      </c>
      <c r="D259" s="66"/>
      <c r="E259" s="66"/>
      <c r="F259" s="66"/>
      <c r="G259" s="134"/>
      <c r="H259" s="64">
        <f t="shared" si="44"/>
        <v>0</v>
      </c>
      <c r="I259" s="66">
        <v>0</v>
      </c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43"/>
        <v>0</v>
      </c>
      <c r="D260" s="66"/>
      <c r="E260" s="66"/>
      <c r="F260" s="66"/>
      <c r="G260" s="134"/>
      <c r="H260" s="64">
        <f t="shared" si="44"/>
        <v>0</v>
      </c>
      <c r="I260" s="66">
        <v>0</v>
      </c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2">
        <f t="shared" si="43"/>
        <v>0</v>
      </c>
      <c r="D261" s="66"/>
      <c r="E261" s="66"/>
      <c r="F261" s="66"/>
      <c r="G261" s="134"/>
      <c r="H261" s="64">
        <f t="shared" si="44"/>
        <v>0</v>
      </c>
      <c r="I261" s="66">
        <v>0</v>
      </c>
      <c r="J261" s="66"/>
      <c r="K261" s="66"/>
      <c r="L261" s="134"/>
    </row>
    <row r="262" spans="1:12" ht="60" hidden="1" x14ac:dyDescent="0.25">
      <c r="A262" s="135">
        <v>7270</v>
      </c>
      <c r="B262" s="63" t="s">
        <v>269</v>
      </c>
      <c r="C262" s="172">
        <f t="shared" si="43"/>
        <v>0</v>
      </c>
      <c r="D262" s="66"/>
      <c r="E262" s="66"/>
      <c r="F262" s="66"/>
      <c r="G262" s="134"/>
      <c r="H262" s="64">
        <f t="shared" si="44"/>
        <v>0</v>
      </c>
      <c r="I262" s="66">
        <v>0</v>
      </c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43"/>
        <v>0</v>
      </c>
      <c r="D263" s="149">
        <f>D264</f>
        <v>0</v>
      </c>
      <c r="E263" s="149">
        <f t="shared" ref="E263:G263" si="53">E264</f>
        <v>0</v>
      </c>
      <c r="F263" s="149">
        <f t="shared" si="53"/>
        <v>0</v>
      </c>
      <c r="G263" s="150">
        <f t="shared" si="53"/>
        <v>0</v>
      </c>
      <c r="H263" s="76">
        <f t="shared" si="44"/>
        <v>0</v>
      </c>
      <c r="I263" s="149">
        <f t="shared" ref="I263:L263" si="54">I264</f>
        <v>0</v>
      </c>
      <c r="J263" s="149">
        <f t="shared" si="54"/>
        <v>0</v>
      </c>
      <c r="K263" s="149">
        <f t="shared" si="54"/>
        <v>0</v>
      </c>
      <c r="L263" s="150">
        <f t="shared" si="54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43"/>
        <v>0</v>
      </c>
      <c r="D264" s="72"/>
      <c r="E264" s="72"/>
      <c r="F264" s="72"/>
      <c r="G264" s="194"/>
      <c r="H264" s="70">
        <f t="shared" si="44"/>
        <v>0</v>
      </c>
      <c r="I264" s="72">
        <v>0</v>
      </c>
      <c r="J264" s="72"/>
      <c r="K264" s="72"/>
      <c r="L264" s="194"/>
    </row>
    <row r="265" spans="1:12" hidden="1" x14ac:dyDescent="0.25">
      <c r="A265" s="195">
        <v>9000</v>
      </c>
      <c r="B265" s="196" t="s">
        <v>272</v>
      </c>
      <c r="C265" s="197">
        <f t="shared" si="43"/>
        <v>0</v>
      </c>
      <c r="D265" s="198">
        <f>D266</f>
        <v>0</v>
      </c>
      <c r="E265" s="198">
        <f t="shared" ref="E265:G266" si="55">E266</f>
        <v>0</v>
      </c>
      <c r="F265" s="198">
        <f t="shared" si="55"/>
        <v>0</v>
      </c>
      <c r="G265" s="199">
        <f t="shared" si="55"/>
        <v>0</v>
      </c>
      <c r="H265" s="200">
        <f t="shared" si="44"/>
        <v>0</v>
      </c>
      <c r="I265" s="198">
        <f t="shared" ref="I265:L266" si="56">I266</f>
        <v>0</v>
      </c>
      <c r="J265" s="198">
        <f>J266</f>
        <v>0</v>
      </c>
      <c r="K265" s="198">
        <f t="shared" si="56"/>
        <v>0</v>
      </c>
      <c r="L265" s="199">
        <f t="shared" si="56"/>
        <v>0</v>
      </c>
    </row>
    <row r="266" spans="1:12" ht="24" hidden="1" x14ac:dyDescent="0.25">
      <c r="A266" s="201">
        <v>9200</v>
      </c>
      <c r="B266" s="63" t="s">
        <v>273</v>
      </c>
      <c r="C266" s="173">
        <f t="shared" si="43"/>
        <v>0</v>
      </c>
      <c r="D266" s="131">
        <f>D267</f>
        <v>0</v>
      </c>
      <c r="E266" s="131">
        <f t="shared" si="55"/>
        <v>0</v>
      </c>
      <c r="F266" s="131">
        <f t="shared" si="55"/>
        <v>0</v>
      </c>
      <c r="G266" s="132">
        <f t="shared" si="55"/>
        <v>0</v>
      </c>
      <c r="H266" s="103">
        <f t="shared" si="44"/>
        <v>0</v>
      </c>
      <c r="I266" s="131">
        <f t="shared" si="56"/>
        <v>0</v>
      </c>
      <c r="J266" s="131">
        <f t="shared" si="56"/>
        <v>0</v>
      </c>
      <c r="K266" s="131">
        <f t="shared" si="56"/>
        <v>0</v>
      </c>
      <c r="L266" s="132">
        <f t="shared" si="56"/>
        <v>0</v>
      </c>
    </row>
    <row r="267" spans="1:12" ht="24" hidden="1" x14ac:dyDescent="0.25">
      <c r="A267" s="202">
        <v>9260</v>
      </c>
      <c r="B267" s="63" t="s">
        <v>274</v>
      </c>
      <c r="C267" s="173">
        <f t="shared" si="43"/>
        <v>0</v>
      </c>
      <c r="D267" s="131">
        <f>SUM(D268)</f>
        <v>0</v>
      </c>
      <c r="E267" s="131">
        <f t="shared" ref="E267:G267" si="57">SUM(E268)</f>
        <v>0</v>
      </c>
      <c r="F267" s="131">
        <f t="shared" si="57"/>
        <v>0</v>
      </c>
      <c r="G267" s="132">
        <f t="shared" si="57"/>
        <v>0</v>
      </c>
      <c r="H267" s="103">
        <f t="shared" si="44"/>
        <v>0</v>
      </c>
      <c r="I267" s="131">
        <f t="shared" ref="I267:L267" si="58">SUM(I268)</f>
        <v>0</v>
      </c>
      <c r="J267" s="131">
        <f t="shared" si="58"/>
        <v>0</v>
      </c>
      <c r="K267" s="131">
        <f t="shared" si="58"/>
        <v>0</v>
      </c>
      <c r="L267" s="132">
        <f t="shared" si="58"/>
        <v>0</v>
      </c>
    </row>
    <row r="268" spans="1:12" ht="87" hidden="1" customHeight="1" x14ac:dyDescent="0.25">
      <c r="A268" s="203">
        <v>9263</v>
      </c>
      <c r="B268" s="63" t="s">
        <v>275</v>
      </c>
      <c r="C268" s="173">
        <f t="shared" si="43"/>
        <v>0</v>
      </c>
      <c r="D268" s="138"/>
      <c r="E268" s="138"/>
      <c r="F268" s="138"/>
      <c r="G268" s="139"/>
      <c r="H268" s="103">
        <f t="shared" si="44"/>
        <v>0</v>
      </c>
      <c r="I268" s="138">
        <v>0</v>
      </c>
      <c r="J268" s="138"/>
      <c r="K268" s="138"/>
      <c r="L268" s="139"/>
    </row>
    <row r="269" spans="1:12" hidden="1" x14ac:dyDescent="0.25">
      <c r="A269" s="146"/>
      <c r="B269" s="63" t="s">
        <v>276</v>
      </c>
      <c r="C269" s="172">
        <f t="shared" si="43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4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43"/>
        <v>0</v>
      </c>
      <c r="D270" s="66"/>
      <c r="E270" s="66"/>
      <c r="F270" s="66"/>
      <c r="G270" s="134"/>
      <c r="H270" s="64">
        <f t="shared" si="44"/>
        <v>0</v>
      </c>
      <c r="I270" s="66">
        <v>0</v>
      </c>
      <c r="J270" s="66"/>
      <c r="K270" s="66"/>
      <c r="L270" s="134"/>
    </row>
    <row r="271" spans="1:12" ht="24" hidden="1" x14ac:dyDescent="0.25">
      <c r="A271" s="146" t="s">
        <v>279</v>
      </c>
      <c r="B271" s="204" t="s">
        <v>280</v>
      </c>
      <c r="C271" s="176">
        <f t="shared" si="43"/>
        <v>0</v>
      </c>
      <c r="D271" s="61"/>
      <c r="E271" s="61"/>
      <c r="F271" s="61"/>
      <c r="G271" s="133"/>
      <c r="H271" s="59">
        <f t="shared" si="44"/>
        <v>0</v>
      </c>
      <c r="I271" s="61">
        <v>0</v>
      </c>
      <c r="J271" s="61"/>
      <c r="K271" s="61"/>
      <c r="L271" s="133"/>
    </row>
    <row r="272" spans="1:12" ht="12.75" thickBot="1" x14ac:dyDescent="0.3">
      <c r="A272" s="205"/>
      <c r="B272" s="205" t="s">
        <v>281</v>
      </c>
      <c r="C272" s="206">
        <f>SUM(C269,C252,C211,C182,C174,C160,C75,C53)</f>
        <v>45712</v>
      </c>
      <c r="D272" s="206">
        <f>SUM(D269,D252,D211,D182,D174,D160,D75,D53,)</f>
        <v>45712</v>
      </c>
      <c r="E272" s="206">
        <f t="shared" ref="E272:L272" si="59">SUM(E269,E252,E211,E182,E174,E160,E75,E53)</f>
        <v>0</v>
      </c>
      <c r="F272" s="206">
        <f t="shared" si="59"/>
        <v>0</v>
      </c>
      <c r="G272" s="207">
        <f t="shared" si="59"/>
        <v>0</v>
      </c>
      <c r="H272" s="208">
        <f t="shared" si="59"/>
        <v>45712</v>
      </c>
      <c r="I272" s="206">
        <f t="shared" si="59"/>
        <v>45712</v>
      </c>
      <c r="J272" s="206">
        <f t="shared" si="59"/>
        <v>0</v>
      </c>
      <c r="K272" s="206">
        <f t="shared" si="59"/>
        <v>0</v>
      </c>
      <c r="L272" s="207">
        <f t="shared" si="59"/>
        <v>0</v>
      </c>
    </row>
    <row r="273" spans="1:12" s="22" customFormat="1" ht="13.5" hidden="1" thickTop="1" thickBot="1" x14ac:dyDescent="0.3">
      <c r="A273" s="404" t="s">
        <v>282</v>
      </c>
      <c r="B273" s="405"/>
      <c r="C273" s="209">
        <f>SUM(D273:G273)</f>
        <v>0</v>
      </c>
      <c r="D273" s="210">
        <f>SUM(D24,D25,D41)-D51</f>
        <v>0</v>
      </c>
      <c r="E273" s="210">
        <f>SUM(E24,E25,E41)-E51</f>
        <v>0</v>
      </c>
      <c r="F273" s="210">
        <f>(F26+F43)-F51</f>
        <v>0</v>
      </c>
      <c r="G273" s="211">
        <f>G45-G51</f>
        <v>0</v>
      </c>
      <c r="H273" s="209">
        <f>SUM(I273:L273)</f>
        <v>0</v>
      </c>
      <c r="I273" s="210">
        <f>SUM(I24,I25,I41)-I51</f>
        <v>0</v>
      </c>
      <c r="J273" s="210">
        <f>SUM(J24,J25,J41)-J51</f>
        <v>0</v>
      </c>
      <c r="K273" s="210">
        <f>(K26+K43)-K51</f>
        <v>0</v>
      </c>
      <c r="L273" s="211">
        <f>L45-L51</f>
        <v>0</v>
      </c>
    </row>
    <row r="274" spans="1:12" s="22" customFormat="1" ht="12.75" hidden="1" thickTop="1" x14ac:dyDescent="0.25">
      <c r="A274" s="421" t="s">
        <v>283</v>
      </c>
      <c r="B274" s="422"/>
      <c r="C274" s="212">
        <f t="shared" ref="C274:L274" si="60">SUM(C275,C276)-C283+C284</f>
        <v>0</v>
      </c>
      <c r="D274" s="213">
        <f t="shared" si="60"/>
        <v>0</v>
      </c>
      <c r="E274" s="213">
        <f t="shared" si="60"/>
        <v>0</v>
      </c>
      <c r="F274" s="213">
        <f t="shared" si="60"/>
        <v>0</v>
      </c>
      <c r="G274" s="214">
        <f t="shared" si="60"/>
        <v>0</v>
      </c>
      <c r="H274" s="215">
        <f t="shared" si="60"/>
        <v>0</v>
      </c>
      <c r="I274" s="213">
        <f t="shared" si="60"/>
        <v>0</v>
      </c>
      <c r="J274" s="213">
        <f t="shared" si="60"/>
        <v>0</v>
      </c>
      <c r="K274" s="213">
        <f t="shared" si="60"/>
        <v>0</v>
      </c>
      <c r="L274" s="216">
        <f t="shared" si="60"/>
        <v>0</v>
      </c>
    </row>
    <row r="275" spans="1:12" s="22" customFormat="1" ht="13.5" hidden="1" thickTop="1" thickBot="1" x14ac:dyDescent="0.3">
      <c r="A275" s="110" t="s">
        <v>284</v>
      </c>
      <c r="B275" s="110" t="s">
        <v>285</v>
      </c>
      <c r="C275" s="217">
        <f t="shared" ref="C275:L275" si="61">C21-C269</f>
        <v>0</v>
      </c>
      <c r="D275" s="112">
        <f t="shared" si="61"/>
        <v>0</v>
      </c>
      <c r="E275" s="112">
        <f t="shared" si="61"/>
        <v>0</v>
      </c>
      <c r="F275" s="112">
        <f t="shared" si="61"/>
        <v>0</v>
      </c>
      <c r="G275" s="113">
        <f t="shared" si="61"/>
        <v>0</v>
      </c>
      <c r="H275" s="218">
        <f t="shared" si="61"/>
        <v>0</v>
      </c>
      <c r="I275" s="112">
        <f t="shared" si="61"/>
        <v>0</v>
      </c>
      <c r="J275" s="112">
        <f t="shared" si="61"/>
        <v>0</v>
      </c>
      <c r="K275" s="112">
        <f t="shared" si="61"/>
        <v>0</v>
      </c>
      <c r="L275" s="113">
        <f t="shared" si="61"/>
        <v>0</v>
      </c>
    </row>
    <row r="276" spans="1:12" s="22" customFormat="1" ht="12.75" hidden="1" thickTop="1" x14ac:dyDescent="0.25">
      <c r="A276" s="219" t="s">
        <v>286</v>
      </c>
      <c r="B276" s="219" t="s">
        <v>287</v>
      </c>
      <c r="C276" s="212">
        <f t="shared" ref="C276:L276" si="62">SUM(C277,C279,C281)-SUM(C278,C280,C282)</f>
        <v>0</v>
      </c>
      <c r="D276" s="213">
        <f t="shared" si="62"/>
        <v>0</v>
      </c>
      <c r="E276" s="213">
        <f t="shared" si="62"/>
        <v>0</v>
      </c>
      <c r="F276" s="213">
        <f t="shared" si="62"/>
        <v>0</v>
      </c>
      <c r="G276" s="216">
        <f t="shared" si="62"/>
        <v>0</v>
      </c>
      <c r="H276" s="215">
        <f t="shared" si="62"/>
        <v>0</v>
      </c>
      <c r="I276" s="213">
        <f t="shared" si="62"/>
        <v>0</v>
      </c>
      <c r="J276" s="213">
        <f t="shared" si="62"/>
        <v>0</v>
      </c>
      <c r="K276" s="213">
        <f t="shared" si="62"/>
        <v>0</v>
      </c>
      <c r="L276" s="216">
        <f t="shared" si="62"/>
        <v>0</v>
      </c>
    </row>
    <row r="277" spans="1:12" ht="12.75" hidden="1" thickTop="1" x14ac:dyDescent="0.25">
      <c r="A277" s="220" t="s">
        <v>288</v>
      </c>
      <c r="B277" s="102" t="s">
        <v>289</v>
      </c>
      <c r="C277" s="70">
        <f t="shared" ref="C277:C282" si="63">SUM(D277:G277)</f>
        <v>0</v>
      </c>
      <c r="D277" s="72"/>
      <c r="E277" s="72"/>
      <c r="F277" s="72"/>
      <c r="G277" s="194"/>
      <c r="H277" s="70">
        <f t="shared" ref="H277:H282" si="64">SUM(I277:L277)</f>
        <v>0</v>
      </c>
      <c r="I277" s="72">
        <v>0</v>
      </c>
      <c r="J277" s="72"/>
      <c r="K277" s="72"/>
      <c r="L277" s="194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63"/>
        <v>0</v>
      </c>
      <c r="D278" s="66"/>
      <c r="E278" s="66"/>
      <c r="F278" s="66"/>
      <c r="G278" s="134"/>
      <c r="H278" s="64">
        <f t="shared" si="64"/>
        <v>0</v>
      </c>
      <c r="I278" s="66">
        <v>0</v>
      </c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63"/>
        <v>0</v>
      </c>
      <c r="D279" s="66"/>
      <c r="E279" s="66"/>
      <c r="F279" s="66"/>
      <c r="G279" s="134"/>
      <c r="H279" s="64">
        <f t="shared" si="64"/>
        <v>0</v>
      </c>
      <c r="I279" s="66">
        <v>0</v>
      </c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63"/>
        <v>0</v>
      </c>
      <c r="D280" s="66"/>
      <c r="E280" s="66"/>
      <c r="F280" s="66"/>
      <c r="G280" s="134"/>
      <c r="H280" s="64">
        <f t="shared" si="64"/>
        <v>0</v>
      </c>
      <c r="I280" s="66">
        <v>0</v>
      </c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63"/>
        <v>0</v>
      </c>
      <c r="D281" s="66"/>
      <c r="E281" s="66"/>
      <c r="F281" s="66"/>
      <c r="G281" s="134"/>
      <c r="H281" s="64">
        <f t="shared" si="64"/>
        <v>0</v>
      </c>
      <c r="I281" s="66">
        <v>0</v>
      </c>
      <c r="J281" s="66"/>
      <c r="K281" s="66"/>
      <c r="L281" s="134"/>
    </row>
    <row r="282" spans="1:12" ht="24.75" hidden="1" thickTop="1" x14ac:dyDescent="0.25">
      <c r="A282" s="221" t="s">
        <v>298</v>
      </c>
      <c r="B282" s="222" t="s">
        <v>299</v>
      </c>
      <c r="C282" s="156">
        <f t="shared" si="63"/>
        <v>0</v>
      </c>
      <c r="D282" s="160"/>
      <c r="E282" s="160"/>
      <c r="F282" s="160"/>
      <c r="G282" s="162"/>
      <c r="H282" s="156">
        <f t="shared" si="64"/>
        <v>0</v>
      </c>
      <c r="I282" s="160">
        <v>0</v>
      </c>
      <c r="J282" s="160"/>
      <c r="K282" s="160"/>
      <c r="L282" s="162"/>
    </row>
    <row r="283" spans="1:12" s="22" customFormat="1" ht="13.5" hidden="1" thickTop="1" thickBot="1" x14ac:dyDescent="0.3">
      <c r="A283" s="223" t="s">
        <v>300</v>
      </c>
      <c r="B283" s="223" t="s">
        <v>301</v>
      </c>
      <c r="C283" s="224">
        <f>SUM(D283:G283)</f>
        <v>0</v>
      </c>
      <c r="D283" s="225"/>
      <c r="E283" s="225"/>
      <c r="F283" s="225"/>
      <c r="G283" s="226"/>
      <c r="H283" s="224">
        <f>SUM(I283:L283)</f>
        <v>0</v>
      </c>
      <c r="I283" s="225">
        <v>0</v>
      </c>
      <c r="J283" s="225"/>
      <c r="K283" s="225"/>
      <c r="L283" s="226"/>
    </row>
    <row r="284" spans="1:12" s="22" customFormat="1" ht="48.75" hidden="1" thickTop="1" x14ac:dyDescent="0.25">
      <c r="A284" s="219" t="s">
        <v>302</v>
      </c>
      <c r="B284" s="227" t="s">
        <v>303</v>
      </c>
      <c r="C284" s="228">
        <f>SUM(D284:G284)</f>
        <v>0</v>
      </c>
      <c r="D284" s="151"/>
      <c r="E284" s="151"/>
      <c r="F284" s="151"/>
      <c r="G284" s="152"/>
      <c r="H284" s="228">
        <f>SUM(I284:L284)</f>
        <v>0</v>
      </c>
      <c r="I284" s="151">
        <v>0</v>
      </c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9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9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9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R7grqRlCT9GqlTSFnASUCNouUcBfKN1GpTu++iziXn+Y2X3Ko8XpEeXohPOtN3A6dawZZTysgbRK8tGQJS7HhA==" saltValue="mpk2MyeUqo7j1uRRJ5pjkA==" spinCount="100000" sheet="1" objects="1" scenarios="1"/>
  <autoFilter ref="A18:M284">
    <filterColumn colId="7">
      <filters>
        <filter val="45 000"/>
        <filter val="45 712"/>
        <filter val="712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L300"/>
  <sheetViews>
    <sheetView showGridLines="0" view="pageLayout" zoomScaleNormal="100" workbookViewId="0">
      <selection activeCell="N2" sqref="N2"/>
    </sheetView>
  </sheetViews>
  <sheetFormatPr defaultRowHeight="12" x14ac:dyDescent="0.25"/>
  <cols>
    <col min="1" max="1" width="10.85546875" style="230" customWidth="1"/>
    <col min="2" max="2" width="28" style="230" customWidth="1"/>
    <col min="3" max="3" width="9.7109375" style="230" hidden="1" customWidth="1"/>
    <col min="4" max="4" width="9.5703125" style="230" hidden="1" customWidth="1"/>
    <col min="5" max="6" width="8.7109375" style="230" hidden="1" customWidth="1"/>
    <col min="7" max="7" width="8.28515625" style="230" hidden="1" customWidth="1"/>
    <col min="8" max="11" width="8.7109375" style="230" customWidth="1"/>
    <col min="12" max="12" width="7.5703125" style="230" customWidth="1"/>
    <col min="13" max="13" width="0" style="1" hidden="1" customWidth="1"/>
    <col min="14" max="16384" width="9.140625" style="1"/>
  </cols>
  <sheetData>
    <row r="1" spans="1:12" x14ac:dyDescent="0.25">
      <c r="A1" s="394" t="s">
        <v>304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5.25" customHeight="1" x14ac:dyDescent="0.25">
      <c r="A2" s="395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7"/>
    </row>
    <row r="3" spans="1:12" ht="12.75" customHeight="1" x14ac:dyDescent="0.25">
      <c r="A3" s="2" t="s">
        <v>2</v>
      </c>
      <c r="B3" s="3"/>
      <c r="C3" s="398" t="s">
        <v>3</v>
      </c>
      <c r="D3" s="398"/>
      <c r="E3" s="398"/>
      <c r="F3" s="398"/>
      <c r="G3" s="398"/>
      <c r="H3" s="398"/>
      <c r="I3" s="398"/>
      <c r="J3" s="398"/>
      <c r="K3" s="398"/>
      <c r="L3" s="399"/>
    </row>
    <row r="4" spans="1:12" ht="12.75" customHeight="1" x14ac:dyDescent="0.25">
      <c r="A4" s="2" t="s">
        <v>4</v>
      </c>
      <c r="B4" s="3"/>
      <c r="C4" s="398" t="s">
        <v>5</v>
      </c>
      <c r="D4" s="398"/>
      <c r="E4" s="398"/>
      <c r="F4" s="398"/>
      <c r="G4" s="398"/>
      <c r="H4" s="398"/>
      <c r="I4" s="398"/>
      <c r="J4" s="398"/>
      <c r="K4" s="398"/>
      <c r="L4" s="399"/>
    </row>
    <row r="5" spans="1:12" ht="12.75" customHeight="1" x14ac:dyDescent="0.25">
      <c r="A5" s="4" t="s">
        <v>6</v>
      </c>
      <c r="B5" s="5"/>
      <c r="C5" s="392" t="s">
        <v>7</v>
      </c>
      <c r="D5" s="392"/>
      <c r="E5" s="392"/>
      <c r="F5" s="392"/>
      <c r="G5" s="392"/>
      <c r="H5" s="392"/>
      <c r="I5" s="392"/>
      <c r="J5" s="392"/>
      <c r="K5" s="392"/>
      <c r="L5" s="393"/>
    </row>
    <row r="6" spans="1:12" ht="12.75" customHeight="1" x14ac:dyDescent="0.25">
      <c r="A6" s="4" t="s">
        <v>8</v>
      </c>
      <c r="B6" s="5"/>
      <c r="C6" s="392" t="s">
        <v>305</v>
      </c>
      <c r="D6" s="392"/>
      <c r="E6" s="392"/>
      <c r="F6" s="392"/>
      <c r="G6" s="392"/>
      <c r="H6" s="392"/>
      <c r="I6" s="392"/>
      <c r="J6" s="392"/>
      <c r="K6" s="392"/>
      <c r="L6" s="393"/>
    </row>
    <row r="7" spans="1:12" x14ac:dyDescent="0.25">
      <c r="A7" s="4" t="s">
        <v>10</v>
      </c>
      <c r="B7" s="5"/>
      <c r="C7" s="398" t="s">
        <v>306</v>
      </c>
      <c r="D7" s="398"/>
      <c r="E7" s="398"/>
      <c r="F7" s="398"/>
      <c r="G7" s="398"/>
      <c r="H7" s="398"/>
      <c r="I7" s="398"/>
      <c r="J7" s="398"/>
      <c r="K7" s="398"/>
      <c r="L7" s="399"/>
    </row>
    <row r="8" spans="1:12" ht="12.75" customHeight="1" x14ac:dyDescent="0.25">
      <c r="A8" s="6" t="s">
        <v>12</v>
      </c>
      <c r="B8" s="5"/>
      <c r="C8" s="400"/>
      <c r="D8" s="400"/>
      <c r="E8" s="400"/>
      <c r="F8" s="400"/>
      <c r="G8" s="400"/>
      <c r="H8" s="400"/>
      <c r="I8" s="400"/>
      <c r="J8" s="400"/>
      <c r="K8" s="400"/>
      <c r="L8" s="401"/>
    </row>
    <row r="9" spans="1:12" ht="12.75" customHeight="1" x14ac:dyDescent="0.25">
      <c r="A9" s="4"/>
      <c r="B9" s="5" t="s">
        <v>13</v>
      </c>
      <c r="C9" s="400" t="s">
        <v>14</v>
      </c>
      <c r="D9" s="400"/>
      <c r="E9" s="400"/>
      <c r="F9" s="400"/>
      <c r="G9" s="400"/>
      <c r="H9" s="400"/>
      <c r="I9" s="400"/>
      <c r="J9" s="400"/>
      <c r="K9" s="400"/>
      <c r="L9" s="401"/>
    </row>
    <row r="10" spans="1:12" ht="12.75" customHeight="1" x14ac:dyDescent="0.25">
      <c r="A10" s="4"/>
      <c r="B10" s="5" t="s">
        <v>15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3"/>
    </row>
    <row r="11" spans="1:12" ht="12.75" customHeight="1" x14ac:dyDescent="0.25">
      <c r="A11" s="4"/>
      <c r="B11" s="5" t="s">
        <v>16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1"/>
    </row>
    <row r="12" spans="1:12" ht="12.75" customHeight="1" x14ac:dyDescent="0.25">
      <c r="A12" s="4"/>
      <c r="B12" s="5" t="s">
        <v>17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3"/>
    </row>
    <row r="13" spans="1:12" ht="12.75" customHeight="1" x14ac:dyDescent="0.25">
      <c r="A13" s="4"/>
      <c r="B13" s="5" t="s">
        <v>18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3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406" t="s">
        <v>19</v>
      </c>
      <c r="B15" s="409" t="s">
        <v>20</v>
      </c>
      <c r="C15" s="411" t="s">
        <v>21</v>
      </c>
      <c r="D15" s="412"/>
      <c r="E15" s="412"/>
      <c r="F15" s="412"/>
      <c r="G15" s="413"/>
      <c r="H15" s="411" t="s">
        <v>22</v>
      </c>
      <c r="I15" s="412"/>
      <c r="J15" s="412"/>
      <c r="K15" s="412"/>
      <c r="L15" s="413"/>
    </row>
    <row r="16" spans="1:12" s="11" customFormat="1" ht="12.75" customHeight="1" x14ac:dyDescent="0.25">
      <c r="A16" s="407"/>
      <c r="B16" s="410"/>
      <c r="C16" s="414" t="s">
        <v>23</v>
      </c>
      <c r="D16" s="415" t="s">
        <v>24</v>
      </c>
      <c r="E16" s="417" t="s">
        <v>25</v>
      </c>
      <c r="F16" s="419" t="s">
        <v>26</v>
      </c>
      <c r="G16" s="402" t="s">
        <v>27</v>
      </c>
      <c r="H16" s="414" t="s">
        <v>23</v>
      </c>
      <c r="I16" s="415" t="s">
        <v>24</v>
      </c>
      <c r="J16" s="417" t="s">
        <v>25</v>
      </c>
      <c r="K16" s="419" t="s">
        <v>26</v>
      </c>
      <c r="L16" s="402" t="s">
        <v>27</v>
      </c>
    </row>
    <row r="17" spans="1:12" s="12" customFormat="1" ht="61.5" customHeight="1" thickBot="1" x14ac:dyDescent="0.3">
      <c r="A17" s="408"/>
      <c r="B17" s="410"/>
      <c r="C17" s="414"/>
      <c r="D17" s="416"/>
      <c r="E17" s="418"/>
      <c r="F17" s="420"/>
      <c r="G17" s="402"/>
      <c r="H17" s="423"/>
      <c r="I17" s="424"/>
      <c r="J17" s="418"/>
      <c r="K17" s="420"/>
      <c r="L17" s="403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34917</v>
      </c>
      <c r="D20" s="26">
        <f>SUM(D21,D24,D25,D41,D43)</f>
        <v>34917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28912</v>
      </c>
      <c r="I20" s="26">
        <f>SUM(I21,I24,I25,I41,I43)</f>
        <v>28912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34917</v>
      </c>
      <c r="D24" s="46">
        <f>D50</f>
        <v>34917</v>
      </c>
      <c r="E24" s="46"/>
      <c r="F24" s="47" t="s">
        <v>35</v>
      </c>
      <c r="G24" s="48" t="s">
        <v>35</v>
      </c>
      <c r="H24" s="45">
        <f t="shared" si="1"/>
        <v>28912</v>
      </c>
      <c r="I24" s="46">
        <f>I51</f>
        <v>28912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3.5" thickTop="1" thickBot="1" x14ac:dyDescent="0.3">
      <c r="A50" s="110"/>
      <c r="B50" s="23" t="s">
        <v>60</v>
      </c>
      <c r="C50" s="111">
        <f t="shared" ref="C50:C107" si="5">SUM(D50:G50)</f>
        <v>34917</v>
      </c>
      <c r="D50" s="112">
        <f>SUM(D51,D269)</f>
        <v>34917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28912</v>
      </c>
      <c r="I50" s="112">
        <f>SUM(I51,I269)</f>
        <v>28912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34917</v>
      </c>
      <c r="D51" s="117">
        <f>SUM(D52,D181)</f>
        <v>34917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28912</v>
      </c>
      <c r="I51" s="117">
        <f>SUM(I52,I181)</f>
        <v>28912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62</v>
      </c>
      <c r="C52" s="120">
        <f t="shared" si="5"/>
        <v>34917</v>
      </c>
      <c r="D52" s="121">
        <f>SUM(D53,D75,D160,D174)</f>
        <v>34917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28912</v>
      </c>
      <c r="I52" s="121">
        <f>SUM(I53,I75,I160,I174)</f>
        <v>28912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/>
      <c r="K57" s="66"/>
      <c r="L57" s="134"/>
    </row>
    <row r="58" spans="1:12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/>
      <c r="L62" s="134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>
        <v>0</v>
      </c>
      <c r="J66" s="138"/>
      <c r="K66" s="138"/>
      <c r="L66" s="139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/>
      <c r="L68" s="133"/>
    </row>
    <row r="69" spans="1:12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/>
      <c r="L74" s="134"/>
    </row>
    <row r="75" spans="1:12" x14ac:dyDescent="0.25">
      <c r="A75" s="123">
        <v>2000</v>
      </c>
      <c r="B75" s="123" t="s">
        <v>85</v>
      </c>
      <c r="C75" s="124">
        <f t="shared" si="5"/>
        <v>34917</v>
      </c>
      <c r="D75" s="125">
        <f>SUM(D76,D83,D120,D151,D152)</f>
        <v>34917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28912</v>
      </c>
      <c r="I75" s="125">
        <f t="shared" ref="I75:L75" si="8">SUM(I76,I83,I120,I151,I152)</f>
        <v>28912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/>
      <c r="L79" s="134"/>
    </row>
    <row r="80" spans="1:12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/>
      <c r="L81" s="134"/>
    </row>
    <row r="82" spans="1:12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/>
      <c r="L82" s="134"/>
    </row>
    <row r="83" spans="1:12" x14ac:dyDescent="0.25">
      <c r="A83" s="50">
        <v>2200</v>
      </c>
      <c r="B83" s="127" t="s">
        <v>91</v>
      </c>
      <c r="C83" s="51">
        <f>SUM(D83:G83)</f>
        <v>34515</v>
      </c>
      <c r="D83" s="56">
        <f>SUM(D84,D85,D91,D99,D107,D108,D114,D119)</f>
        <v>34515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28510</v>
      </c>
      <c r="I83" s="56">
        <f t="shared" ref="I83:L83" si="9">SUM(I84,I85,I91,I99,I107,I108,I114,I119)</f>
        <v>28510</v>
      </c>
      <c r="J83" s="56">
        <f t="shared" si="9"/>
        <v>0</v>
      </c>
      <c r="K83" s="56">
        <f t="shared" si="9"/>
        <v>0</v>
      </c>
      <c r="L83" s="144">
        <f t="shared" si="9"/>
        <v>0</v>
      </c>
    </row>
    <row r="84" spans="1:12" x14ac:dyDescent="0.25">
      <c r="A84" s="130">
        <v>2210</v>
      </c>
      <c r="B84" s="99" t="s">
        <v>92</v>
      </c>
      <c r="C84" s="103">
        <f>SUM(D84:G84)</f>
        <v>183</v>
      </c>
      <c r="D84" s="138">
        <v>183</v>
      </c>
      <c r="E84" s="138"/>
      <c r="F84" s="138"/>
      <c r="G84" s="138"/>
      <c r="H84" s="103">
        <f>SUM(I84:L84)</f>
        <v>183</v>
      </c>
      <c r="I84" s="138">
        <v>183</v>
      </c>
      <c r="J84" s="138"/>
      <c r="K84" s="138"/>
      <c r="L84" s="139"/>
    </row>
    <row r="85" spans="1:12" ht="24" x14ac:dyDescent="0.25">
      <c r="A85" s="135">
        <v>2220</v>
      </c>
      <c r="B85" s="63" t="s">
        <v>93</v>
      </c>
      <c r="C85" s="64">
        <f t="shared" si="5"/>
        <v>281</v>
      </c>
      <c r="D85" s="136">
        <f>SUM(D86:D90)</f>
        <v>281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276</v>
      </c>
      <c r="I85" s="136">
        <f>SUM(I86:I90)</f>
        <v>276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x14ac:dyDescent="0.25">
      <c r="A86" s="39">
        <v>2221</v>
      </c>
      <c r="B86" s="63" t="s">
        <v>94</v>
      </c>
      <c r="C86" s="64">
        <f t="shared" si="5"/>
        <v>130</v>
      </c>
      <c r="D86" s="66">
        <v>130</v>
      </c>
      <c r="E86" s="66"/>
      <c r="F86" s="66"/>
      <c r="G86" s="134"/>
      <c r="H86" s="64">
        <f t="shared" si="6"/>
        <v>125</v>
      </c>
      <c r="I86" s="66">
        <v>125</v>
      </c>
      <c r="J86" s="66"/>
      <c r="K86" s="66"/>
      <c r="L86" s="134"/>
    </row>
    <row r="87" spans="1:12" ht="24" x14ac:dyDescent="0.25">
      <c r="A87" s="39">
        <v>2222</v>
      </c>
      <c r="B87" s="63" t="s">
        <v>95</v>
      </c>
      <c r="C87" s="64">
        <f t="shared" si="5"/>
        <v>12</v>
      </c>
      <c r="D87" s="66">
        <v>12</v>
      </c>
      <c r="E87" s="66"/>
      <c r="F87" s="66"/>
      <c r="G87" s="134"/>
      <c r="H87" s="64">
        <f t="shared" si="6"/>
        <v>12</v>
      </c>
      <c r="I87" s="66">
        <v>12</v>
      </c>
      <c r="J87" s="66"/>
      <c r="K87" s="66"/>
      <c r="L87" s="134"/>
    </row>
    <row r="88" spans="1:12" x14ac:dyDescent="0.25">
      <c r="A88" s="39">
        <v>2223</v>
      </c>
      <c r="B88" s="63" t="s">
        <v>96</v>
      </c>
      <c r="C88" s="64">
        <f t="shared" si="5"/>
        <v>96</v>
      </c>
      <c r="D88" s="66">
        <v>96</v>
      </c>
      <c r="E88" s="66"/>
      <c r="F88" s="66"/>
      <c r="G88" s="134"/>
      <c r="H88" s="64">
        <f t="shared" si="6"/>
        <v>96</v>
      </c>
      <c r="I88" s="66">
        <v>96</v>
      </c>
      <c r="J88" s="66"/>
      <c r="K88" s="66"/>
      <c r="L88" s="134"/>
    </row>
    <row r="89" spans="1:12" ht="48" x14ac:dyDescent="0.25">
      <c r="A89" s="39">
        <v>2224</v>
      </c>
      <c r="B89" s="63" t="s">
        <v>97</v>
      </c>
      <c r="C89" s="64">
        <f t="shared" si="5"/>
        <v>43</v>
      </c>
      <c r="D89" s="66">
        <v>43</v>
      </c>
      <c r="E89" s="66"/>
      <c r="F89" s="66"/>
      <c r="G89" s="134"/>
      <c r="H89" s="64">
        <f t="shared" si="6"/>
        <v>43</v>
      </c>
      <c r="I89" s="66">
        <v>43</v>
      </c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/>
      <c r="L90" s="134"/>
    </row>
    <row r="91" spans="1:12" x14ac:dyDescent="0.25">
      <c r="A91" s="135">
        <v>2230</v>
      </c>
      <c r="B91" s="63" t="s">
        <v>99</v>
      </c>
      <c r="C91" s="64">
        <f t="shared" si="5"/>
        <v>33712</v>
      </c>
      <c r="D91" s="136">
        <f>SUM(D92:D98)</f>
        <v>33712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27712</v>
      </c>
      <c r="I91" s="136">
        <f>SUM(I92:I98)</f>
        <v>27712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x14ac:dyDescent="0.25">
      <c r="A92" s="39">
        <v>2231</v>
      </c>
      <c r="B92" s="63" t="s">
        <v>100</v>
      </c>
      <c r="C92" s="64">
        <f t="shared" si="5"/>
        <v>9500</v>
      </c>
      <c r="D92" s="66">
        <f>6000+1500+2000</f>
        <v>9500</v>
      </c>
      <c r="E92" s="66"/>
      <c r="F92" s="66"/>
      <c r="G92" s="134"/>
      <c r="H92" s="64">
        <f t="shared" si="6"/>
        <v>3500</v>
      </c>
      <c r="I92" s="66">
        <v>3500</v>
      </c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>
        <v>0</v>
      </c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/>
      <c r="L97" s="134"/>
    </row>
    <row r="98" spans="1:12" x14ac:dyDescent="0.25">
      <c r="A98" s="39">
        <v>2239</v>
      </c>
      <c r="B98" s="63" t="s">
        <v>106</v>
      </c>
      <c r="C98" s="64">
        <f t="shared" si="5"/>
        <v>24212</v>
      </c>
      <c r="D98" s="66">
        <f>23073+1139</f>
        <v>24212</v>
      </c>
      <c r="E98" s="66"/>
      <c r="F98" s="66"/>
      <c r="G98" s="134"/>
      <c r="H98" s="64">
        <f t="shared" si="6"/>
        <v>24212</v>
      </c>
      <c r="I98" s="66">
        <v>24212</v>
      </c>
      <c r="J98" s="66"/>
      <c r="K98" s="66"/>
      <c r="L98" s="134"/>
    </row>
    <row r="99" spans="1:12" ht="36" x14ac:dyDescent="0.25">
      <c r="A99" s="135">
        <v>2240</v>
      </c>
      <c r="B99" s="63" t="s">
        <v>107</v>
      </c>
      <c r="C99" s="64">
        <f t="shared" si="5"/>
        <v>339</v>
      </c>
      <c r="D99" s="136">
        <f>SUM(D100:D106)</f>
        <v>339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339</v>
      </c>
      <c r="I99" s="136">
        <f>SUM(I100:I106)</f>
        <v>339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/>
      <c r="L102" s="134"/>
    </row>
    <row r="103" spans="1:12" x14ac:dyDescent="0.25">
      <c r="A103" s="39">
        <v>2244</v>
      </c>
      <c r="B103" s="63" t="s">
        <v>111</v>
      </c>
      <c r="C103" s="64">
        <f t="shared" si="5"/>
        <v>339</v>
      </c>
      <c r="D103" s="66">
        <v>339</v>
      </c>
      <c r="E103" s="66"/>
      <c r="F103" s="66"/>
      <c r="G103" s="134"/>
      <c r="H103" s="64">
        <f t="shared" si="6"/>
        <v>339</v>
      </c>
      <c r="I103" s="66">
        <v>339</v>
      </c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>
        <v>0</v>
      </c>
      <c r="J107" s="136"/>
      <c r="K107" s="136"/>
      <c r="L107" s="137"/>
    </row>
    <row r="108" spans="1:12" hidden="1" x14ac:dyDescent="0.25">
      <c r="A108" s="135">
        <v>2260</v>
      </c>
      <c r="B108" s="63" t="s">
        <v>116</v>
      </c>
      <c r="C108" s="64">
        <f t="shared" ref="C108:C174" si="10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1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10"/>
        <v>0</v>
      </c>
      <c r="D109" s="66"/>
      <c r="E109" s="66"/>
      <c r="F109" s="66"/>
      <c r="G109" s="134"/>
      <c r="H109" s="64">
        <f t="shared" si="11"/>
        <v>0</v>
      </c>
      <c r="I109" s="66">
        <v>0</v>
      </c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10"/>
        <v>0</v>
      </c>
      <c r="D110" s="66"/>
      <c r="E110" s="66"/>
      <c r="F110" s="66"/>
      <c r="G110" s="134"/>
      <c r="H110" s="64">
        <f t="shared" si="11"/>
        <v>0</v>
      </c>
      <c r="I110" s="66">
        <v>0</v>
      </c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10"/>
        <v>0</v>
      </c>
      <c r="D111" s="66"/>
      <c r="E111" s="66"/>
      <c r="F111" s="66"/>
      <c r="G111" s="134"/>
      <c r="H111" s="64">
        <f t="shared" si="11"/>
        <v>0</v>
      </c>
      <c r="I111" s="66">
        <v>0</v>
      </c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10"/>
        <v>0</v>
      </c>
      <c r="D112" s="66"/>
      <c r="E112" s="66"/>
      <c r="F112" s="66"/>
      <c r="G112" s="134"/>
      <c r="H112" s="64">
        <f t="shared" si="11"/>
        <v>0</v>
      </c>
      <c r="I112" s="66">
        <v>0</v>
      </c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10"/>
        <v>0</v>
      </c>
      <c r="D113" s="66"/>
      <c r="E113" s="66"/>
      <c r="F113" s="66"/>
      <c r="G113" s="134"/>
      <c r="H113" s="64">
        <f t="shared" si="11"/>
        <v>0</v>
      </c>
      <c r="I113" s="66">
        <v>0</v>
      </c>
      <c r="J113" s="66"/>
      <c r="K113" s="66"/>
      <c r="L113" s="134"/>
    </row>
    <row r="114" spans="1:12" hidden="1" x14ac:dyDescent="0.25">
      <c r="A114" s="135">
        <v>2270</v>
      </c>
      <c r="B114" s="63" t="s">
        <v>122</v>
      </c>
      <c r="C114" s="64">
        <f t="shared" si="10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1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11"/>
        <v>0</v>
      </c>
      <c r="I115" s="66">
        <v>0</v>
      </c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11"/>
        <v>0</v>
      </c>
      <c r="I116" s="66">
        <v>0</v>
      </c>
      <c r="J116" s="66"/>
      <c r="K116" s="66"/>
      <c r="L116" s="134"/>
    </row>
    <row r="117" spans="1:12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11"/>
        <v>0</v>
      </c>
      <c r="I117" s="66">
        <v>0</v>
      </c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8"/>
    </row>
    <row r="120" spans="1:12" ht="38.25" customHeight="1" x14ac:dyDescent="0.25">
      <c r="A120" s="95">
        <v>2300</v>
      </c>
      <c r="B120" s="75" t="s">
        <v>128</v>
      </c>
      <c r="C120" s="76">
        <f t="shared" si="10"/>
        <v>402</v>
      </c>
      <c r="D120" s="149">
        <f>SUM(D121,D126,D130,D131,D134,D138,D146,D147,D150)</f>
        <v>402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1"/>
        <v>402</v>
      </c>
      <c r="I120" s="149">
        <f>SUM(I121,I126,I130,I131,I134,I138,I146,I147,I150)</f>
        <v>402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x14ac:dyDescent="0.25">
      <c r="A121" s="141">
        <v>2310</v>
      </c>
      <c r="B121" s="58" t="s">
        <v>129</v>
      </c>
      <c r="C121" s="59">
        <f t="shared" si="10"/>
        <v>402</v>
      </c>
      <c r="D121" s="142">
        <f>SUM(D122:D125)</f>
        <v>402</v>
      </c>
      <c r="E121" s="142">
        <f t="shared" ref="E121:L121" si="12">SUM(E122:E125)</f>
        <v>0</v>
      </c>
      <c r="F121" s="142">
        <f t="shared" si="12"/>
        <v>0</v>
      </c>
      <c r="G121" s="143">
        <f t="shared" si="12"/>
        <v>0</v>
      </c>
      <c r="H121" s="59">
        <f t="shared" si="11"/>
        <v>402</v>
      </c>
      <c r="I121" s="142">
        <f t="shared" si="12"/>
        <v>402</v>
      </c>
      <c r="J121" s="142">
        <f t="shared" si="12"/>
        <v>0</v>
      </c>
      <c r="K121" s="142">
        <f t="shared" si="12"/>
        <v>0</v>
      </c>
      <c r="L121" s="143">
        <f t="shared" si="12"/>
        <v>0</v>
      </c>
    </row>
    <row r="122" spans="1:12" x14ac:dyDescent="0.25">
      <c r="A122" s="39">
        <v>2311</v>
      </c>
      <c r="B122" s="63" t="s">
        <v>130</v>
      </c>
      <c r="C122" s="64">
        <f>SUM(D122:G122)</f>
        <v>240</v>
      </c>
      <c r="D122" s="66">
        <v>240</v>
      </c>
      <c r="E122" s="66"/>
      <c r="F122" s="66"/>
      <c r="G122" s="134"/>
      <c r="H122" s="64">
        <f t="shared" si="11"/>
        <v>240</v>
      </c>
      <c r="I122" s="66">
        <v>240</v>
      </c>
      <c r="J122" s="66"/>
      <c r="K122" s="66"/>
      <c r="L122" s="134"/>
    </row>
    <row r="123" spans="1:12" x14ac:dyDescent="0.25">
      <c r="A123" s="39">
        <v>2312</v>
      </c>
      <c r="B123" s="63" t="s">
        <v>131</v>
      </c>
      <c r="C123" s="64">
        <f t="shared" si="10"/>
        <v>162</v>
      </c>
      <c r="D123" s="66">
        <v>162</v>
      </c>
      <c r="E123" s="66"/>
      <c r="F123" s="66"/>
      <c r="G123" s="134"/>
      <c r="H123" s="64">
        <f t="shared" si="11"/>
        <v>162</v>
      </c>
      <c r="I123" s="66">
        <v>162</v>
      </c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11"/>
        <v>0</v>
      </c>
      <c r="I124" s="66">
        <v>0</v>
      </c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11"/>
        <v>0</v>
      </c>
      <c r="I125" s="66">
        <v>0</v>
      </c>
      <c r="J125" s="66"/>
      <c r="K125" s="66"/>
      <c r="L125" s="134"/>
    </row>
    <row r="126" spans="1:12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1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11"/>
        <v>0</v>
      </c>
      <c r="I127" s="66">
        <v>0</v>
      </c>
      <c r="J127" s="66"/>
      <c r="K127" s="66"/>
      <c r="L127" s="134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11"/>
        <v>0</v>
      </c>
      <c r="I128" s="66">
        <v>0</v>
      </c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11"/>
        <v>0</v>
      </c>
      <c r="I129" s="66">
        <v>0</v>
      </c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11"/>
        <v>0</v>
      </c>
      <c r="I130" s="66">
        <v>0</v>
      </c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1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11"/>
        <v>0</v>
      </c>
      <c r="I132" s="66">
        <v>0</v>
      </c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11"/>
        <v>0</v>
      </c>
      <c r="I133" s="66">
        <v>0</v>
      </c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1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11"/>
        <v>0</v>
      </c>
      <c r="I135" s="61">
        <v>0</v>
      </c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11"/>
        <v>0</v>
      </c>
      <c r="I136" s="66">
        <v>0</v>
      </c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11"/>
        <v>0</v>
      </c>
      <c r="I137" s="66">
        <v>0</v>
      </c>
      <c r="J137" s="66"/>
      <c r="K137" s="66"/>
      <c r="L137" s="134"/>
    </row>
    <row r="138" spans="1:12" ht="36" hidden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1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11"/>
        <v>0</v>
      </c>
      <c r="I139" s="66">
        <v>0</v>
      </c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11"/>
        <v>0</v>
      </c>
      <c r="I140" s="66">
        <v>0</v>
      </c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11"/>
        <v>0</v>
      </c>
      <c r="I141" s="66">
        <v>0</v>
      </c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11"/>
        <v>0</v>
      </c>
      <c r="I142" s="66">
        <v>0</v>
      </c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11"/>
        <v>0</v>
      </c>
      <c r="I143" s="66">
        <v>0</v>
      </c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11"/>
        <v>0</v>
      </c>
      <c r="I144" s="66">
        <v>0</v>
      </c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11"/>
        <v>0</v>
      </c>
      <c r="I145" s="66">
        <v>0</v>
      </c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11"/>
        <v>0</v>
      </c>
      <c r="I146" s="138">
        <v>0</v>
      </c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1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11"/>
        <v>0</v>
      </c>
      <c r="I148" s="61">
        <v>0</v>
      </c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11"/>
        <v>0</v>
      </c>
      <c r="I149" s="66">
        <v>0</v>
      </c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11"/>
        <v>0</v>
      </c>
      <c r="I150" s="138">
        <v>0</v>
      </c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11"/>
        <v>0</v>
      </c>
      <c r="I151" s="151">
        <v>0</v>
      </c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3">SUM(E153,E159)</f>
        <v>0</v>
      </c>
      <c r="F152" s="56">
        <f t="shared" si="13"/>
        <v>0</v>
      </c>
      <c r="G152" s="56">
        <f t="shared" si="13"/>
        <v>0</v>
      </c>
      <c r="H152" s="51">
        <f t="shared" si="11"/>
        <v>0</v>
      </c>
      <c r="I152" s="56">
        <f>SUM(I153,I159)</f>
        <v>0</v>
      </c>
      <c r="J152" s="56">
        <f t="shared" ref="J152:L152" si="14">SUM(J153,J159)</f>
        <v>0</v>
      </c>
      <c r="K152" s="56">
        <f t="shared" si="14"/>
        <v>0</v>
      </c>
      <c r="L152" s="129">
        <f t="shared" si="14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5">SUM(E154:E158)</f>
        <v>0</v>
      </c>
      <c r="F153" s="142">
        <f t="shared" si="15"/>
        <v>0</v>
      </c>
      <c r="G153" s="142">
        <f t="shared" si="15"/>
        <v>0</v>
      </c>
      <c r="H153" s="59">
        <f t="shared" si="11"/>
        <v>0</v>
      </c>
      <c r="I153" s="142">
        <f>SUM(I154:I158)</f>
        <v>0</v>
      </c>
      <c r="J153" s="142">
        <f t="shared" ref="J153:L153" si="16">SUM(J154:J158)</f>
        <v>0</v>
      </c>
      <c r="K153" s="142">
        <f t="shared" si="16"/>
        <v>0</v>
      </c>
      <c r="L153" s="153">
        <f t="shared" si="16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11"/>
        <v>0</v>
      </c>
      <c r="I154" s="66">
        <v>0</v>
      </c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11"/>
        <v>0</v>
      </c>
      <c r="I155" s="66">
        <v>0</v>
      </c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ref="H156" si="17">SUM(I156:L156)</f>
        <v>0</v>
      </c>
      <c r="I156" s="66">
        <v>0</v>
      </c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11"/>
        <v>0</v>
      </c>
      <c r="I157" s="66">
        <v>0</v>
      </c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11"/>
        <v>0</v>
      </c>
      <c r="I158" s="66">
        <v>0</v>
      </c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11"/>
        <v>0</v>
      </c>
      <c r="I159" s="66">
        <v>0</v>
      </c>
      <c r="J159" s="66"/>
      <c r="K159" s="66"/>
      <c r="L159" s="134"/>
    </row>
    <row r="160" spans="1:12" hidden="1" x14ac:dyDescent="0.25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1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8">SUM(E162,E166)</f>
        <v>0</v>
      </c>
      <c r="F161" s="56">
        <f t="shared" si="18"/>
        <v>0</v>
      </c>
      <c r="G161" s="56">
        <f t="shared" si="18"/>
        <v>0</v>
      </c>
      <c r="H161" s="51">
        <f t="shared" si="11"/>
        <v>0</v>
      </c>
      <c r="I161" s="56">
        <f>SUM(I162,I166)</f>
        <v>0</v>
      </c>
      <c r="J161" s="56">
        <f t="shared" ref="J161:L161" si="19">SUM(J162,J166)</f>
        <v>0</v>
      </c>
      <c r="K161" s="56">
        <f t="shared" si="19"/>
        <v>0</v>
      </c>
      <c r="L161" s="129">
        <f t="shared" si="19"/>
        <v>0</v>
      </c>
    </row>
    <row r="162" spans="1:12" ht="36" hidden="1" x14ac:dyDescent="0.25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1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20">SUM(D166:G166)</f>
        <v>0</v>
      </c>
      <c r="D166" s="142">
        <f>SUM(D167:D170)</f>
        <v>0</v>
      </c>
      <c r="E166" s="142">
        <f t="shared" ref="E166:G166" si="21">SUM(E167:E170)</f>
        <v>0</v>
      </c>
      <c r="F166" s="142">
        <f t="shared" si="21"/>
        <v>0</v>
      </c>
      <c r="G166" s="142">
        <f t="shared" si="21"/>
        <v>0</v>
      </c>
      <c r="H166" s="156">
        <f t="shared" ref="H166:H170" si="22">SUM(I166:L166)</f>
        <v>0</v>
      </c>
      <c r="I166" s="142">
        <f>SUM(I167:I170)</f>
        <v>0</v>
      </c>
      <c r="J166" s="142">
        <f t="shared" ref="J166:L166" si="23">SUM(J167:J170)</f>
        <v>0</v>
      </c>
      <c r="K166" s="142">
        <f t="shared" si="23"/>
        <v>0</v>
      </c>
      <c r="L166" s="157">
        <f t="shared" si="23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20"/>
        <v>0</v>
      </c>
      <c r="D167" s="66"/>
      <c r="E167" s="66"/>
      <c r="F167" s="66"/>
      <c r="G167" s="158"/>
      <c r="H167" s="64">
        <f t="shared" si="22"/>
        <v>0</v>
      </c>
      <c r="I167" s="66">
        <v>0</v>
      </c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20"/>
        <v>0</v>
      </c>
      <c r="D168" s="66"/>
      <c r="E168" s="66"/>
      <c r="F168" s="66"/>
      <c r="G168" s="158"/>
      <c r="H168" s="64">
        <f t="shared" si="22"/>
        <v>0</v>
      </c>
      <c r="I168" s="66">
        <v>0</v>
      </c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20"/>
        <v>0</v>
      </c>
      <c r="D169" s="66"/>
      <c r="E169" s="66"/>
      <c r="F169" s="66"/>
      <c r="G169" s="158"/>
      <c r="H169" s="64">
        <f t="shared" si="22"/>
        <v>0</v>
      </c>
      <c r="I169" s="66">
        <v>0</v>
      </c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20"/>
        <v>0</v>
      </c>
      <c r="D170" s="160"/>
      <c r="E170" s="160"/>
      <c r="F170" s="160"/>
      <c r="G170" s="161"/>
      <c r="H170" s="156">
        <f t="shared" si="22"/>
        <v>0</v>
      </c>
      <c r="I170" s="160">
        <v>0</v>
      </c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4">SUM(E172:E173)</f>
        <v>0</v>
      </c>
      <c r="F171" s="165">
        <f t="shared" si="24"/>
        <v>0</v>
      </c>
      <c r="G171" s="165">
        <f t="shared" si="24"/>
        <v>0</v>
      </c>
      <c r="H171" s="164">
        <f t="shared" si="11"/>
        <v>0</v>
      </c>
      <c r="I171" s="165">
        <f>SUM(I172:I173)</f>
        <v>0</v>
      </c>
      <c r="J171" s="165">
        <f t="shared" ref="J171:L171" si="25">SUM(J172:J173)</f>
        <v>0</v>
      </c>
      <c r="K171" s="165">
        <f t="shared" si="25"/>
        <v>0</v>
      </c>
      <c r="L171" s="129">
        <f t="shared" si="25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11"/>
        <v>0</v>
      </c>
      <c r="I172" s="138">
        <v>0</v>
      </c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11"/>
        <v>0</v>
      </c>
      <c r="I173" s="61">
        <v>0</v>
      </c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1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1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6">SUM(D176:G176)</f>
        <v>0</v>
      </c>
      <c r="D176" s="61"/>
      <c r="E176" s="61"/>
      <c r="F176" s="61"/>
      <c r="G176" s="133"/>
      <c r="H176" s="59">
        <f t="shared" ref="H176:H244" si="27">SUM(I176:L176)</f>
        <v>0</v>
      </c>
      <c r="I176" s="61">
        <v>0</v>
      </c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6"/>
        <v>0</v>
      </c>
      <c r="D177" s="66"/>
      <c r="E177" s="66"/>
      <c r="F177" s="66"/>
      <c r="G177" s="134"/>
      <c r="H177" s="64">
        <f t="shared" si="27"/>
        <v>0</v>
      </c>
      <c r="I177" s="66">
        <v>0</v>
      </c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6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7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7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6"/>
        <v>0</v>
      </c>
      <c r="D180" s="66"/>
      <c r="E180" s="66"/>
      <c r="F180" s="66"/>
      <c r="G180" s="134"/>
      <c r="H180" s="64">
        <f t="shared" si="27"/>
        <v>0</v>
      </c>
      <c r="I180" s="66">
        <v>0</v>
      </c>
      <c r="J180" s="66"/>
      <c r="K180" s="66"/>
      <c r="L180" s="134"/>
    </row>
    <row r="181" spans="1:12" s="22" customFormat="1" ht="24" hidden="1" x14ac:dyDescent="0.25">
      <c r="A181" s="169"/>
      <c r="B181" s="18" t="s">
        <v>189</v>
      </c>
      <c r="C181" s="120">
        <f t="shared" si="26"/>
        <v>0</v>
      </c>
      <c r="D181" s="121">
        <f>SUM(D182,D211,D252,D265)</f>
        <v>0</v>
      </c>
      <c r="E181" s="121">
        <f t="shared" ref="E181:G181" si="28">SUM(E182,E211,E252,E265)</f>
        <v>0</v>
      </c>
      <c r="F181" s="121">
        <f t="shared" si="28"/>
        <v>0</v>
      </c>
      <c r="G181" s="121">
        <f t="shared" si="28"/>
        <v>0</v>
      </c>
      <c r="H181" s="120">
        <f>SUM(I181:L181)</f>
        <v>0</v>
      </c>
      <c r="I181" s="121">
        <f t="shared" ref="I181:L181" si="29">SUM(I182,I211,I252,I265)</f>
        <v>0</v>
      </c>
      <c r="J181" s="121">
        <f t="shared" si="29"/>
        <v>0</v>
      </c>
      <c r="K181" s="121">
        <f t="shared" si="29"/>
        <v>0</v>
      </c>
      <c r="L181" s="170">
        <f t="shared" si="29"/>
        <v>0</v>
      </c>
    </row>
    <row r="182" spans="1:12" hidden="1" x14ac:dyDescent="0.25">
      <c r="A182" s="123">
        <v>5000</v>
      </c>
      <c r="B182" s="123" t="s">
        <v>190</v>
      </c>
      <c r="C182" s="124">
        <f t="shared" si="26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7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6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7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6"/>
        <v>0</v>
      </c>
      <c r="D184" s="61"/>
      <c r="E184" s="61"/>
      <c r="F184" s="61"/>
      <c r="G184" s="133"/>
      <c r="H184" s="59">
        <f t="shared" si="27"/>
        <v>0</v>
      </c>
      <c r="I184" s="61">
        <v>0</v>
      </c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/>
      <c r="K185" s="66"/>
      <c r="L185" s="134"/>
    </row>
    <row r="186" spans="1:12" hidden="1" x14ac:dyDescent="0.25">
      <c r="A186" s="135">
        <v>5140</v>
      </c>
      <c r="B186" s="63" t="s">
        <v>194</v>
      </c>
      <c r="C186" s="64">
        <f t="shared" si="26"/>
        <v>0</v>
      </c>
      <c r="D186" s="66"/>
      <c r="E186" s="66"/>
      <c r="F186" s="66"/>
      <c r="G186" s="134"/>
      <c r="H186" s="64">
        <f t="shared" si="27"/>
        <v>0</v>
      </c>
      <c r="I186" s="66">
        <v>0</v>
      </c>
      <c r="J186" s="66"/>
      <c r="K186" s="66"/>
      <c r="L186" s="134"/>
    </row>
    <row r="187" spans="1:12" ht="24" hidden="1" x14ac:dyDescent="0.25">
      <c r="A187" s="50">
        <v>5200</v>
      </c>
      <c r="B187" s="127" t="s">
        <v>195</v>
      </c>
      <c r="C187" s="51">
        <f t="shared" si="26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7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6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7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6"/>
        <v>0</v>
      </c>
      <c r="D189" s="61"/>
      <c r="E189" s="61"/>
      <c r="F189" s="61"/>
      <c r="G189" s="133"/>
      <c r="H189" s="59">
        <f t="shared" si="27"/>
        <v>0</v>
      </c>
      <c r="I189" s="61">
        <v>0</v>
      </c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6"/>
        <v>0</v>
      </c>
      <c r="D190" s="66"/>
      <c r="E190" s="66"/>
      <c r="F190" s="66"/>
      <c r="G190" s="134"/>
      <c r="H190" s="64">
        <f t="shared" si="27"/>
        <v>0</v>
      </c>
      <c r="I190" s="66">
        <v>0</v>
      </c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6"/>
        <v>0</v>
      </c>
      <c r="D191" s="66"/>
      <c r="E191" s="66"/>
      <c r="F191" s="66"/>
      <c r="G191" s="134"/>
      <c r="H191" s="64">
        <f t="shared" si="27"/>
        <v>0</v>
      </c>
      <c r="I191" s="66">
        <v>0</v>
      </c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6"/>
        <v>0</v>
      </c>
      <c r="D192" s="66"/>
      <c r="E192" s="66"/>
      <c r="F192" s="66"/>
      <c r="G192" s="134"/>
      <c r="H192" s="64">
        <f t="shared" si="27"/>
        <v>0</v>
      </c>
      <c r="I192" s="66">
        <v>0</v>
      </c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6"/>
        <v>0</v>
      </c>
      <c r="D194" s="66"/>
      <c r="E194" s="66"/>
      <c r="F194" s="66"/>
      <c r="G194" s="134"/>
      <c r="H194" s="64">
        <f t="shared" si="27"/>
        <v>0</v>
      </c>
      <c r="I194" s="66">
        <v>0</v>
      </c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6"/>
        <v>0</v>
      </c>
      <c r="D195" s="66"/>
      <c r="E195" s="66"/>
      <c r="F195" s="66"/>
      <c r="G195" s="134"/>
      <c r="H195" s="64">
        <f t="shared" si="27"/>
        <v>0</v>
      </c>
      <c r="I195" s="66">
        <v>0</v>
      </c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6"/>
        <v>0</v>
      </c>
      <c r="D196" s="66"/>
      <c r="E196" s="66"/>
      <c r="F196" s="66"/>
      <c r="G196" s="134"/>
      <c r="H196" s="64">
        <f t="shared" si="27"/>
        <v>0</v>
      </c>
      <c r="I196" s="66">
        <v>0</v>
      </c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6"/>
        <v>0</v>
      </c>
      <c r="D197" s="66"/>
      <c r="E197" s="66"/>
      <c r="F197" s="66"/>
      <c r="G197" s="134"/>
      <c r="H197" s="64">
        <f t="shared" si="27"/>
        <v>0</v>
      </c>
      <c r="I197" s="66">
        <v>0</v>
      </c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6"/>
        <v>0</v>
      </c>
      <c r="D198" s="66"/>
      <c r="E198" s="66"/>
      <c r="F198" s="66"/>
      <c r="G198" s="134"/>
      <c r="H198" s="64">
        <f t="shared" si="27"/>
        <v>0</v>
      </c>
      <c r="I198" s="66">
        <v>0</v>
      </c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26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7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6"/>
        <v>0</v>
      </c>
      <c r="D200" s="66"/>
      <c r="E200" s="66"/>
      <c r="F200" s="66"/>
      <c r="G200" s="134"/>
      <c r="H200" s="64">
        <f t="shared" si="27"/>
        <v>0</v>
      </c>
      <c r="I200" s="66">
        <v>0</v>
      </c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6"/>
        <v>0</v>
      </c>
      <c r="D201" s="66"/>
      <c r="E201" s="66"/>
      <c r="F201" s="66"/>
      <c r="G201" s="134"/>
      <c r="H201" s="64">
        <f t="shared" si="27"/>
        <v>0</v>
      </c>
      <c r="I201" s="66">
        <v>0</v>
      </c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26"/>
        <v>0</v>
      </c>
      <c r="D202" s="66"/>
      <c r="E202" s="66"/>
      <c r="F202" s="66"/>
      <c r="G202" s="134"/>
      <c r="H202" s="64">
        <f t="shared" si="27"/>
        <v>0</v>
      </c>
      <c r="I202" s="66">
        <v>0</v>
      </c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6"/>
        <v>0</v>
      </c>
      <c r="D203" s="66"/>
      <c r="E203" s="66"/>
      <c r="F203" s="66"/>
      <c r="G203" s="134"/>
      <c r="H203" s="64">
        <f t="shared" si="27"/>
        <v>0</v>
      </c>
      <c r="I203" s="66">
        <v>0</v>
      </c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6"/>
        <v>0</v>
      </c>
      <c r="D204" s="66"/>
      <c r="E204" s="66"/>
      <c r="F204" s="66"/>
      <c r="G204" s="134"/>
      <c r="H204" s="64">
        <f t="shared" si="27"/>
        <v>0</v>
      </c>
      <c r="I204" s="66">
        <v>0</v>
      </c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6"/>
        <v>0</v>
      </c>
      <c r="D205" s="66"/>
      <c r="E205" s="66"/>
      <c r="F205" s="66"/>
      <c r="G205" s="134"/>
      <c r="H205" s="64">
        <f t="shared" si="27"/>
        <v>0</v>
      </c>
      <c r="I205" s="66">
        <v>0</v>
      </c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26"/>
        <v>0</v>
      </c>
      <c r="D206" s="66"/>
      <c r="E206" s="66"/>
      <c r="F206" s="66"/>
      <c r="G206" s="134"/>
      <c r="H206" s="64">
        <f t="shared" si="27"/>
        <v>0</v>
      </c>
      <c r="I206" s="66">
        <v>0</v>
      </c>
      <c r="J206" s="66"/>
      <c r="K206" s="66"/>
      <c r="L206" s="134"/>
    </row>
    <row r="207" spans="1:12" hidden="1" x14ac:dyDescent="0.25">
      <c r="A207" s="135">
        <v>5250</v>
      </c>
      <c r="B207" s="63" t="s">
        <v>215</v>
      </c>
      <c r="C207" s="172">
        <f t="shared" si="26"/>
        <v>0</v>
      </c>
      <c r="D207" s="66"/>
      <c r="E207" s="66"/>
      <c r="F207" s="66"/>
      <c r="G207" s="134"/>
      <c r="H207" s="64">
        <f t="shared" si="27"/>
        <v>0</v>
      </c>
      <c r="I207" s="66">
        <v>0</v>
      </c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6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7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6"/>
        <v>0</v>
      </c>
      <c r="D209" s="66"/>
      <c r="E209" s="66"/>
      <c r="F209" s="66"/>
      <c r="G209" s="134"/>
      <c r="H209" s="64">
        <f t="shared" si="27"/>
        <v>0</v>
      </c>
      <c r="I209" s="66">
        <v>0</v>
      </c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6"/>
        <v>0</v>
      </c>
      <c r="D210" s="138"/>
      <c r="E210" s="138"/>
      <c r="F210" s="138"/>
      <c r="G210" s="139"/>
      <c r="H210" s="103">
        <f t="shared" si="27"/>
        <v>0</v>
      </c>
      <c r="I210" s="138">
        <v>0</v>
      </c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6"/>
        <v>0</v>
      </c>
      <c r="D211" s="125">
        <f>D212+D232+D240+D250</f>
        <v>0</v>
      </c>
      <c r="E211" s="125">
        <f t="shared" ref="E211:G211" si="30">E212+E232+E240+E250</f>
        <v>0</v>
      </c>
      <c r="F211" s="125">
        <f t="shared" si="30"/>
        <v>0</v>
      </c>
      <c r="G211" s="126">
        <f t="shared" si="30"/>
        <v>0</v>
      </c>
      <c r="H211" s="124">
        <f t="shared" si="27"/>
        <v>0</v>
      </c>
      <c r="I211" s="125">
        <f t="shared" ref="I211:L211" si="31">I212+I232+I240+I250</f>
        <v>0</v>
      </c>
      <c r="J211" s="125">
        <f t="shared" si="31"/>
        <v>0</v>
      </c>
      <c r="K211" s="125">
        <f t="shared" si="31"/>
        <v>0</v>
      </c>
      <c r="L211" s="126">
        <f t="shared" si="31"/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7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6"/>
        <v>0</v>
      </c>
      <c r="D213" s="61"/>
      <c r="E213" s="61"/>
      <c r="F213" s="61"/>
      <c r="G213" s="177"/>
      <c r="H213" s="178">
        <f t="shared" si="27"/>
        <v>0</v>
      </c>
      <c r="I213" s="61">
        <v>0</v>
      </c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6"/>
        <v>0</v>
      </c>
      <c r="D214" s="136">
        <f>SUM(D215)</f>
        <v>0</v>
      </c>
      <c r="E214" s="136">
        <f t="shared" ref="E214:L214" si="32">SUM(E215)</f>
        <v>0</v>
      </c>
      <c r="F214" s="136">
        <f t="shared" si="32"/>
        <v>0</v>
      </c>
      <c r="G214" s="137">
        <f t="shared" si="32"/>
        <v>0</v>
      </c>
      <c r="H214" s="179">
        <f t="shared" si="27"/>
        <v>0</v>
      </c>
      <c r="I214" s="136">
        <f t="shared" si="32"/>
        <v>0</v>
      </c>
      <c r="J214" s="136">
        <f t="shared" si="32"/>
        <v>0</v>
      </c>
      <c r="K214" s="136">
        <f t="shared" si="32"/>
        <v>0</v>
      </c>
      <c r="L214" s="137">
        <f t="shared" si="32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6"/>
        <v>0</v>
      </c>
      <c r="D215" s="61"/>
      <c r="E215" s="61"/>
      <c r="F215" s="61"/>
      <c r="G215" s="133"/>
      <c r="H215" s="179">
        <f t="shared" si="27"/>
        <v>0</v>
      </c>
      <c r="I215" s="61">
        <v>0</v>
      </c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7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7"/>
        <v>0</v>
      </c>
      <c r="I218" s="66">
        <v>0</v>
      </c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7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7"/>
        <v>0</v>
      </c>
      <c r="I220" s="66">
        <v>0</v>
      </c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6"/>
        <v>0</v>
      </c>
      <c r="D221" s="66"/>
      <c r="E221" s="66"/>
      <c r="F221" s="66"/>
      <c r="G221" s="134"/>
      <c r="H221" s="179">
        <f t="shared" si="27"/>
        <v>0</v>
      </c>
      <c r="I221" s="66">
        <v>0</v>
      </c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6"/>
        <v>0</v>
      </c>
      <c r="D222" s="66"/>
      <c r="E222" s="66"/>
      <c r="F222" s="66"/>
      <c r="G222" s="134"/>
      <c r="H222" s="179">
        <f t="shared" si="27"/>
        <v>0</v>
      </c>
      <c r="I222" s="66">
        <v>0</v>
      </c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6"/>
        <v>0</v>
      </c>
      <c r="D223" s="66"/>
      <c r="E223" s="66"/>
      <c r="F223" s="66"/>
      <c r="G223" s="134"/>
      <c r="H223" s="179">
        <f t="shared" si="27"/>
        <v>0</v>
      </c>
      <c r="I223" s="66">
        <v>0</v>
      </c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6"/>
        <v>0</v>
      </c>
      <c r="D224" s="66"/>
      <c r="E224" s="66"/>
      <c r="F224" s="66"/>
      <c r="G224" s="134"/>
      <c r="H224" s="179">
        <f t="shared" si="27"/>
        <v>0</v>
      </c>
      <c r="I224" s="66">
        <v>0</v>
      </c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6"/>
        <v>0</v>
      </c>
      <c r="D225" s="66"/>
      <c r="E225" s="66"/>
      <c r="F225" s="66"/>
      <c r="G225" s="134"/>
      <c r="H225" s="179">
        <f t="shared" si="27"/>
        <v>0</v>
      </c>
      <c r="I225" s="66">
        <v>0</v>
      </c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6"/>
        <v>0</v>
      </c>
      <c r="D226" s="66"/>
      <c r="E226" s="66"/>
      <c r="F226" s="66"/>
      <c r="G226" s="134"/>
      <c r="H226" s="179">
        <f t="shared" si="27"/>
        <v>0</v>
      </c>
      <c r="I226" s="66">
        <v>0</v>
      </c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6"/>
        <v>0</v>
      </c>
      <c r="D227" s="142">
        <f>SUM(D228:D231)</f>
        <v>0</v>
      </c>
      <c r="E227" s="142">
        <f t="shared" ref="E227:G227" si="33">SUM(E228:E231)</f>
        <v>0</v>
      </c>
      <c r="F227" s="142">
        <f t="shared" si="33"/>
        <v>0</v>
      </c>
      <c r="G227" s="157">
        <f t="shared" si="33"/>
        <v>0</v>
      </c>
      <c r="H227" s="180">
        <f t="shared" si="27"/>
        <v>0</v>
      </c>
      <c r="I227" s="142">
        <f>SUM(I228:I231)</f>
        <v>0</v>
      </c>
      <c r="J227" s="142">
        <f t="shared" ref="J227:L227" si="34">SUM(J228:J231)</f>
        <v>0</v>
      </c>
      <c r="K227" s="142">
        <f t="shared" si="34"/>
        <v>0</v>
      </c>
      <c r="L227" s="157">
        <f t="shared" si="34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6"/>
        <v>0</v>
      </c>
      <c r="D228" s="66"/>
      <c r="E228" s="66"/>
      <c r="F228" s="66"/>
      <c r="G228" s="148"/>
      <c r="H228" s="172">
        <f t="shared" si="27"/>
        <v>0</v>
      </c>
      <c r="I228" s="66">
        <v>0</v>
      </c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6"/>
        <v>0</v>
      </c>
      <c r="D229" s="66"/>
      <c r="E229" s="66"/>
      <c r="F229" s="66"/>
      <c r="G229" s="148"/>
      <c r="H229" s="172">
        <f t="shared" si="27"/>
        <v>0</v>
      </c>
      <c r="I229" s="66">
        <v>0</v>
      </c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6"/>
        <v>0</v>
      </c>
      <c r="D230" s="66"/>
      <c r="E230" s="66"/>
      <c r="F230" s="66"/>
      <c r="G230" s="148"/>
      <c r="H230" s="172">
        <f t="shared" si="27"/>
        <v>0</v>
      </c>
      <c r="I230" s="66">
        <v>0</v>
      </c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6"/>
        <v>0</v>
      </c>
      <c r="D231" s="66"/>
      <c r="E231" s="66"/>
      <c r="F231" s="66"/>
      <c r="G231" s="148"/>
      <c r="H231" s="172">
        <f t="shared" si="27"/>
        <v>0</v>
      </c>
      <c r="I231" s="66">
        <v>0</v>
      </c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6"/>
        <v>0</v>
      </c>
      <c r="D232" s="56">
        <f>SUM(D233,D238,D239)</f>
        <v>0</v>
      </c>
      <c r="E232" s="56">
        <f t="shared" ref="E232:G232" si="35">SUM(E233,E238,E239)</f>
        <v>0</v>
      </c>
      <c r="F232" s="56">
        <f t="shared" si="35"/>
        <v>0</v>
      </c>
      <c r="G232" s="56">
        <f t="shared" si="35"/>
        <v>0</v>
      </c>
      <c r="H232" s="51">
        <f t="shared" si="27"/>
        <v>0</v>
      </c>
      <c r="I232" s="56">
        <f>SUM(I233,I238,I239)</f>
        <v>0</v>
      </c>
      <c r="J232" s="56">
        <f t="shared" ref="J232:L232" si="36">SUM(J233,J238,J239)</f>
        <v>0</v>
      </c>
      <c r="K232" s="56">
        <f t="shared" si="36"/>
        <v>0</v>
      </c>
      <c r="L232" s="144">
        <f t="shared" si="36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6"/>
        <v>0</v>
      </c>
      <c r="D233" s="142">
        <f>SUM(D234:D237)</f>
        <v>0</v>
      </c>
      <c r="E233" s="142">
        <f>SUM(E234:E237)</f>
        <v>0</v>
      </c>
      <c r="F233" s="142">
        <f t="shared" ref="F233:G233" si="37">SUM(F234:F237)</f>
        <v>0</v>
      </c>
      <c r="G233" s="181">
        <f t="shared" si="37"/>
        <v>0</v>
      </c>
      <c r="H233" s="180">
        <f t="shared" si="27"/>
        <v>0</v>
      </c>
      <c r="I233" s="142">
        <f>SUM(I234:I237)</f>
        <v>0</v>
      </c>
      <c r="J233" s="142">
        <f t="shared" ref="J233:L233" si="38">SUM(J234:J237)</f>
        <v>0</v>
      </c>
      <c r="K233" s="142">
        <f t="shared" si="38"/>
        <v>0</v>
      </c>
      <c r="L233" s="182">
        <f t="shared" si="38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6"/>
        <v>0</v>
      </c>
      <c r="D234" s="66"/>
      <c r="E234" s="66"/>
      <c r="F234" s="66"/>
      <c r="G234" s="148"/>
      <c r="H234" s="172">
        <f t="shared" si="27"/>
        <v>0</v>
      </c>
      <c r="I234" s="66">
        <v>0</v>
      </c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6"/>
        <v>0</v>
      </c>
      <c r="D235" s="66"/>
      <c r="E235" s="66"/>
      <c r="F235" s="66"/>
      <c r="G235" s="148"/>
      <c r="H235" s="172">
        <f t="shared" si="27"/>
        <v>0</v>
      </c>
      <c r="I235" s="66">
        <v>0</v>
      </c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6"/>
        <v>0</v>
      </c>
      <c r="D236" s="66"/>
      <c r="E236" s="66"/>
      <c r="F236" s="66"/>
      <c r="G236" s="148"/>
      <c r="H236" s="172">
        <f t="shared" si="27"/>
        <v>0</v>
      </c>
      <c r="I236" s="66">
        <v>0</v>
      </c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6"/>
        <v>0</v>
      </c>
      <c r="D237" s="61"/>
      <c r="E237" s="61"/>
      <c r="F237" s="61"/>
      <c r="G237" s="183"/>
      <c r="H237" s="176">
        <f t="shared" si="27"/>
        <v>0</v>
      </c>
      <c r="I237" s="61">
        <v>0</v>
      </c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6"/>
        <v>0</v>
      </c>
      <c r="D239" s="66"/>
      <c r="E239" s="66"/>
      <c r="F239" s="66"/>
      <c r="G239" s="134"/>
      <c r="H239" s="179">
        <f t="shared" si="27"/>
        <v>0</v>
      </c>
      <c r="I239" s="66">
        <v>0</v>
      </c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9">SUM(E241,E245)</f>
        <v>0</v>
      </c>
      <c r="F240" s="56">
        <f t="shared" si="39"/>
        <v>0</v>
      </c>
      <c r="G240" s="56">
        <f t="shared" si="39"/>
        <v>0</v>
      </c>
      <c r="H240" s="51">
        <f>SUM(I240:L240)</f>
        <v>0</v>
      </c>
      <c r="I240" s="56">
        <f>SUM(I241,I245)</f>
        <v>0</v>
      </c>
      <c r="J240" s="56">
        <f t="shared" ref="J240:L240" si="40">SUM(J241,J245)</f>
        <v>0</v>
      </c>
      <c r="K240" s="56">
        <f t="shared" si="40"/>
        <v>0</v>
      </c>
      <c r="L240" s="144">
        <f t="shared" si="40"/>
        <v>0</v>
      </c>
    </row>
    <row r="241" spans="1:12" ht="24" hidden="1" x14ac:dyDescent="0.25">
      <c r="A241" s="141">
        <v>6410</v>
      </c>
      <c r="B241" s="58" t="s">
        <v>249</v>
      </c>
      <c r="C241" s="176">
        <f t="shared" si="26"/>
        <v>0</v>
      </c>
      <c r="D241" s="142">
        <f>SUM(D242:D244)</f>
        <v>0</v>
      </c>
      <c r="E241" s="142">
        <f t="shared" ref="E241:G241" si="41">SUM(E242:E244)</f>
        <v>0</v>
      </c>
      <c r="F241" s="142">
        <f t="shared" si="41"/>
        <v>0</v>
      </c>
      <c r="G241" s="153">
        <f t="shared" si="41"/>
        <v>0</v>
      </c>
      <c r="H241" s="176">
        <f t="shared" si="27"/>
        <v>0</v>
      </c>
      <c r="I241" s="142">
        <f>SUM(I242:I244)</f>
        <v>0</v>
      </c>
      <c r="J241" s="142">
        <f t="shared" ref="J241:L241" si="42">SUM(J242:J244)</f>
        <v>0</v>
      </c>
      <c r="K241" s="142">
        <f t="shared" si="42"/>
        <v>0</v>
      </c>
      <c r="L241" s="153">
        <f t="shared" si="42"/>
        <v>0</v>
      </c>
    </row>
    <row r="242" spans="1:12" hidden="1" x14ac:dyDescent="0.25">
      <c r="A242" s="39">
        <v>6411</v>
      </c>
      <c r="B242" s="146" t="s">
        <v>250</v>
      </c>
      <c r="C242" s="172">
        <f t="shared" si="26"/>
        <v>0</v>
      </c>
      <c r="D242" s="66"/>
      <c r="E242" s="66"/>
      <c r="F242" s="66"/>
      <c r="G242" s="134"/>
      <c r="H242" s="179">
        <f t="shared" si="27"/>
        <v>0</v>
      </c>
      <c r="I242" s="66">
        <v>0</v>
      </c>
      <c r="J242" s="66"/>
      <c r="K242" s="66"/>
      <c r="L242" s="134"/>
    </row>
    <row r="243" spans="1:12" ht="36" hidden="1" x14ac:dyDescent="0.25">
      <c r="A243" s="39">
        <v>6412</v>
      </c>
      <c r="B243" s="63" t="s">
        <v>251</v>
      </c>
      <c r="C243" s="172">
        <f t="shared" si="26"/>
        <v>0</v>
      </c>
      <c r="D243" s="66"/>
      <c r="E243" s="66"/>
      <c r="F243" s="66"/>
      <c r="G243" s="134"/>
      <c r="H243" s="179">
        <f t="shared" si="27"/>
        <v>0</v>
      </c>
      <c r="I243" s="66">
        <v>0</v>
      </c>
      <c r="J243" s="66"/>
      <c r="K243" s="66"/>
      <c r="L243" s="134"/>
    </row>
    <row r="244" spans="1:12" ht="36" hidden="1" x14ac:dyDescent="0.25">
      <c r="A244" s="39">
        <v>6419</v>
      </c>
      <c r="B244" s="63" t="s">
        <v>252</v>
      </c>
      <c r="C244" s="172">
        <f t="shared" si="26"/>
        <v>0</v>
      </c>
      <c r="D244" s="66"/>
      <c r="E244" s="66"/>
      <c r="F244" s="66"/>
      <c r="G244" s="134"/>
      <c r="H244" s="179">
        <f t="shared" si="27"/>
        <v>0</v>
      </c>
      <c r="I244" s="66">
        <v>0</v>
      </c>
      <c r="J244" s="66"/>
      <c r="K244" s="66"/>
      <c r="L244" s="134"/>
    </row>
    <row r="245" spans="1:12" ht="48" hidden="1" x14ac:dyDescent="0.25">
      <c r="A245" s="135">
        <v>6420</v>
      </c>
      <c r="B245" s="63" t="s">
        <v>253</v>
      </c>
      <c r="C245" s="172">
        <f t="shared" si="26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2" ht="36" hidden="1" x14ac:dyDescent="0.25">
      <c r="A246" s="39">
        <v>6421</v>
      </c>
      <c r="B246" s="63" t="s">
        <v>254</v>
      </c>
      <c r="C246" s="172">
        <f t="shared" ref="C246:C271" si="43">SUM(D246:G246)</f>
        <v>0</v>
      </c>
      <c r="D246" s="66"/>
      <c r="E246" s="66"/>
      <c r="F246" s="66"/>
      <c r="G246" s="134"/>
      <c r="H246" s="179">
        <f t="shared" ref="H246:H271" si="44">SUM(I246:L246)</f>
        <v>0</v>
      </c>
      <c r="I246" s="66">
        <v>0</v>
      </c>
      <c r="J246" s="66"/>
      <c r="K246" s="66"/>
      <c r="L246" s="134"/>
    </row>
    <row r="247" spans="1:12" hidden="1" x14ac:dyDescent="0.25">
      <c r="A247" s="39">
        <v>6422</v>
      </c>
      <c r="B247" s="63" t="s">
        <v>255</v>
      </c>
      <c r="C247" s="172">
        <f t="shared" si="43"/>
        <v>0</v>
      </c>
      <c r="D247" s="66"/>
      <c r="E247" s="66"/>
      <c r="F247" s="66"/>
      <c r="G247" s="134"/>
      <c r="H247" s="179">
        <f t="shared" si="44"/>
        <v>0</v>
      </c>
      <c r="I247" s="66">
        <v>0</v>
      </c>
      <c r="J247" s="66"/>
      <c r="K247" s="66"/>
      <c r="L247" s="134"/>
    </row>
    <row r="248" spans="1:12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/>
      <c r="L248" s="134"/>
    </row>
    <row r="249" spans="1:12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/>
      <c r="L249" s="134"/>
    </row>
    <row r="250" spans="1:12" ht="60" hidden="1" x14ac:dyDescent="0.25">
      <c r="A250" s="50">
        <v>6500</v>
      </c>
      <c r="B250" s="127" t="s">
        <v>258</v>
      </c>
      <c r="C250" s="172">
        <f t="shared" ref="C250:C251" si="45">SUM(D250:G250)</f>
        <v>0</v>
      </c>
      <c r="D250" s="66">
        <f>SUM(D251)</f>
        <v>0</v>
      </c>
      <c r="E250" s="66">
        <f t="shared" ref="E250:G250" si="46">SUM(E251)</f>
        <v>0</v>
      </c>
      <c r="F250" s="66">
        <f t="shared" si="46"/>
        <v>0</v>
      </c>
      <c r="G250" s="148">
        <f t="shared" si="46"/>
        <v>0</v>
      </c>
      <c r="H250" s="188">
        <f t="shared" ref="H250:H251" si="47">SUM(I250:L250)</f>
        <v>0</v>
      </c>
      <c r="I250" s="66">
        <f t="shared" ref="I250:L250" si="48">SUM(I251)</f>
        <v>0</v>
      </c>
      <c r="J250" s="66">
        <f t="shared" si="48"/>
        <v>0</v>
      </c>
      <c r="K250" s="66">
        <f t="shared" si="48"/>
        <v>0</v>
      </c>
      <c r="L250" s="134">
        <f t="shared" si="48"/>
        <v>0</v>
      </c>
    </row>
    <row r="251" spans="1:12" ht="48" hidden="1" x14ac:dyDescent="0.25">
      <c r="A251" s="39">
        <v>6510</v>
      </c>
      <c r="B251" s="63" t="s">
        <v>259</v>
      </c>
      <c r="C251" s="172">
        <f t="shared" si="45"/>
        <v>0</v>
      </c>
      <c r="D251" s="66"/>
      <c r="E251" s="66"/>
      <c r="F251" s="66"/>
      <c r="G251" s="148"/>
      <c r="H251" s="188">
        <f t="shared" si="47"/>
        <v>0</v>
      </c>
      <c r="I251" s="66">
        <v>0</v>
      </c>
      <c r="J251" s="66"/>
      <c r="K251" s="66"/>
      <c r="L251" s="134"/>
    </row>
    <row r="252" spans="1:12" ht="48" hidden="1" x14ac:dyDescent="0.25">
      <c r="A252" s="189">
        <v>7000</v>
      </c>
      <c r="B252" s="189" t="s">
        <v>260</v>
      </c>
      <c r="C252" s="190">
        <f>SUM(D252:G252)</f>
        <v>0</v>
      </c>
      <c r="D252" s="191">
        <f>SUM(D253,D263)</f>
        <v>0</v>
      </c>
      <c r="E252" s="191">
        <f>SUM(E253,E263)</f>
        <v>0</v>
      </c>
      <c r="F252" s="191">
        <f>SUM(F253,F263)</f>
        <v>0</v>
      </c>
      <c r="G252" s="191">
        <f>SUM(G253,G263)</f>
        <v>0</v>
      </c>
      <c r="H252" s="192">
        <f t="shared" si="44"/>
        <v>0</v>
      </c>
      <c r="I252" s="191">
        <f>SUM(I253,I263)</f>
        <v>0</v>
      </c>
      <c r="J252" s="191">
        <f>SUM(J253,J263)</f>
        <v>0</v>
      </c>
      <c r="K252" s="191">
        <f>SUM(K253,K263)</f>
        <v>0</v>
      </c>
      <c r="L252" s="193">
        <f>SUM(L253,L263)</f>
        <v>0</v>
      </c>
    </row>
    <row r="253" spans="1:12" ht="24" hidden="1" x14ac:dyDescent="0.25">
      <c r="A253" s="50">
        <v>7200</v>
      </c>
      <c r="B253" s="127" t="s">
        <v>261</v>
      </c>
      <c r="C253" s="155">
        <f t="shared" si="43"/>
        <v>0</v>
      </c>
      <c r="D253" s="56">
        <f>SUM(D254,D255,D256,D257,D261,D262)</f>
        <v>0</v>
      </c>
      <c r="E253" s="56">
        <f t="shared" ref="E253:G253" si="49">SUM(E254,E255,E256,E257,E261,E262)</f>
        <v>0</v>
      </c>
      <c r="F253" s="56">
        <f t="shared" si="49"/>
        <v>0</v>
      </c>
      <c r="G253" s="56">
        <f t="shared" si="49"/>
        <v>0</v>
      </c>
      <c r="H253" s="51">
        <f t="shared" si="44"/>
        <v>0</v>
      </c>
      <c r="I253" s="56">
        <f t="shared" ref="I253:L253" si="50">SUM(I254,I255,I256,I257,I261,I262)</f>
        <v>0</v>
      </c>
      <c r="J253" s="56">
        <f t="shared" si="50"/>
        <v>0</v>
      </c>
      <c r="K253" s="56">
        <f t="shared" si="50"/>
        <v>0</v>
      </c>
      <c r="L253" s="129">
        <f t="shared" si="50"/>
        <v>0</v>
      </c>
    </row>
    <row r="254" spans="1:12" ht="24" hidden="1" x14ac:dyDescent="0.25">
      <c r="A254" s="141">
        <v>7210</v>
      </c>
      <c r="B254" s="58" t="s">
        <v>262</v>
      </c>
      <c r="C254" s="176">
        <f t="shared" si="43"/>
        <v>0</v>
      </c>
      <c r="D254" s="61"/>
      <c r="E254" s="61"/>
      <c r="F254" s="61"/>
      <c r="G254" s="133"/>
      <c r="H254" s="59">
        <f t="shared" si="44"/>
        <v>0</v>
      </c>
      <c r="I254" s="61">
        <v>0</v>
      </c>
      <c r="J254" s="61"/>
      <c r="K254" s="61"/>
      <c r="L254" s="133"/>
    </row>
    <row r="255" spans="1:12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4"/>
    </row>
    <row r="256" spans="1:12" ht="24" hidden="1" x14ac:dyDescent="0.25">
      <c r="A256" s="135">
        <v>7230</v>
      </c>
      <c r="B256" s="63" t="s">
        <v>34</v>
      </c>
      <c r="C256" s="172">
        <f t="shared" si="43"/>
        <v>0</v>
      </c>
      <c r="D256" s="66"/>
      <c r="E256" s="66"/>
      <c r="F256" s="66"/>
      <c r="G256" s="134"/>
      <c r="H256" s="64">
        <f t="shared" si="44"/>
        <v>0</v>
      </c>
      <c r="I256" s="66">
        <v>0</v>
      </c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43"/>
        <v>0</v>
      </c>
      <c r="D257" s="136">
        <f>SUM(D258:D260)</f>
        <v>0</v>
      </c>
      <c r="E257" s="136">
        <f t="shared" ref="E257:G257" si="51">SUM(E258:E260)</f>
        <v>0</v>
      </c>
      <c r="F257" s="136">
        <f t="shared" si="51"/>
        <v>0</v>
      </c>
      <c r="G257" s="137">
        <f t="shared" si="51"/>
        <v>0</v>
      </c>
      <c r="H257" s="64">
        <f t="shared" si="44"/>
        <v>0</v>
      </c>
      <c r="I257" s="136">
        <f t="shared" ref="I257:L257" si="52">SUM(I258:I260)</f>
        <v>0</v>
      </c>
      <c r="J257" s="136">
        <f t="shared" si="52"/>
        <v>0</v>
      </c>
      <c r="K257" s="136">
        <f>SUM(K258:K260)</f>
        <v>0</v>
      </c>
      <c r="L257" s="137">
        <f t="shared" si="52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43"/>
        <v>0</v>
      </c>
      <c r="D258" s="66"/>
      <c r="E258" s="66"/>
      <c r="F258" s="66"/>
      <c r="G258" s="134"/>
      <c r="H258" s="64">
        <f t="shared" si="44"/>
        <v>0</v>
      </c>
      <c r="I258" s="66">
        <v>0</v>
      </c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43"/>
        <v>0</v>
      </c>
      <c r="D259" s="66"/>
      <c r="E259" s="66"/>
      <c r="F259" s="66"/>
      <c r="G259" s="134"/>
      <c r="H259" s="64">
        <f t="shared" si="44"/>
        <v>0</v>
      </c>
      <c r="I259" s="66">
        <v>0</v>
      </c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43"/>
        <v>0</v>
      </c>
      <c r="D260" s="66"/>
      <c r="E260" s="66"/>
      <c r="F260" s="66"/>
      <c r="G260" s="134"/>
      <c r="H260" s="64">
        <f t="shared" si="44"/>
        <v>0</v>
      </c>
      <c r="I260" s="66">
        <v>0</v>
      </c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2">
        <f t="shared" si="43"/>
        <v>0</v>
      </c>
      <c r="D261" s="66"/>
      <c r="E261" s="66"/>
      <c r="F261" s="66"/>
      <c r="G261" s="134"/>
      <c r="H261" s="64">
        <f t="shared" si="44"/>
        <v>0</v>
      </c>
      <c r="I261" s="66">
        <v>0</v>
      </c>
      <c r="J261" s="66"/>
      <c r="K261" s="66"/>
      <c r="L261" s="134"/>
    </row>
    <row r="262" spans="1:12" ht="60" hidden="1" x14ac:dyDescent="0.25">
      <c r="A262" s="135">
        <v>7270</v>
      </c>
      <c r="B262" s="63" t="s">
        <v>269</v>
      </c>
      <c r="C262" s="172">
        <f t="shared" si="43"/>
        <v>0</v>
      </c>
      <c r="D262" s="66"/>
      <c r="E262" s="66"/>
      <c r="F262" s="66"/>
      <c r="G262" s="134"/>
      <c r="H262" s="64">
        <f t="shared" si="44"/>
        <v>0</v>
      </c>
      <c r="I262" s="66">
        <v>0</v>
      </c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43"/>
        <v>0</v>
      </c>
      <c r="D263" s="149">
        <f>D264</f>
        <v>0</v>
      </c>
      <c r="E263" s="149">
        <f t="shared" ref="E263:G263" si="53">E264</f>
        <v>0</v>
      </c>
      <c r="F263" s="149">
        <f t="shared" si="53"/>
        <v>0</v>
      </c>
      <c r="G263" s="150">
        <f t="shared" si="53"/>
        <v>0</v>
      </c>
      <c r="H263" s="76">
        <f t="shared" si="44"/>
        <v>0</v>
      </c>
      <c r="I263" s="149">
        <f t="shared" ref="I263:L263" si="54">I264</f>
        <v>0</v>
      </c>
      <c r="J263" s="149">
        <f t="shared" si="54"/>
        <v>0</v>
      </c>
      <c r="K263" s="149">
        <f t="shared" si="54"/>
        <v>0</v>
      </c>
      <c r="L263" s="150">
        <f t="shared" si="54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43"/>
        <v>0</v>
      </c>
      <c r="D264" s="72"/>
      <c r="E264" s="72"/>
      <c r="F264" s="72"/>
      <c r="G264" s="194"/>
      <c r="H264" s="70">
        <f t="shared" si="44"/>
        <v>0</v>
      </c>
      <c r="I264" s="72">
        <v>0</v>
      </c>
      <c r="J264" s="72"/>
      <c r="K264" s="72"/>
      <c r="L264" s="194"/>
    </row>
    <row r="265" spans="1:12" hidden="1" x14ac:dyDescent="0.25">
      <c r="A265" s="195">
        <v>9000</v>
      </c>
      <c r="B265" s="196" t="s">
        <v>272</v>
      </c>
      <c r="C265" s="197">
        <f t="shared" si="43"/>
        <v>0</v>
      </c>
      <c r="D265" s="198">
        <f>D266</f>
        <v>0</v>
      </c>
      <c r="E265" s="198">
        <f t="shared" ref="E265:G266" si="55">E266</f>
        <v>0</v>
      </c>
      <c r="F265" s="198">
        <f t="shared" si="55"/>
        <v>0</v>
      </c>
      <c r="G265" s="199">
        <f t="shared" si="55"/>
        <v>0</v>
      </c>
      <c r="H265" s="200">
        <f t="shared" si="44"/>
        <v>0</v>
      </c>
      <c r="I265" s="198">
        <f t="shared" ref="I265:L266" si="56">I266</f>
        <v>0</v>
      </c>
      <c r="J265" s="198">
        <f>J266</f>
        <v>0</v>
      </c>
      <c r="K265" s="198">
        <f t="shared" si="56"/>
        <v>0</v>
      </c>
      <c r="L265" s="199">
        <f t="shared" si="56"/>
        <v>0</v>
      </c>
    </row>
    <row r="266" spans="1:12" ht="24" hidden="1" x14ac:dyDescent="0.25">
      <c r="A266" s="201">
        <v>9200</v>
      </c>
      <c r="B266" s="63" t="s">
        <v>273</v>
      </c>
      <c r="C266" s="173">
        <f t="shared" si="43"/>
        <v>0</v>
      </c>
      <c r="D266" s="131">
        <f>D267</f>
        <v>0</v>
      </c>
      <c r="E266" s="131">
        <f t="shared" si="55"/>
        <v>0</v>
      </c>
      <c r="F266" s="131">
        <f t="shared" si="55"/>
        <v>0</v>
      </c>
      <c r="G266" s="132">
        <f t="shared" si="55"/>
        <v>0</v>
      </c>
      <c r="H266" s="103">
        <f t="shared" si="44"/>
        <v>0</v>
      </c>
      <c r="I266" s="131">
        <f t="shared" si="56"/>
        <v>0</v>
      </c>
      <c r="J266" s="131">
        <f t="shared" si="56"/>
        <v>0</v>
      </c>
      <c r="K266" s="131">
        <f t="shared" si="56"/>
        <v>0</v>
      </c>
      <c r="L266" s="132">
        <f t="shared" si="56"/>
        <v>0</v>
      </c>
    </row>
    <row r="267" spans="1:12" ht="24" hidden="1" x14ac:dyDescent="0.25">
      <c r="A267" s="202">
        <v>9260</v>
      </c>
      <c r="B267" s="63" t="s">
        <v>274</v>
      </c>
      <c r="C267" s="173">
        <f t="shared" si="43"/>
        <v>0</v>
      </c>
      <c r="D267" s="131">
        <f>SUM(D268)</f>
        <v>0</v>
      </c>
      <c r="E267" s="131">
        <f t="shared" ref="E267:G267" si="57">SUM(E268)</f>
        <v>0</v>
      </c>
      <c r="F267" s="131">
        <f t="shared" si="57"/>
        <v>0</v>
      </c>
      <c r="G267" s="132">
        <f t="shared" si="57"/>
        <v>0</v>
      </c>
      <c r="H267" s="103">
        <f t="shared" si="44"/>
        <v>0</v>
      </c>
      <c r="I267" s="131">
        <f t="shared" ref="I267:L267" si="58">SUM(I268)</f>
        <v>0</v>
      </c>
      <c r="J267" s="131">
        <f t="shared" si="58"/>
        <v>0</v>
      </c>
      <c r="K267" s="131">
        <f t="shared" si="58"/>
        <v>0</v>
      </c>
      <c r="L267" s="132">
        <f t="shared" si="58"/>
        <v>0</v>
      </c>
    </row>
    <row r="268" spans="1:12" ht="87" hidden="1" customHeight="1" x14ac:dyDescent="0.25">
      <c r="A268" s="203">
        <v>9263</v>
      </c>
      <c r="B268" s="63" t="s">
        <v>275</v>
      </c>
      <c r="C268" s="173">
        <f t="shared" si="43"/>
        <v>0</v>
      </c>
      <c r="D268" s="138"/>
      <c r="E268" s="138"/>
      <c r="F268" s="138"/>
      <c r="G268" s="139"/>
      <c r="H268" s="103">
        <f t="shared" si="44"/>
        <v>0</v>
      </c>
      <c r="I268" s="138">
        <v>0</v>
      </c>
      <c r="J268" s="138"/>
      <c r="K268" s="138"/>
      <c r="L268" s="139"/>
    </row>
    <row r="269" spans="1:12" hidden="1" x14ac:dyDescent="0.25">
      <c r="A269" s="146"/>
      <c r="B269" s="63" t="s">
        <v>276</v>
      </c>
      <c r="C269" s="172">
        <f t="shared" si="43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4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43"/>
        <v>0</v>
      </c>
      <c r="D270" s="66"/>
      <c r="E270" s="66"/>
      <c r="F270" s="66"/>
      <c r="G270" s="134"/>
      <c r="H270" s="64">
        <f t="shared" si="44"/>
        <v>0</v>
      </c>
      <c r="I270" s="66">
        <v>0</v>
      </c>
      <c r="J270" s="66"/>
      <c r="K270" s="66"/>
      <c r="L270" s="134"/>
    </row>
    <row r="271" spans="1:12" ht="24" hidden="1" x14ac:dyDescent="0.25">
      <c r="A271" s="146" t="s">
        <v>279</v>
      </c>
      <c r="B271" s="204" t="s">
        <v>280</v>
      </c>
      <c r="C271" s="176">
        <f t="shared" si="43"/>
        <v>0</v>
      </c>
      <c r="D271" s="61"/>
      <c r="E271" s="61"/>
      <c r="F271" s="61"/>
      <c r="G271" s="133"/>
      <c r="H271" s="59">
        <f t="shared" si="44"/>
        <v>0</v>
      </c>
      <c r="I271" s="61">
        <v>0</v>
      </c>
      <c r="J271" s="61"/>
      <c r="K271" s="61"/>
      <c r="L271" s="133"/>
    </row>
    <row r="272" spans="1:12" ht="12.75" thickBot="1" x14ac:dyDescent="0.3">
      <c r="A272" s="205"/>
      <c r="B272" s="205" t="s">
        <v>281</v>
      </c>
      <c r="C272" s="206">
        <f>SUM(C269,C252,C211,C182,C174,C160,C75,C53)</f>
        <v>34917</v>
      </c>
      <c r="D272" s="206">
        <f>SUM(D269,D252,D211,D182,D174,D160,D75,D53,)</f>
        <v>34917</v>
      </c>
      <c r="E272" s="206">
        <f t="shared" ref="E272:L272" si="59">SUM(E269,E252,E211,E182,E174,E160,E75,E53)</f>
        <v>0</v>
      </c>
      <c r="F272" s="206">
        <f t="shared" si="59"/>
        <v>0</v>
      </c>
      <c r="G272" s="207">
        <f t="shared" si="59"/>
        <v>0</v>
      </c>
      <c r="H272" s="208">
        <f t="shared" si="59"/>
        <v>28912</v>
      </c>
      <c r="I272" s="206">
        <f t="shared" si="59"/>
        <v>28912</v>
      </c>
      <c r="J272" s="206">
        <f t="shared" si="59"/>
        <v>0</v>
      </c>
      <c r="K272" s="206">
        <f t="shared" si="59"/>
        <v>0</v>
      </c>
      <c r="L272" s="207">
        <f t="shared" si="59"/>
        <v>0</v>
      </c>
    </row>
    <row r="273" spans="1:12" s="22" customFormat="1" ht="13.5" hidden="1" thickTop="1" thickBot="1" x14ac:dyDescent="0.3">
      <c r="A273" s="404" t="s">
        <v>282</v>
      </c>
      <c r="B273" s="405"/>
      <c r="C273" s="209">
        <f>SUM(D273:G273)</f>
        <v>0</v>
      </c>
      <c r="D273" s="210">
        <f>SUM(D24,D25,D41)-D51</f>
        <v>0</v>
      </c>
      <c r="E273" s="210">
        <f>SUM(E24,E25,E41)-E51</f>
        <v>0</v>
      </c>
      <c r="F273" s="210">
        <f>(F26+F43)-F51</f>
        <v>0</v>
      </c>
      <c r="G273" s="211">
        <f>G45-G51</f>
        <v>0</v>
      </c>
      <c r="H273" s="209">
        <f>SUM(I273:L273)</f>
        <v>0</v>
      </c>
      <c r="I273" s="210">
        <f>SUM(I24,I25,I41)-I51</f>
        <v>0</v>
      </c>
      <c r="J273" s="210">
        <f>SUM(J24,J25,J41)-J51</f>
        <v>0</v>
      </c>
      <c r="K273" s="210">
        <f>(K26+K43)-K51</f>
        <v>0</v>
      </c>
      <c r="L273" s="211">
        <f>L45-L51</f>
        <v>0</v>
      </c>
    </row>
    <row r="274" spans="1:12" s="22" customFormat="1" ht="12.75" hidden="1" thickTop="1" x14ac:dyDescent="0.25">
      <c r="A274" s="421" t="s">
        <v>283</v>
      </c>
      <c r="B274" s="422"/>
      <c r="C274" s="212">
        <f t="shared" ref="C274:L274" si="60">SUM(C275,C276)-C283+C284</f>
        <v>0</v>
      </c>
      <c r="D274" s="213">
        <f t="shared" si="60"/>
        <v>0</v>
      </c>
      <c r="E274" s="213">
        <f t="shared" si="60"/>
        <v>0</v>
      </c>
      <c r="F274" s="213">
        <f t="shared" si="60"/>
        <v>0</v>
      </c>
      <c r="G274" s="214">
        <f t="shared" si="60"/>
        <v>0</v>
      </c>
      <c r="H274" s="215">
        <f t="shared" si="60"/>
        <v>0</v>
      </c>
      <c r="I274" s="213">
        <f t="shared" si="60"/>
        <v>0</v>
      </c>
      <c r="J274" s="213">
        <f t="shared" si="60"/>
        <v>0</v>
      </c>
      <c r="K274" s="213">
        <f t="shared" si="60"/>
        <v>0</v>
      </c>
      <c r="L274" s="216">
        <f t="shared" si="60"/>
        <v>0</v>
      </c>
    </row>
    <row r="275" spans="1:12" s="22" customFormat="1" ht="13.5" hidden="1" thickTop="1" thickBot="1" x14ac:dyDescent="0.3">
      <c r="A275" s="110" t="s">
        <v>284</v>
      </c>
      <c r="B275" s="110" t="s">
        <v>285</v>
      </c>
      <c r="C275" s="217">
        <f t="shared" ref="C275:L275" si="61">C21-C269</f>
        <v>0</v>
      </c>
      <c r="D275" s="112">
        <f t="shared" si="61"/>
        <v>0</v>
      </c>
      <c r="E275" s="112">
        <f t="shared" si="61"/>
        <v>0</v>
      </c>
      <c r="F275" s="112">
        <f t="shared" si="61"/>
        <v>0</v>
      </c>
      <c r="G275" s="113">
        <f t="shared" si="61"/>
        <v>0</v>
      </c>
      <c r="H275" s="218">
        <f t="shared" si="61"/>
        <v>0</v>
      </c>
      <c r="I275" s="112">
        <f t="shared" si="61"/>
        <v>0</v>
      </c>
      <c r="J275" s="112">
        <f t="shared" si="61"/>
        <v>0</v>
      </c>
      <c r="K275" s="112">
        <f t="shared" si="61"/>
        <v>0</v>
      </c>
      <c r="L275" s="113">
        <f t="shared" si="61"/>
        <v>0</v>
      </c>
    </row>
    <row r="276" spans="1:12" s="22" customFormat="1" ht="12.75" hidden="1" thickTop="1" x14ac:dyDescent="0.25">
      <c r="A276" s="219" t="s">
        <v>286</v>
      </c>
      <c r="B276" s="219" t="s">
        <v>287</v>
      </c>
      <c r="C276" s="212">
        <f t="shared" ref="C276:L276" si="62">SUM(C277,C279,C281)-SUM(C278,C280,C282)</f>
        <v>0</v>
      </c>
      <c r="D276" s="213">
        <f t="shared" si="62"/>
        <v>0</v>
      </c>
      <c r="E276" s="213">
        <f t="shared" si="62"/>
        <v>0</v>
      </c>
      <c r="F276" s="213">
        <f t="shared" si="62"/>
        <v>0</v>
      </c>
      <c r="G276" s="216">
        <f t="shared" si="62"/>
        <v>0</v>
      </c>
      <c r="H276" s="215">
        <f t="shared" si="62"/>
        <v>0</v>
      </c>
      <c r="I276" s="213">
        <f t="shared" si="62"/>
        <v>0</v>
      </c>
      <c r="J276" s="213">
        <f t="shared" si="62"/>
        <v>0</v>
      </c>
      <c r="K276" s="213">
        <f t="shared" si="62"/>
        <v>0</v>
      </c>
      <c r="L276" s="216">
        <f t="shared" si="62"/>
        <v>0</v>
      </c>
    </row>
    <row r="277" spans="1:12" ht="12.75" hidden="1" thickTop="1" x14ac:dyDescent="0.25">
      <c r="A277" s="220" t="s">
        <v>288</v>
      </c>
      <c r="B277" s="102" t="s">
        <v>289</v>
      </c>
      <c r="C277" s="70">
        <f t="shared" ref="C277:C282" si="63">SUM(D277:G277)</f>
        <v>0</v>
      </c>
      <c r="D277" s="72"/>
      <c r="E277" s="72"/>
      <c r="F277" s="72"/>
      <c r="G277" s="194"/>
      <c r="H277" s="70">
        <f t="shared" ref="H277:H282" si="64">SUM(I277:L277)</f>
        <v>0</v>
      </c>
      <c r="I277" s="72">
        <v>0</v>
      </c>
      <c r="J277" s="72"/>
      <c r="K277" s="72"/>
      <c r="L277" s="194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63"/>
        <v>0</v>
      </c>
      <c r="D278" s="66"/>
      <c r="E278" s="66"/>
      <c r="F278" s="66"/>
      <c r="G278" s="134"/>
      <c r="H278" s="64">
        <f t="shared" si="64"/>
        <v>0</v>
      </c>
      <c r="I278" s="66">
        <v>0</v>
      </c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63"/>
        <v>0</v>
      </c>
      <c r="D279" s="66"/>
      <c r="E279" s="66"/>
      <c r="F279" s="66"/>
      <c r="G279" s="134"/>
      <c r="H279" s="64">
        <f t="shared" si="64"/>
        <v>0</v>
      </c>
      <c r="I279" s="66">
        <v>0</v>
      </c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63"/>
        <v>0</v>
      </c>
      <c r="D280" s="66"/>
      <c r="E280" s="66"/>
      <c r="F280" s="66"/>
      <c r="G280" s="134"/>
      <c r="H280" s="64">
        <f t="shared" si="64"/>
        <v>0</v>
      </c>
      <c r="I280" s="66">
        <v>0</v>
      </c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63"/>
        <v>0</v>
      </c>
      <c r="D281" s="66"/>
      <c r="E281" s="66"/>
      <c r="F281" s="66"/>
      <c r="G281" s="134"/>
      <c r="H281" s="64">
        <f t="shared" si="64"/>
        <v>0</v>
      </c>
      <c r="I281" s="66">
        <v>0</v>
      </c>
      <c r="J281" s="66"/>
      <c r="K281" s="66"/>
      <c r="L281" s="134"/>
    </row>
    <row r="282" spans="1:12" ht="24.75" hidden="1" thickTop="1" x14ac:dyDescent="0.25">
      <c r="A282" s="221" t="s">
        <v>298</v>
      </c>
      <c r="B282" s="222" t="s">
        <v>299</v>
      </c>
      <c r="C282" s="156">
        <f t="shared" si="63"/>
        <v>0</v>
      </c>
      <c r="D282" s="160"/>
      <c r="E282" s="160"/>
      <c r="F282" s="160"/>
      <c r="G282" s="162"/>
      <c r="H282" s="156">
        <f t="shared" si="64"/>
        <v>0</v>
      </c>
      <c r="I282" s="160">
        <v>0</v>
      </c>
      <c r="J282" s="160"/>
      <c r="K282" s="160"/>
      <c r="L282" s="162"/>
    </row>
    <row r="283" spans="1:12" s="22" customFormat="1" ht="13.5" hidden="1" thickTop="1" thickBot="1" x14ac:dyDescent="0.3">
      <c r="A283" s="223" t="s">
        <v>300</v>
      </c>
      <c r="B283" s="223" t="s">
        <v>301</v>
      </c>
      <c r="C283" s="224">
        <f>SUM(D283:G283)</f>
        <v>0</v>
      </c>
      <c r="D283" s="225"/>
      <c r="E283" s="225"/>
      <c r="F283" s="225"/>
      <c r="G283" s="226"/>
      <c r="H283" s="224">
        <f>SUM(I283:L283)</f>
        <v>0</v>
      </c>
      <c r="I283" s="225">
        <v>0</v>
      </c>
      <c r="J283" s="225"/>
      <c r="K283" s="225"/>
      <c r="L283" s="226"/>
    </row>
    <row r="284" spans="1:12" s="22" customFormat="1" ht="48.75" hidden="1" thickTop="1" x14ac:dyDescent="0.25">
      <c r="A284" s="219" t="s">
        <v>302</v>
      </c>
      <c r="B284" s="227" t="s">
        <v>303</v>
      </c>
      <c r="C284" s="228">
        <f>SUM(D284:G284)</f>
        <v>0</v>
      </c>
      <c r="D284" s="151"/>
      <c r="E284" s="151"/>
      <c r="F284" s="151"/>
      <c r="G284" s="152"/>
      <c r="H284" s="228">
        <f>SUM(I284:L284)</f>
        <v>0</v>
      </c>
      <c r="I284" s="151">
        <v>0</v>
      </c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9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9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9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HCen4KwiAJ9b236i3/jpttet1Zcw/CMihTj7QOm1hrdawRhH/tXZ4DsrHMXrjticTdyWoXvSOmw4fsGnUUBkpg==" saltValue="k9pIztUR1zJU2LdXQABN0A==" spinCount="100000" sheet="1" objects="1" scenarios="1"/>
  <autoFilter ref="A18:L284">
    <filterColumn colId="7">
      <filters>
        <filter val="12"/>
        <filter val="125"/>
        <filter val="162"/>
        <filter val="183"/>
        <filter val="24 212"/>
        <filter val="240"/>
        <filter val="27 712"/>
        <filter val="276"/>
        <filter val="28 510"/>
        <filter val="28 912"/>
        <filter val="3 500"/>
        <filter val="339"/>
        <filter val="402"/>
        <filter val="43"/>
        <filter val="96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view="pageLayout" zoomScaleNormal="100" workbookViewId="0">
      <selection activeCell="N3" sqref="N3"/>
    </sheetView>
  </sheetViews>
  <sheetFormatPr defaultRowHeight="12" x14ac:dyDescent="0.25"/>
  <cols>
    <col min="1" max="1" width="10.85546875" style="230" customWidth="1"/>
    <col min="2" max="2" width="28" style="230" customWidth="1"/>
    <col min="3" max="3" width="9.7109375" style="230" hidden="1" customWidth="1"/>
    <col min="4" max="4" width="9.5703125" style="230" hidden="1" customWidth="1"/>
    <col min="5" max="6" width="8.7109375" style="230" hidden="1" customWidth="1"/>
    <col min="7" max="7" width="8.28515625" style="230" hidden="1" customWidth="1"/>
    <col min="8" max="11" width="8.7109375" style="230" customWidth="1"/>
    <col min="12" max="12" width="7.5703125" style="230" customWidth="1"/>
    <col min="13" max="13" width="9.140625" style="1" hidden="1" customWidth="1"/>
    <col min="14" max="16384" width="9.140625" style="1"/>
  </cols>
  <sheetData>
    <row r="1" spans="1:12" x14ac:dyDescent="0.25">
      <c r="A1" s="394" t="s">
        <v>307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5.25" customHeight="1" x14ac:dyDescent="0.25">
      <c r="A2" s="395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7"/>
    </row>
    <row r="3" spans="1:12" ht="12.75" customHeight="1" x14ac:dyDescent="0.25">
      <c r="A3" s="2" t="s">
        <v>2</v>
      </c>
      <c r="B3" s="3"/>
      <c r="C3" s="398" t="s">
        <v>3</v>
      </c>
      <c r="D3" s="398"/>
      <c r="E3" s="398"/>
      <c r="F3" s="398"/>
      <c r="G3" s="398"/>
      <c r="H3" s="398"/>
      <c r="I3" s="398"/>
      <c r="J3" s="398"/>
      <c r="K3" s="398"/>
      <c r="L3" s="399"/>
    </row>
    <row r="4" spans="1:12" ht="12.75" customHeight="1" x14ac:dyDescent="0.25">
      <c r="A4" s="2" t="s">
        <v>4</v>
      </c>
      <c r="B4" s="3"/>
      <c r="C4" s="398" t="s">
        <v>5</v>
      </c>
      <c r="D4" s="398"/>
      <c r="E4" s="398"/>
      <c r="F4" s="398"/>
      <c r="G4" s="398"/>
      <c r="H4" s="398"/>
      <c r="I4" s="398"/>
      <c r="J4" s="398"/>
      <c r="K4" s="398"/>
      <c r="L4" s="399"/>
    </row>
    <row r="5" spans="1:12" ht="12.75" customHeight="1" x14ac:dyDescent="0.25">
      <c r="A5" s="4" t="s">
        <v>6</v>
      </c>
      <c r="B5" s="5"/>
      <c r="C5" s="392" t="s">
        <v>7</v>
      </c>
      <c r="D5" s="392"/>
      <c r="E5" s="392"/>
      <c r="F5" s="392"/>
      <c r="G5" s="392"/>
      <c r="H5" s="392"/>
      <c r="I5" s="392"/>
      <c r="J5" s="392"/>
      <c r="K5" s="392"/>
      <c r="L5" s="393"/>
    </row>
    <row r="6" spans="1:12" ht="12.75" customHeight="1" x14ac:dyDescent="0.25">
      <c r="A6" s="4" t="s">
        <v>8</v>
      </c>
      <c r="B6" s="5"/>
      <c r="C6" s="392" t="s">
        <v>308</v>
      </c>
      <c r="D6" s="392"/>
      <c r="E6" s="392"/>
      <c r="F6" s="392"/>
      <c r="G6" s="392"/>
      <c r="H6" s="392"/>
      <c r="I6" s="392"/>
      <c r="J6" s="392"/>
      <c r="K6" s="392"/>
      <c r="L6" s="393"/>
    </row>
    <row r="7" spans="1:12" x14ac:dyDescent="0.25">
      <c r="A7" s="4" t="s">
        <v>10</v>
      </c>
      <c r="B7" s="5"/>
      <c r="C7" s="398" t="s">
        <v>309</v>
      </c>
      <c r="D7" s="398"/>
      <c r="E7" s="398"/>
      <c r="F7" s="398"/>
      <c r="G7" s="398"/>
      <c r="H7" s="398"/>
      <c r="I7" s="398"/>
      <c r="J7" s="398"/>
      <c r="K7" s="398"/>
      <c r="L7" s="399"/>
    </row>
    <row r="8" spans="1:12" ht="12.75" customHeight="1" x14ac:dyDescent="0.25">
      <c r="A8" s="6" t="s">
        <v>12</v>
      </c>
      <c r="B8" s="5"/>
      <c r="C8" s="400"/>
      <c r="D8" s="400"/>
      <c r="E8" s="400"/>
      <c r="F8" s="400"/>
      <c r="G8" s="400"/>
      <c r="H8" s="400"/>
      <c r="I8" s="400"/>
      <c r="J8" s="400"/>
      <c r="K8" s="400"/>
      <c r="L8" s="401"/>
    </row>
    <row r="9" spans="1:12" ht="12.75" customHeight="1" x14ac:dyDescent="0.25">
      <c r="A9" s="4"/>
      <c r="B9" s="5" t="s">
        <v>13</v>
      </c>
      <c r="C9" s="400" t="s">
        <v>14</v>
      </c>
      <c r="D9" s="400"/>
      <c r="E9" s="400"/>
      <c r="F9" s="400"/>
      <c r="G9" s="400"/>
      <c r="H9" s="400"/>
      <c r="I9" s="400"/>
      <c r="J9" s="400"/>
      <c r="K9" s="400"/>
      <c r="L9" s="401"/>
    </row>
    <row r="10" spans="1:12" ht="12.75" customHeight="1" x14ac:dyDescent="0.25">
      <c r="A10" s="4"/>
      <c r="B10" s="5" t="s">
        <v>15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3"/>
    </row>
    <row r="11" spans="1:12" ht="12.75" customHeight="1" x14ac:dyDescent="0.25">
      <c r="A11" s="4"/>
      <c r="B11" s="5" t="s">
        <v>16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1"/>
    </row>
    <row r="12" spans="1:12" ht="12.75" customHeight="1" x14ac:dyDescent="0.25">
      <c r="A12" s="4"/>
      <c r="B12" s="5" t="s">
        <v>17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3"/>
    </row>
    <row r="13" spans="1:12" ht="12.75" customHeight="1" x14ac:dyDescent="0.25">
      <c r="A13" s="4"/>
      <c r="B13" s="5" t="s">
        <v>18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3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406" t="s">
        <v>19</v>
      </c>
      <c r="B15" s="409" t="s">
        <v>20</v>
      </c>
      <c r="C15" s="411" t="s">
        <v>21</v>
      </c>
      <c r="D15" s="412"/>
      <c r="E15" s="412"/>
      <c r="F15" s="412"/>
      <c r="G15" s="413"/>
      <c r="H15" s="411" t="s">
        <v>22</v>
      </c>
      <c r="I15" s="412"/>
      <c r="J15" s="412"/>
      <c r="K15" s="412"/>
      <c r="L15" s="413"/>
    </row>
    <row r="16" spans="1:12" s="11" customFormat="1" ht="12.75" customHeight="1" x14ac:dyDescent="0.25">
      <c r="A16" s="407"/>
      <c r="B16" s="410"/>
      <c r="C16" s="414" t="s">
        <v>23</v>
      </c>
      <c r="D16" s="415" t="s">
        <v>24</v>
      </c>
      <c r="E16" s="417" t="s">
        <v>25</v>
      </c>
      <c r="F16" s="419" t="s">
        <v>26</v>
      </c>
      <c r="G16" s="402" t="s">
        <v>27</v>
      </c>
      <c r="H16" s="414" t="s">
        <v>23</v>
      </c>
      <c r="I16" s="415" t="s">
        <v>24</v>
      </c>
      <c r="J16" s="417" t="s">
        <v>25</v>
      </c>
      <c r="K16" s="419" t="s">
        <v>26</v>
      </c>
      <c r="L16" s="402" t="s">
        <v>27</v>
      </c>
    </row>
    <row r="17" spans="1:12" s="12" customFormat="1" ht="61.5" customHeight="1" thickBot="1" x14ac:dyDescent="0.3">
      <c r="A17" s="408"/>
      <c r="B17" s="410"/>
      <c r="C17" s="414"/>
      <c r="D17" s="416"/>
      <c r="E17" s="418"/>
      <c r="F17" s="420"/>
      <c r="G17" s="402"/>
      <c r="H17" s="423"/>
      <c r="I17" s="424"/>
      <c r="J17" s="418"/>
      <c r="K17" s="420"/>
      <c r="L17" s="403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123614</v>
      </c>
      <c r="D20" s="26">
        <f>SUM(D21,D24,D25,D41,D43)</f>
        <v>123614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61065</v>
      </c>
      <c r="I20" s="26">
        <f>SUM(I21,I24,I25,I41,I43)</f>
        <v>61065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123614</v>
      </c>
      <c r="D24" s="46">
        <f>D50</f>
        <v>123614</v>
      </c>
      <c r="E24" s="46"/>
      <c r="F24" s="47" t="s">
        <v>35</v>
      </c>
      <c r="G24" s="48" t="s">
        <v>35</v>
      </c>
      <c r="H24" s="45">
        <f t="shared" si="1"/>
        <v>61065</v>
      </c>
      <c r="I24" s="46">
        <f>I51</f>
        <v>61065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3.5" thickTop="1" thickBot="1" x14ac:dyDescent="0.3">
      <c r="A50" s="110"/>
      <c r="B50" s="23" t="s">
        <v>60</v>
      </c>
      <c r="C50" s="111">
        <f t="shared" ref="C50:C107" si="5">SUM(D50:G50)</f>
        <v>123614</v>
      </c>
      <c r="D50" s="112">
        <f>SUM(D51,D269)</f>
        <v>123614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61065</v>
      </c>
      <c r="I50" s="112">
        <f>SUM(I51,I269)</f>
        <v>61065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123614</v>
      </c>
      <c r="D51" s="117">
        <f>SUM(D52,D181)</f>
        <v>123614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61065</v>
      </c>
      <c r="I51" s="117">
        <f>SUM(I52,I181)</f>
        <v>61065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62</v>
      </c>
      <c r="C52" s="120">
        <f t="shared" si="5"/>
        <v>123614</v>
      </c>
      <c r="D52" s="121">
        <f>SUM(D53,D75,D160,D174)</f>
        <v>123614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61065</v>
      </c>
      <c r="I52" s="121">
        <f>SUM(I53,I75,I160,I174)</f>
        <v>61065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/>
      <c r="K57" s="66"/>
      <c r="L57" s="134"/>
    </row>
    <row r="58" spans="1:12" hidden="1" x14ac:dyDescent="0.25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/>
      <c r="L62" s="134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>
        <v>0</v>
      </c>
      <c r="J66" s="138"/>
      <c r="K66" s="138"/>
      <c r="L66" s="139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hidden="1" x14ac:dyDescent="0.25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/>
      <c r="L68" s="133"/>
    </row>
    <row r="69" spans="1:12" ht="24" hidden="1" x14ac:dyDescent="0.25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/>
      <c r="L72" s="134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/>
      <c r="L73" s="134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/>
      <c r="L74" s="134"/>
    </row>
    <row r="75" spans="1:12" x14ac:dyDescent="0.25">
      <c r="A75" s="123">
        <v>2000</v>
      </c>
      <c r="B75" s="123" t="s">
        <v>85</v>
      </c>
      <c r="C75" s="124">
        <f t="shared" si="5"/>
        <v>111614</v>
      </c>
      <c r="D75" s="125">
        <f>SUM(D76,D83,D120,D151,D152)</f>
        <v>111614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51987</v>
      </c>
      <c r="I75" s="125">
        <f t="shared" ref="I75:L75" si="8">SUM(I76,I83,I120,I151,I152)</f>
        <v>51987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/>
      <c r="L78" s="134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/>
      <c r="L79" s="134"/>
    </row>
    <row r="80" spans="1:12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/>
      <c r="L81" s="134"/>
    </row>
    <row r="82" spans="1:12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/>
      <c r="L82" s="134"/>
    </row>
    <row r="83" spans="1:12" x14ac:dyDescent="0.25">
      <c r="A83" s="50">
        <v>2200</v>
      </c>
      <c r="B83" s="127" t="s">
        <v>91</v>
      </c>
      <c r="C83" s="51">
        <f>SUM(D83:G83)</f>
        <v>111614</v>
      </c>
      <c r="D83" s="56">
        <f>SUM(D84,D85,D91,D99,D107,D108,D114,D119)</f>
        <v>111614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51987</v>
      </c>
      <c r="I83" s="56">
        <f t="shared" ref="I83:L83" si="9">SUM(I84,I85,I91,I99,I107,I108,I114,I119)</f>
        <v>51987</v>
      </c>
      <c r="J83" s="56">
        <f t="shared" si="9"/>
        <v>0</v>
      </c>
      <c r="K83" s="56">
        <f t="shared" si="9"/>
        <v>0</v>
      </c>
      <c r="L83" s="144">
        <f t="shared" si="9"/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/>
      <c r="K84" s="138"/>
      <c r="L84" s="139"/>
    </row>
    <row r="85" spans="1:12" ht="24" hidden="1" x14ac:dyDescent="0.25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/>
      <c r="L86" s="134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/>
      <c r="L87" s="134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/>
      <c r="L90" s="134"/>
    </row>
    <row r="91" spans="1:12" x14ac:dyDescent="0.25">
      <c r="A91" s="135">
        <v>2230</v>
      </c>
      <c r="B91" s="63" t="s">
        <v>99</v>
      </c>
      <c r="C91" s="64">
        <f t="shared" si="5"/>
        <v>111614</v>
      </c>
      <c r="D91" s="136">
        <f>SUM(D92:D98)</f>
        <v>111614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51987</v>
      </c>
      <c r="I91" s="136">
        <f>SUM(I92:I98)</f>
        <v>51987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x14ac:dyDescent="0.25">
      <c r="A92" s="39">
        <v>2231</v>
      </c>
      <c r="B92" s="63" t="s">
        <v>100</v>
      </c>
      <c r="C92" s="64">
        <f t="shared" si="5"/>
        <v>94014</v>
      </c>
      <c r="D92" s="66">
        <f>5770+3350+1084+8192+8192+3920+1400+13000+16000+10851+6630+5970+5720+200+1000+2735</f>
        <v>94014</v>
      </c>
      <c r="E92" s="66"/>
      <c r="F92" s="66"/>
      <c r="G92" s="134"/>
      <c r="H92" s="64">
        <f t="shared" si="6"/>
        <v>37687</v>
      </c>
      <c r="I92" s="66">
        <v>37687</v>
      </c>
      <c r="J92" s="66"/>
      <c r="K92" s="66"/>
      <c r="L92" s="134"/>
    </row>
    <row r="93" spans="1:12" ht="24.75" customHeight="1" x14ac:dyDescent="0.25">
      <c r="A93" s="39">
        <v>2232</v>
      </c>
      <c r="B93" s="63" t="s">
        <v>101</v>
      </c>
      <c r="C93" s="64">
        <f t="shared" si="5"/>
        <v>10000</v>
      </c>
      <c r="D93" s="66">
        <f>10000</f>
        <v>10000</v>
      </c>
      <c r="E93" s="66"/>
      <c r="F93" s="66"/>
      <c r="G93" s="134"/>
      <c r="H93" s="64">
        <f t="shared" si="6"/>
        <v>10000</v>
      </c>
      <c r="I93" s="66">
        <v>10000</v>
      </c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/>
      <c r="L95" s="134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/>
      <c r="L97" s="134"/>
    </row>
    <row r="98" spans="1:12" x14ac:dyDescent="0.25">
      <c r="A98" s="39">
        <v>2239</v>
      </c>
      <c r="B98" s="63" t="s">
        <v>106</v>
      </c>
      <c r="C98" s="64">
        <f t="shared" si="5"/>
        <v>7600</v>
      </c>
      <c r="D98" s="66">
        <f>7500+100</f>
        <v>7600</v>
      </c>
      <c r="E98" s="66"/>
      <c r="F98" s="66"/>
      <c r="G98" s="134"/>
      <c r="H98" s="64">
        <f t="shared" si="6"/>
        <v>4300</v>
      </c>
      <c r="I98" s="66">
        <v>4300</v>
      </c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>
        <v>0</v>
      </c>
      <c r="J107" s="136"/>
      <c r="K107" s="136"/>
      <c r="L107" s="137"/>
    </row>
    <row r="108" spans="1:12" hidden="1" x14ac:dyDescent="0.25">
      <c r="A108" s="135">
        <v>2260</v>
      </c>
      <c r="B108" s="63" t="s">
        <v>116</v>
      </c>
      <c r="C108" s="64">
        <f t="shared" ref="C108:C174" si="10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1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10"/>
        <v>0</v>
      </c>
      <c r="D109" s="66"/>
      <c r="E109" s="66"/>
      <c r="F109" s="66"/>
      <c r="G109" s="134"/>
      <c r="H109" s="64">
        <f t="shared" si="11"/>
        <v>0</v>
      </c>
      <c r="I109" s="66">
        <v>0</v>
      </c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10"/>
        <v>0</v>
      </c>
      <c r="D110" s="66"/>
      <c r="E110" s="66"/>
      <c r="F110" s="66"/>
      <c r="G110" s="134"/>
      <c r="H110" s="64">
        <f t="shared" si="11"/>
        <v>0</v>
      </c>
      <c r="I110" s="66">
        <v>0</v>
      </c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10"/>
        <v>0</v>
      </c>
      <c r="D111" s="66"/>
      <c r="E111" s="66"/>
      <c r="F111" s="66"/>
      <c r="G111" s="134"/>
      <c r="H111" s="64">
        <f t="shared" si="11"/>
        <v>0</v>
      </c>
      <c r="I111" s="66">
        <v>0</v>
      </c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10"/>
        <v>0</v>
      </c>
      <c r="D112" s="66"/>
      <c r="E112" s="66"/>
      <c r="F112" s="66"/>
      <c r="G112" s="134"/>
      <c r="H112" s="64">
        <f t="shared" si="11"/>
        <v>0</v>
      </c>
      <c r="I112" s="66">
        <v>0</v>
      </c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10"/>
        <v>0</v>
      </c>
      <c r="D113" s="66"/>
      <c r="E113" s="66"/>
      <c r="F113" s="66"/>
      <c r="G113" s="134"/>
      <c r="H113" s="64">
        <f t="shared" si="11"/>
        <v>0</v>
      </c>
      <c r="I113" s="66">
        <v>0</v>
      </c>
      <c r="J113" s="66"/>
      <c r="K113" s="66"/>
      <c r="L113" s="134"/>
    </row>
    <row r="114" spans="1:12" hidden="1" x14ac:dyDescent="0.25">
      <c r="A114" s="135">
        <v>2270</v>
      </c>
      <c r="B114" s="63" t="s">
        <v>122</v>
      </c>
      <c r="C114" s="64">
        <f t="shared" si="10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1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11"/>
        <v>0</v>
      </c>
      <c r="I115" s="66">
        <v>0</v>
      </c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11"/>
        <v>0</v>
      </c>
      <c r="I116" s="66">
        <v>0</v>
      </c>
      <c r="J116" s="66"/>
      <c r="K116" s="66"/>
      <c r="L116" s="134"/>
    </row>
    <row r="117" spans="1:12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11"/>
        <v>0</v>
      </c>
      <c r="I117" s="66">
        <v>0</v>
      </c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8"/>
    </row>
    <row r="120" spans="1:12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1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2">SUM(E122:E125)</f>
        <v>0</v>
      </c>
      <c r="F121" s="142">
        <f t="shared" si="12"/>
        <v>0</v>
      </c>
      <c r="G121" s="143">
        <f t="shared" si="12"/>
        <v>0</v>
      </c>
      <c r="H121" s="59">
        <f t="shared" si="11"/>
        <v>0</v>
      </c>
      <c r="I121" s="142">
        <f t="shared" si="12"/>
        <v>0</v>
      </c>
      <c r="J121" s="142">
        <f t="shared" si="12"/>
        <v>0</v>
      </c>
      <c r="K121" s="142">
        <f t="shared" si="12"/>
        <v>0</v>
      </c>
      <c r="L121" s="143">
        <f t="shared" si="12"/>
        <v>0</v>
      </c>
    </row>
    <row r="122" spans="1:12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11"/>
        <v>0</v>
      </c>
      <c r="I122" s="66">
        <v>0</v>
      </c>
      <c r="J122" s="66"/>
      <c r="K122" s="66"/>
      <c r="L122" s="134"/>
    </row>
    <row r="123" spans="1:12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11"/>
        <v>0</v>
      </c>
      <c r="I123" s="66">
        <v>0</v>
      </c>
      <c r="J123" s="66"/>
      <c r="K123" s="66"/>
      <c r="L123" s="134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11"/>
        <v>0</v>
      </c>
      <c r="I124" s="66">
        <v>0</v>
      </c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11"/>
        <v>0</v>
      </c>
      <c r="I125" s="66">
        <v>0</v>
      </c>
      <c r="J125" s="66"/>
      <c r="K125" s="66"/>
      <c r="L125" s="134"/>
    </row>
    <row r="126" spans="1:12" hidden="1" x14ac:dyDescent="0.25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1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11"/>
        <v>0</v>
      </c>
      <c r="I127" s="66">
        <v>0</v>
      </c>
      <c r="J127" s="66"/>
      <c r="K127" s="66"/>
      <c r="L127" s="134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11"/>
        <v>0</v>
      </c>
      <c r="I128" s="66">
        <v>0</v>
      </c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11"/>
        <v>0</v>
      </c>
      <c r="I129" s="66">
        <v>0</v>
      </c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11"/>
        <v>0</v>
      </c>
      <c r="I130" s="66">
        <v>0</v>
      </c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1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11"/>
        <v>0</v>
      </c>
      <c r="I132" s="66">
        <v>0</v>
      </c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11"/>
        <v>0</v>
      </c>
      <c r="I133" s="66">
        <v>0</v>
      </c>
      <c r="J133" s="66"/>
      <c r="K133" s="66"/>
      <c r="L133" s="134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1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11"/>
        <v>0</v>
      </c>
      <c r="I135" s="61">
        <v>0</v>
      </c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11"/>
        <v>0</v>
      </c>
      <c r="I136" s="66">
        <v>0</v>
      </c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11"/>
        <v>0</v>
      </c>
      <c r="I137" s="66">
        <v>0</v>
      </c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1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11"/>
        <v>0</v>
      </c>
      <c r="I139" s="66">
        <v>0</v>
      </c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11"/>
        <v>0</v>
      </c>
      <c r="I140" s="66">
        <v>0</v>
      </c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11"/>
        <v>0</v>
      </c>
      <c r="I141" s="66">
        <v>0</v>
      </c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11"/>
        <v>0</v>
      </c>
      <c r="I142" s="66">
        <v>0</v>
      </c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11"/>
        <v>0</v>
      </c>
      <c r="I143" s="66">
        <v>0</v>
      </c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11"/>
        <v>0</v>
      </c>
      <c r="I144" s="66">
        <v>0</v>
      </c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11"/>
        <v>0</v>
      </c>
      <c r="I145" s="66">
        <v>0</v>
      </c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11"/>
        <v>0</v>
      </c>
      <c r="I146" s="138">
        <v>0</v>
      </c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1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11"/>
        <v>0</v>
      </c>
      <c r="I148" s="61">
        <v>0</v>
      </c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11"/>
        <v>0</v>
      </c>
      <c r="I149" s="66">
        <v>0</v>
      </c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11"/>
        <v>0</v>
      </c>
      <c r="I150" s="138">
        <v>0</v>
      </c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11"/>
        <v>0</v>
      </c>
      <c r="I151" s="151">
        <v>0</v>
      </c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3">SUM(E153,E159)</f>
        <v>0</v>
      </c>
      <c r="F152" s="56">
        <f t="shared" si="13"/>
        <v>0</v>
      </c>
      <c r="G152" s="56">
        <f t="shared" si="13"/>
        <v>0</v>
      </c>
      <c r="H152" s="51">
        <f t="shared" si="11"/>
        <v>0</v>
      </c>
      <c r="I152" s="56">
        <f>SUM(I153,I159)</f>
        <v>0</v>
      </c>
      <c r="J152" s="56">
        <f t="shared" ref="J152:L152" si="14">SUM(J153,J159)</f>
        <v>0</v>
      </c>
      <c r="K152" s="56">
        <f t="shared" si="14"/>
        <v>0</v>
      </c>
      <c r="L152" s="129">
        <f t="shared" si="14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5">SUM(E154:E158)</f>
        <v>0</v>
      </c>
      <c r="F153" s="142">
        <f t="shared" si="15"/>
        <v>0</v>
      </c>
      <c r="G153" s="142">
        <f t="shared" si="15"/>
        <v>0</v>
      </c>
      <c r="H153" s="59">
        <f t="shared" si="11"/>
        <v>0</v>
      </c>
      <c r="I153" s="142">
        <f>SUM(I154:I158)</f>
        <v>0</v>
      </c>
      <c r="J153" s="142">
        <f t="shared" ref="J153:L153" si="16">SUM(J154:J158)</f>
        <v>0</v>
      </c>
      <c r="K153" s="142">
        <f t="shared" si="16"/>
        <v>0</v>
      </c>
      <c r="L153" s="153">
        <f t="shared" si="16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11"/>
        <v>0</v>
      </c>
      <c r="I154" s="66">
        <v>0</v>
      </c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11"/>
        <v>0</v>
      </c>
      <c r="I155" s="66">
        <v>0</v>
      </c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ref="H156" si="17">SUM(I156:L156)</f>
        <v>0</v>
      </c>
      <c r="I156" s="66">
        <v>0</v>
      </c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11"/>
        <v>0</v>
      </c>
      <c r="I157" s="66">
        <v>0</v>
      </c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11"/>
        <v>0</v>
      </c>
      <c r="I158" s="66">
        <v>0</v>
      </c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11"/>
        <v>0</v>
      </c>
      <c r="I159" s="66">
        <v>0</v>
      </c>
      <c r="J159" s="66"/>
      <c r="K159" s="66"/>
      <c r="L159" s="134"/>
    </row>
    <row r="160" spans="1:12" x14ac:dyDescent="0.25">
      <c r="A160" s="123">
        <v>3000</v>
      </c>
      <c r="B160" s="123" t="s">
        <v>168</v>
      </c>
      <c r="C160" s="124">
        <f t="shared" si="10"/>
        <v>12000</v>
      </c>
      <c r="D160" s="125">
        <f>SUM(D161,D171)</f>
        <v>12000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1"/>
        <v>9078</v>
      </c>
      <c r="I160" s="125">
        <f>SUM(I161,I171)</f>
        <v>9078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x14ac:dyDescent="0.25">
      <c r="A161" s="50">
        <v>3200</v>
      </c>
      <c r="B161" s="154" t="s">
        <v>169</v>
      </c>
      <c r="C161" s="155">
        <f t="shared" si="10"/>
        <v>12000</v>
      </c>
      <c r="D161" s="56">
        <f>SUM(D162,D166)</f>
        <v>12000</v>
      </c>
      <c r="E161" s="56">
        <f t="shared" ref="E161:G161" si="18">SUM(E162,E166)</f>
        <v>0</v>
      </c>
      <c r="F161" s="56">
        <f t="shared" si="18"/>
        <v>0</v>
      </c>
      <c r="G161" s="56">
        <f t="shared" si="18"/>
        <v>0</v>
      </c>
      <c r="H161" s="51">
        <f t="shared" si="11"/>
        <v>9078</v>
      </c>
      <c r="I161" s="56">
        <f>SUM(I162,I166)</f>
        <v>9078</v>
      </c>
      <c r="J161" s="56">
        <f t="shared" ref="J161:L161" si="19">SUM(J162,J166)</f>
        <v>0</v>
      </c>
      <c r="K161" s="56">
        <f t="shared" si="19"/>
        <v>0</v>
      </c>
      <c r="L161" s="129">
        <f t="shared" si="19"/>
        <v>0</v>
      </c>
    </row>
    <row r="162" spans="1:12" ht="36" x14ac:dyDescent="0.25">
      <c r="A162" s="141">
        <v>3260</v>
      </c>
      <c r="B162" s="58" t="s">
        <v>170</v>
      </c>
      <c r="C162" s="59">
        <f t="shared" si="10"/>
        <v>12000</v>
      </c>
      <c r="D162" s="142">
        <f>SUM(D163:D165)</f>
        <v>12000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1"/>
        <v>9078</v>
      </c>
      <c r="I162" s="142">
        <f>SUM(I163:I165)</f>
        <v>9078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/>
      <c r="L164" s="134"/>
    </row>
    <row r="165" spans="1:12" ht="24" x14ac:dyDescent="0.25">
      <c r="A165" s="39">
        <v>3263</v>
      </c>
      <c r="B165" s="63" t="s">
        <v>173</v>
      </c>
      <c r="C165" s="64">
        <f>SUM(D165:G165)</f>
        <v>12000</v>
      </c>
      <c r="D165" s="66">
        <v>12000</v>
      </c>
      <c r="E165" s="66"/>
      <c r="F165" s="66"/>
      <c r="G165" s="134"/>
      <c r="H165" s="64">
        <f>SUM(I165:L165)</f>
        <v>9078</v>
      </c>
      <c r="I165" s="66">
        <v>9078</v>
      </c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20">SUM(D166:G166)</f>
        <v>0</v>
      </c>
      <c r="D166" s="142">
        <f>SUM(D167:D170)</f>
        <v>0</v>
      </c>
      <c r="E166" s="142">
        <f t="shared" ref="E166:G166" si="21">SUM(E167:E170)</f>
        <v>0</v>
      </c>
      <c r="F166" s="142">
        <f t="shared" si="21"/>
        <v>0</v>
      </c>
      <c r="G166" s="142">
        <f t="shared" si="21"/>
        <v>0</v>
      </c>
      <c r="H166" s="156">
        <f t="shared" ref="H166:H170" si="22">SUM(I166:L166)</f>
        <v>0</v>
      </c>
      <c r="I166" s="142">
        <f>SUM(I167:I170)</f>
        <v>0</v>
      </c>
      <c r="J166" s="142">
        <f t="shared" ref="J166:L166" si="23">SUM(J167:J170)</f>
        <v>0</v>
      </c>
      <c r="K166" s="142">
        <f t="shared" si="23"/>
        <v>0</v>
      </c>
      <c r="L166" s="157">
        <f t="shared" si="23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20"/>
        <v>0</v>
      </c>
      <c r="D167" s="66"/>
      <c r="E167" s="66"/>
      <c r="F167" s="66"/>
      <c r="G167" s="158"/>
      <c r="H167" s="64">
        <f t="shared" si="22"/>
        <v>0</v>
      </c>
      <c r="I167" s="66">
        <v>0</v>
      </c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20"/>
        <v>0</v>
      </c>
      <c r="D168" s="66"/>
      <c r="E168" s="66"/>
      <c r="F168" s="66"/>
      <c r="G168" s="158"/>
      <c r="H168" s="64">
        <f t="shared" si="22"/>
        <v>0</v>
      </c>
      <c r="I168" s="66">
        <v>0</v>
      </c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20"/>
        <v>0</v>
      </c>
      <c r="D169" s="66"/>
      <c r="E169" s="66"/>
      <c r="F169" s="66"/>
      <c r="G169" s="158"/>
      <c r="H169" s="64">
        <f t="shared" si="22"/>
        <v>0</v>
      </c>
      <c r="I169" s="66">
        <v>0</v>
      </c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20"/>
        <v>0</v>
      </c>
      <c r="D170" s="160"/>
      <c r="E170" s="160"/>
      <c r="F170" s="160"/>
      <c r="G170" s="161"/>
      <c r="H170" s="156">
        <f t="shared" si="22"/>
        <v>0</v>
      </c>
      <c r="I170" s="160">
        <v>0</v>
      </c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4">SUM(E172:E173)</f>
        <v>0</v>
      </c>
      <c r="F171" s="165">
        <f t="shared" si="24"/>
        <v>0</v>
      </c>
      <c r="G171" s="165">
        <f t="shared" si="24"/>
        <v>0</v>
      </c>
      <c r="H171" s="164">
        <f t="shared" si="11"/>
        <v>0</v>
      </c>
      <c r="I171" s="165">
        <f>SUM(I172:I173)</f>
        <v>0</v>
      </c>
      <c r="J171" s="165">
        <f t="shared" ref="J171:L171" si="25">SUM(J172:J173)</f>
        <v>0</v>
      </c>
      <c r="K171" s="165">
        <f t="shared" si="25"/>
        <v>0</v>
      </c>
      <c r="L171" s="129">
        <f t="shared" si="25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11"/>
        <v>0</v>
      </c>
      <c r="I172" s="138">
        <v>0</v>
      </c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11"/>
        <v>0</v>
      </c>
      <c r="I173" s="61">
        <v>0</v>
      </c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1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1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6">SUM(D176:G176)</f>
        <v>0</v>
      </c>
      <c r="D176" s="61"/>
      <c r="E176" s="61"/>
      <c r="F176" s="61"/>
      <c r="G176" s="133"/>
      <c r="H176" s="59">
        <f t="shared" ref="H176:H244" si="27">SUM(I176:L176)</f>
        <v>0</v>
      </c>
      <c r="I176" s="61">
        <v>0</v>
      </c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6"/>
        <v>0</v>
      </c>
      <c r="D177" s="66"/>
      <c r="E177" s="66"/>
      <c r="F177" s="66"/>
      <c r="G177" s="134"/>
      <c r="H177" s="64">
        <f t="shared" si="27"/>
        <v>0</v>
      </c>
      <c r="I177" s="66">
        <v>0</v>
      </c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6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7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7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6"/>
        <v>0</v>
      </c>
      <c r="D180" s="66"/>
      <c r="E180" s="66"/>
      <c r="F180" s="66"/>
      <c r="G180" s="134"/>
      <c r="H180" s="64">
        <f t="shared" si="27"/>
        <v>0</v>
      </c>
      <c r="I180" s="66">
        <v>0</v>
      </c>
      <c r="J180" s="66"/>
      <c r="K180" s="66"/>
      <c r="L180" s="134"/>
    </row>
    <row r="181" spans="1:12" s="22" customFormat="1" ht="24" hidden="1" x14ac:dyDescent="0.25">
      <c r="A181" s="169"/>
      <c r="B181" s="18" t="s">
        <v>189</v>
      </c>
      <c r="C181" s="120">
        <f t="shared" si="26"/>
        <v>0</v>
      </c>
      <c r="D181" s="121">
        <f>SUM(D182,D211,D252,D265)</f>
        <v>0</v>
      </c>
      <c r="E181" s="121">
        <f t="shared" ref="E181:G181" si="28">SUM(E182,E211,E252,E265)</f>
        <v>0</v>
      </c>
      <c r="F181" s="121">
        <f t="shared" si="28"/>
        <v>0</v>
      </c>
      <c r="G181" s="121">
        <f t="shared" si="28"/>
        <v>0</v>
      </c>
      <c r="H181" s="120">
        <f>SUM(I181:L181)</f>
        <v>0</v>
      </c>
      <c r="I181" s="121">
        <f t="shared" ref="I181:L181" si="29">SUM(I182,I211,I252,I265)</f>
        <v>0</v>
      </c>
      <c r="J181" s="121">
        <f t="shared" si="29"/>
        <v>0</v>
      </c>
      <c r="K181" s="121">
        <f t="shared" si="29"/>
        <v>0</v>
      </c>
      <c r="L181" s="170">
        <f t="shared" si="29"/>
        <v>0</v>
      </c>
    </row>
    <row r="182" spans="1:12" hidden="1" x14ac:dyDescent="0.25">
      <c r="A182" s="123">
        <v>5000</v>
      </c>
      <c r="B182" s="123" t="s">
        <v>190</v>
      </c>
      <c r="C182" s="124">
        <f t="shared" si="26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7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6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7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6"/>
        <v>0</v>
      </c>
      <c r="D184" s="61"/>
      <c r="E184" s="61"/>
      <c r="F184" s="61"/>
      <c r="G184" s="133"/>
      <c r="H184" s="59">
        <f t="shared" si="27"/>
        <v>0</v>
      </c>
      <c r="I184" s="61">
        <v>0</v>
      </c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/>
      <c r="K185" s="66"/>
      <c r="L185" s="134"/>
    </row>
    <row r="186" spans="1:12" hidden="1" x14ac:dyDescent="0.25">
      <c r="A186" s="135">
        <v>5140</v>
      </c>
      <c r="B186" s="63" t="s">
        <v>194</v>
      </c>
      <c r="C186" s="64">
        <f t="shared" si="26"/>
        <v>0</v>
      </c>
      <c r="D186" s="66"/>
      <c r="E186" s="66"/>
      <c r="F186" s="66"/>
      <c r="G186" s="134"/>
      <c r="H186" s="64">
        <f t="shared" si="27"/>
        <v>0</v>
      </c>
      <c r="I186" s="66">
        <v>0</v>
      </c>
      <c r="J186" s="66"/>
      <c r="K186" s="66"/>
      <c r="L186" s="134"/>
    </row>
    <row r="187" spans="1:12" ht="24" hidden="1" x14ac:dyDescent="0.25">
      <c r="A187" s="50">
        <v>5200</v>
      </c>
      <c r="B187" s="127" t="s">
        <v>195</v>
      </c>
      <c r="C187" s="51">
        <f t="shared" si="26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7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6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7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6"/>
        <v>0</v>
      </c>
      <c r="D189" s="61"/>
      <c r="E189" s="61"/>
      <c r="F189" s="61"/>
      <c r="G189" s="133"/>
      <c r="H189" s="59">
        <f t="shared" si="27"/>
        <v>0</v>
      </c>
      <c r="I189" s="61">
        <v>0</v>
      </c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6"/>
        <v>0</v>
      </c>
      <c r="D190" s="66"/>
      <c r="E190" s="66"/>
      <c r="F190" s="66"/>
      <c r="G190" s="134"/>
      <c r="H190" s="64">
        <f t="shared" si="27"/>
        <v>0</v>
      </c>
      <c r="I190" s="66">
        <v>0</v>
      </c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6"/>
        <v>0</v>
      </c>
      <c r="D191" s="66"/>
      <c r="E191" s="66"/>
      <c r="F191" s="66"/>
      <c r="G191" s="134"/>
      <c r="H191" s="64">
        <f t="shared" si="27"/>
        <v>0</v>
      </c>
      <c r="I191" s="66">
        <v>0</v>
      </c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6"/>
        <v>0</v>
      </c>
      <c r="D192" s="66"/>
      <c r="E192" s="66"/>
      <c r="F192" s="66"/>
      <c r="G192" s="134"/>
      <c r="H192" s="64">
        <f t="shared" si="27"/>
        <v>0</v>
      </c>
      <c r="I192" s="66">
        <v>0</v>
      </c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6"/>
        <v>0</v>
      </c>
      <c r="D194" s="66"/>
      <c r="E194" s="66"/>
      <c r="F194" s="66"/>
      <c r="G194" s="134"/>
      <c r="H194" s="64">
        <f t="shared" si="27"/>
        <v>0</v>
      </c>
      <c r="I194" s="66">
        <v>0</v>
      </c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6"/>
        <v>0</v>
      </c>
      <c r="D195" s="66"/>
      <c r="E195" s="66"/>
      <c r="F195" s="66"/>
      <c r="G195" s="134"/>
      <c r="H195" s="64">
        <f t="shared" si="27"/>
        <v>0</v>
      </c>
      <c r="I195" s="66">
        <v>0</v>
      </c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6"/>
        <v>0</v>
      </c>
      <c r="D196" s="66"/>
      <c r="E196" s="66"/>
      <c r="F196" s="66"/>
      <c r="G196" s="134"/>
      <c r="H196" s="64">
        <f t="shared" si="27"/>
        <v>0</v>
      </c>
      <c r="I196" s="66">
        <v>0</v>
      </c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6"/>
        <v>0</v>
      </c>
      <c r="D197" s="66"/>
      <c r="E197" s="66"/>
      <c r="F197" s="66"/>
      <c r="G197" s="134"/>
      <c r="H197" s="64">
        <f t="shared" si="27"/>
        <v>0</v>
      </c>
      <c r="I197" s="66">
        <v>0</v>
      </c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6"/>
        <v>0</v>
      </c>
      <c r="D198" s="66"/>
      <c r="E198" s="66"/>
      <c r="F198" s="66"/>
      <c r="G198" s="134"/>
      <c r="H198" s="64">
        <f t="shared" si="27"/>
        <v>0</v>
      </c>
      <c r="I198" s="66">
        <v>0</v>
      </c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26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7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6"/>
        <v>0</v>
      </c>
      <c r="D200" s="66"/>
      <c r="E200" s="66"/>
      <c r="F200" s="66"/>
      <c r="G200" s="134"/>
      <c r="H200" s="64">
        <f t="shared" si="27"/>
        <v>0</v>
      </c>
      <c r="I200" s="66">
        <v>0</v>
      </c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6"/>
        <v>0</v>
      </c>
      <c r="D201" s="66"/>
      <c r="E201" s="66"/>
      <c r="F201" s="66"/>
      <c r="G201" s="134"/>
      <c r="H201" s="64">
        <f t="shared" si="27"/>
        <v>0</v>
      </c>
      <c r="I201" s="66">
        <v>0</v>
      </c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26"/>
        <v>0</v>
      </c>
      <c r="D202" s="66"/>
      <c r="E202" s="66"/>
      <c r="F202" s="66"/>
      <c r="G202" s="134"/>
      <c r="H202" s="64">
        <f t="shared" si="27"/>
        <v>0</v>
      </c>
      <c r="I202" s="66">
        <v>0</v>
      </c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6"/>
        <v>0</v>
      </c>
      <c r="D203" s="66"/>
      <c r="E203" s="66"/>
      <c r="F203" s="66"/>
      <c r="G203" s="134"/>
      <c r="H203" s="64">
        <f t="shared" si="27"/>
        <v>0</v>
      </c>
      <c r="I203" s="66">
        <v>0</v>
      </c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6"/>
        <v>0</v>
      </c>
      <c r="D204" s="66"/>
      <c r="E204" s="66"/>
      <c r="F204" s="66"/>
      <c r="G204" s="134"/>
      <c r="H204" s="64">
        <f t="shared" si="27"/>
        <v>0</v>
      </c>
      <c r="I204" s="66">
        <v>0</v>
      </c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6"/>
        <v>0</v>
      </c>
      <c r="D205" s="66"/>
      <c r="E205" s="66"/>
      <c r="F205" s="66"/>
      <c r="G205" s="134"/>
      <c r="H205" s="64">
        <f t="shared" si="27"/>
        <v>0</v>
      </c>
      <c r="I205" s="66">
        <v>0</v>
      </c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26"/>
        <v>0</v>
      </c>
      <c r="D206" s="66"/>
      <c r="E206" s="66"/>
      <c r="F206" s="66"/>
      <c r="G206" s="134"/>
      <c r="H206" s="64">
        <f t="shared" si="27"/>
        <v>0</v>
      </c>
      <c r="I206" s="66">
        <v>0</v>
      </c>
      <c r="J206" s="66"/>
      <c r="K206" s="66"/>
      <c r="L206" s="134"/>
    </row>
    <row r="207" spans="1:12" hidden="1" x14ac:dyDescent="0.25">
      <c r="A207" s="135">
        <v>5250</v>
      </c>
      <c r="B207" s="63" t="s">
        <v>215</v>
      </c>
      <c r="C207" s="172">
        <f t="shared" si="26"/>
        <v>0</v>
      </c>
      <c r="D207" s="66"/>
      <c r="E207" s="66"/>
      <c r="F207" s="66"/>
      <c r="G207" s="134"/>
      <c r="H207" s="64">
        <f t="shared" si="27"/>
        <v>0</v>
      </c>
      <c r="I207" s="66">
        <v>0</v>
      </c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6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7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6"/>
        <v>0</v>
      </c>
      <c r="D209" s="66"/>
      <c r="E209" s="66"/>
      <c r="F209" s="66"/>
      <c r="G209" s="134"/>
      <c r="H209" s="64">
        <f t="shared" si="27"/>
        <v>0</v>
      </c>
      <c r="I209" s="66">
        <v>0</v>
      </c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6"/>
        <v>0</v>
      </c>
      <c r="D210" s="138"/>
      <c r="E210" s="138"/>
      <c r="F210" s="138"/>
      <c r="G210" s="139"/>
      <c r="H210" s="103">
        <f t="shared" si="27"/>
        <v>0</v>
      </c>
      <c r="I210" s="138">
        <v>0</v>
      </c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6"/>
        <v>0</v>
      </c>
      <c r="D211" s="125">
        <f>D212+D232+D240+D250</f>
        <v>0</v>
      </c>
      <c r="E211" s="125">
        <f t="shared" ref="E211:G211" si="30">E212+E232+E240+E250</f>
        <v>0</v>
      </c>
      <c r="F211" s="125">
        <f t="shared" si="30"/>
        <v>0</v>
      </c>
      <c r="G211" s="126">
        <f t="shared" si="30"/>
        <v>0</v>
      </c>
      <c r="H211" s="124">
        <f t="shared" si="27"/>
        <v>0</v>
      </c>
      <c r="I211" s="125">
        <f t="shared" ref="I211:L211" si="31">I212+I232+I240+I250</f>
        <v>0</v>
      </c>
      <c r="J211" s="125">
        <f t="shared" si="31"/>
        <v>0</v>
      </c>
      <c r="K211" s="125">
        <f t="shared" si="31"/>
        <v>0</v>
      </c>
      <c r="L211" s="126">
        <f t="shared" si="31"/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7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6"/>
        <v>0</v>
      </c>
      <c r="D213" s="61"/>
      <c r="E213" s="61"/>
      <c r="F213" s="61"/>
      <c r="G213" s="177"/>
      <c r="H213" s="178">
        <f t="shared" si="27"/>
        <v>0</v>
      </c>
      <c r="I213" s="61">
        <v>0</v>
      </c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6"/>
        <v>0</v>
      </c>
      <c r="D214" s="136">
        <f>SUM(D215)</f>
        <v>0</v>
      </c>
      <c r="E214" s="136">
        <f t="shared" ref="E214:L214" si="32">SUM(E215)</f>
        <v>0</v>
      </c>
      <c r="F214" s="136">
        <f t="shared" si="32"/>
        <v>0</v>
      </c>
      <c r="G214" s="137">
        <f t="shared" si="32"/>
        <v>0</v>
      </c>
      <c r="H214" s="179">
        <f t="shared" si="27"/>
        <v>0</v>
      </c>
      <c r="I214" s="136">
        <f t="shared" si="32"/>
        <v>0</v>
      </c>
      <c r="J214" s="136">
        <f t="shared" si="32"/>
        <v>0</v>
      </c>
      <c r="K214" s="136">
        <f t="shared" si="32"/>
        <v>0</v>
      </c>
      <c r="L214" s="137">
        <f t="shared" si="32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6"/>
        <v>0</v>
      </c>
      <c r="D215" s="61"/>
      <c r="E215" s="61"/>
      <c r="F215" s="61"/>
      <c r="G215" s="133"/>
      <c r="H215" s="179">
        <f t="shared" si="27"/>
        <v>0</v>
      </c>
      <c r="I215" s="61">
        <v>0</v>
      </c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7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7"/>
        <v>0</v>
      </c>
      <c r="I218" s="66">
        <v>0</v>
      </c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7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7"/>
        <v>0</v>
      </c>
      <c r="I220" s="66">
        <v>0</v>
      </c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6"/>
        <v>0</v>
      </c>
      <c r="D221" s="66"/>
      <c r="E221" s="66"/>
      <c r="F221" s="66"/>
      <c r="G221" s="134"/>
      <c r="H221" s="179">
        <f t="shared" si="27"/>
        <v>0</v>
      </c>
      <c r="I221" s="66">
        <v>0</v>
      </c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6"/>
        <v>0</v>
      </c>
      <c r="D222" s="66"/>
      <c r="E222" s="66"/>
      <c r="F222" s="66"/>
      <c r="G222" s="134"/>
      <c r="H222" s="179">
        <f t="shared" si="27"/>
        <v>0</v>
      </c>
      <c r="I222" s="66">
        <v>0</v>
      </c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6"/>
        <v>0</v>
      </c>
      <c r="D223" s="66"/>
      <c r="E223" s="66"/>
      <c r="F223" s="66"/>
      <c r="G223" s="134"/>
      <c r="H223" s="179">
        <f t="shared" si="27"/>
        <v>0</v>
      </c>
      <c r="I223" s="66">
        <v>0</v>
      </c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6"/>
        <v>0</v>
      </c>
      <c r="D224" s="66"/>
      <c r="E224" s="66"/>
      <c r="F224" s="66"/>
      <c r="G224" s="134"/>
      <c r="H224" s="179">
        <f t="shared" si="27"/>
        <v>0</v>
      </c>
      <c r="I224" s="66">
        <v>0</v>
      </c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6"/>
        <v>0</v>
      </c>
      <c r="D225" s="66"/>
      <c r="E225" s="66"/>
      <c r="F225" s="66"/>
      <c r="G225" s="134"/>
      <c r="H225" s="179">
        <f t="shared" si="27"/>
        <v>0</v>
      </c>
      <c r="I225" s="66">
        <v>0</v>
      </c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6"/>
        <v>0</v>
      </c>
      <c r="D226" s="66"/>
      <c r="E226" s="66"/>
      <c r="F226" s="66"/>
      <c r="G226" s="134"/>
      <c r="H226" s="179">
        <f t="shared" si="27"/>
        <v>0</v>
      </c>
      <c r="I226" s="66">
        <v>0</v>
      </c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6"/>
        <v>0</v>
      </c>
      <c r="D227" s="142">
        <f>SUM(D228:D231)</f>
        <v>0</v>
      </c>
      <c r="E227" s="142">
        <f t="shared" ref="E227:G227" si="33">SUM(E228:E231)</f>
        <v>0</v>
      </c>
      <c r="F227" s="142">
        <f t="shared" si="33"/>
        <v>0</v>
      </c>
      <c r="G227" s="157">
        <f t="shared" si="33"/>
        <v>0</v>
      </c>
      <c r="H227" s="180">
        <f t="shared" si="27"/>
        <v>0</v>
      </c>
      <c r="I227" s="142">
        <f>SUM(I228:I231)</f>
        <v>0</v>
      </c>
      <c r="J227" s="142">
        <f t="shared" ref="J227:L227" si="34">SUM(J228:J231)</f>
        <v>0</v>
      </c>
      <c r="K227" s="142">
        <f t="shared" si="34"/>
        <v>0</v>
      </c>
      <c r="L227" s="157">
        <f t="shared" si="34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6"/>
        <v>0</v>
      </c>
      <c r="D228" s="66"/>
      <c r="E228" s="66"/>
      <c r="F228" s="66"/>
      <c r="G228" s="148"/>
      <c r="H228" s="172">
        <f t="shared" si="27"/>
        <v>0</v>
      </c>
      <c r="I228" s="66">
        <v>0</v>
      </c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6"/>
        <v>0</v>
      </c>
      <c r="D229" s="66"/>
      <c r="E229" s="66"/>
      <c r="F229" s="66"/>
      <c r="G229" s="148"/>
      <c r="H229" s="172">
        <f t="shared" si="27"/>
        <v>0</v>
      </c>
      <c r="I229" s="66">
        <v>0</v>
      </c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6"/>
        <v>0</v>
      </c>
      <c r="D230" s="66"/>
      <c r="E230" s="66"/>
      <c r="F230" s="66"/>
      <c r="G230" s="148"/>
      <c r="H230" s="172">
        <f t="shared" si="27"/>
        <v>0</v>
      </c>
      <c r="I230" s="66">
        <v>0</v>
      </c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6"/>
        <v>0</v>
      </c>
      <c r="D231" s="66"/>
      <c r="E231" s="66"/>
      <c r="F231" s="66"/>
      <c r="G231" s="148"/>
      <c r="H231" s="172">
        <f t="shared" si="27"/>
        <v>0</v>
      </c>
      <c r="I231" s="66">
        <v>0</v>
      </c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6"/>
        <v>0</v>
      </c>
      <c r="D232" s="56">
        <f>SUM(D233,D238,D239)</f>
        <v>0</v>
      </c>
      <c r="E232" s="56">
        <f t="shared" ref="E232:G232" si="35">SUM(E233,E238,E239)</f>
        <v>0</v>
      </c>
      <c r="F232" s="56">
        <f t="shared" si="35"/>
        <v>0</v>
      </c>
      <c r="G232" s="56">
        <f t="shared" si="35"/>
        <v>0</v>
      </c>
      <c r="H232" s="51">
        <f t="shared" si="27"/>
        <v>0</v>
      </c>
      <c r="I232" s="56">
        <f>SUM(I233,I238,I239)</f>
        <v>0</v>
      </c>
      <c r="J232" s="56">
        <f t="shared" ref="J232:L232" si="36">SUM(J233,J238,J239)</f>
        <v>0</v>
      </c>
      <c r="K232" s="56">
        <f t="shared" si="36"/>
        <v>0</v>
      </c>
      <c r="L232" s="144">
        <f t="shared" si="36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6"/>
        <v>0</v>
      </c>
      <c r="D233" s="142">
        <f>SUM(D234:D237)</f>
        <v>0</v>
      </c>
      <c r="E233" s="142">
        <f>SUM(E234:E237)</f>
        <v>0</v>
      </c>
      <c r="F233" s="142">
        <f t="shared" ref="F233:G233" si="37">SUM(F234:F237)</f>
        <v>0</v>
      </c>
      <c r="G233" s="181">
        <f t="shared" si="37"/>
        <v>0</v>
      </c>
      <c r="H233" s="180">
        <f t="shared" si="27"/>
        <v>0</v>
      </c>
      <c r="I233" s="142">
        <f>SUM(I234:I237)</f>
        <v>0</v>
      </c>
      <c r="J233" s="142">
        <f t="shared" ref="J233:L233" si="38">SUM(J234:J237)</f>
        <v>0</v>
      </c>
      <c r="K233" s="142">
        <f t="shared" si="38"/>
        <v>0</v>
      </c>
      <c r="L233" s="182">
        <f t="shared" si="38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6"/>
        <v>0</v>
      </c>
      <c r="D234" s="66"/>
      <c r="E234" s="66"/>
      <c r="F234" s="66"/>
      <c r="G234" s="148"/>
      <c r="H234" s="172">
        <f t="shared" si="27"/>
        <v>0</v>
      </c>
      <c r="I234" s="66">
        <v>0</v>
      </c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6"/>
        <v>0</v>
      </c>
      <c r="D235" s="66"/>
      <c r="E235" s="66"/>
      <c r="F235" s="66"/>
      <c r="G235" s="148"/>
      <c r="H235" s="172">
        <f t="shared" si="27"/>
        <v>0</v>
      </c>
      <c r="I235" s="66">
        <v>0</v>
      </c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6"/>
        <v>0</v>
      </c>
      <c r="D236" s="66"/>
      <c r="E236" s="66"/>
      <c r="F236" s="66"/>
      <c r="G236" s="148"/>
      <c r="H236" s="172">
        <f t="shared" si="27"/>
        <v>0</v>
      </c>
      <c r="I236" s="66">
        <v>0</v>
      </c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6"/>
        <v>0</v>
      </c>
      <c r="D237" s="61"/>
      <c r="E237" s="61"/>
      <c r="F237" s="61"/>
      <c r="G237" s="183"/>
      <c r="H237" s="176">
        <f t="shared" si="27"/>
        <v>0</v>
      </c>
      <c r="I237" s="61">
        <v>0</v>
      </c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6"/>
        <v>0</v>
      </c>
      <c r="D239" s="66"/>
      <c r="E239" s="66"/>
      <c r="F239" s="66"/>
      <c r="G239" s="134"/>
      <c r="H239" s="179">
        <f t="shared" si="27"/>
        <v>0</v>
      </c>
      <c r="I239" s="66">
        <v>0</v>
      </c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9">SUM(E241,E245)</f>
        <v>0</v>
      </c>
      <c r="F240" s="56">
        <f t="shared" si="39"/>
        <v>0</v>
      </c>
      <c r="G240" s="56">
        <f t="shared" si="39"/>
        <v>0</v>
      </c>
      <c r="H240" s="51">
        <f>SUM(I240:L240)</f>
        <v>0</v>
      </c>
      <c r="I240" s="56">
        <f>SUM(I241,I245)</f>
        <v>0</v>
      </c>
      <c r="J240" s="56">
        <f t="shared" ref="J240:L240" si="40">SUM(J241,J245)</f>
        <v>0</v>
      </c>
      <c r="K240" s="56">
        <f t="shared" si="40"/>
        <v>0</v>
      </c>
      <c r="L240" s="144">
        <f t="shared" si="40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6"/>
        <v>0</v>
      </c>
      <c r="D241" s="142">
        <f>SUM(D242:D244)</f>
        <v>0</v>
      </c>
      <c r="E241" s="142">
        <f t="shared" ref="E241:G241" si="41">SUM(E242:E244)</f>
        <v>0</v>
      </c>
      <c r="F241" s="142">
        <f t="shared" si="41"/>
        <v>0</v>
      </c>
      <c r="G241" s="153">
        <f t="shared" si="41"/>
        <v>0</v>
      </c>
      <c r="H241" s="176">
        <f t="shared" si="27"/>
        <v>0</v>
      </c>
      <c r="I241" s="142">
        <f>SUM(I242:I244)</f>
        <v>0</v>
      </c>
      <c r="J241" s="142">
        <f t="shared" ref="J241:L241" si="42">SUM(J242:J244)</f>
        <v>0</v>
      </c>
      <c r="K241" s="142">
        <f t="shared" si="42"/>
        <v>0</v>
      </c>
      <c r="L241" s="153">
        <f t="shared" si="42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6"/>
        <v>0</v>
      </c>
      <c r="D242" s="66"/>
      <c r="E242" s="66"/>
      <c r="F242" s="66"/>
      <c r="G242" s="134"/>
      <c r="H242" s="179">
        <f t="shared" si="27"/>
        <v>0</v>
      </c>
      <c r="I242" s="66">
        <v>0</v>
      </c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26"/>
        <v>0</v>
      </c>
      <c r="D243" s="66"/>
      <c r="E243" s="66"/>
      <c r="F243" s="66"/>
      <c r="G243" s="134"/>
      <c r="H243" s="179">
        <f t="shared" si="27"/>
        <v>0</v>
      </c>
      <c r="I243" s="66">
        <v>0</v>
      </c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26"/>
        <v>0</v>
      </c>
      <c r="D244" s="66"/>
      <c r="E244" s="66"/>
      <c r="F244" s="66"/>
      <c r="G244" s="134"/>
      <c r="H244" s="179">
        <f t="shared" si="27"/>
        <v>0</v>
      </c>
      <c r="I244" s="66">
        <v>0</v>
      </c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26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3">SUM(D246:G246)</f>
        <v>0</v>
      </c>
      <c r="D246" s="66"/>
      <c r="E246" s="66"/>
      <c r="F246" s="66"/>
      <c r="G246" s="134"/>
      <c r="H246" s="179">
        <f t="shared" ref="H246:H271" si="44">SUM(I246:L246)</f>
        <v>0</v>
      </c>
      <c r="I246" s="66">
        <v>0</v>
      </c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43"/>
        <v>0</v>
      </c>
      <c r="D247" s="66"/>
      <c r="E247" s="66"/>
      <c r="F247" s="66"/>
      <c r="G247" s="134"/>
      <c r="H247" s="179">
        <f t="shared" si="44"/>
        <v>0</v>
      </c>
      <c r="I247" s="66">
        <v>0</v>
      </c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ref="C250:C251" si="45">SUM(D250:G250)</f>
        <v>0</v>
      </c>
      <c r="D250" s="66">
        <f>SUM(D251)</f>
        <v>0</v>
      </c>
      <c r="E250" s="66">
        <f t="shared" ref="E250:G250" si="46">SUM(E251)</f>
        <v>0</v>
      </c>
      <c r="F250" s="66">
        <f t="shared" si="46"/>
        <v>0</v>
      </c>
      <c r="G250" s="148">
        <f t="shared" si="46"/>
        <v>0</v>
      </c>
      <c r="H250" s="188">
        <f t="shared" ref="H250:H251" si="47">SUM(I250:L250)</f>
        <v>0</v>
      </c>
      <c r="I250" s="66">
        <f t="shared" ref="I250:L250" si="48">SUM(I251)</f>
        <v>0</v>
      </c>
      <c r="J250" s="66">
        <f t="shared" si="48"/>
        <v>0</v>
      </c>
      <c r="K250" s="66">
        <f t="shared" si="48"/>
        <v>0</v>
      </c>
      <c r="L250" s="134">
        <f t="shared" si="48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5"/>
        <v>0</v>
      </c>
      <c r="D251" s="66"/>
      <c r="E251" s="66"/>
      <c r="F251" s="66"/>
      <c r="G251" s="148"/>
      <c r="H251" s="188">
        <f t="shared" si="47"/>
        <v>0</v>
      </c>
      <c r="I251" s="66">
        <v>0</v>
      </c>
      <c r="J251" s="66"/>
      <c r="K251" s="66"/>
      <c r="L251" s="134"/>
      <c r="M251" s="187"/>
    </row>
    <row r="252" spans="1:13" ht="48" hidden="1" x14ac:dyDescent="0.25">
      <c r="A252" s="189">
        <v>7000</v>
      </c>
      <c r="B252" s="189" t="s">
        <v>260</v>
      </c>
      <c r="C252" s="190">
        <f>SUM(D252:G252)</f>
        <v>0</v>
      </c>
      <c r="D252" s="191">
        <f>SUM(D253,D263)</f>
        <v>0</v>
      </c>
      <c r="E252" s="191">
        <f>SUM(E253,E263)</f>
        <v>0</v>
      </c>
      <c r="F252" s="191">
        <f>SUM(F253,F263)</f>
        <v>0</v>
      </c>
      <c r="G252" s="191">
        <f>SUM(G253,G263)</f>
        <v>0</v>
      </c>
      <c r="H252" s="192">
        <f t="shared" si="44"/>
        <v>0</v>
      </c>
      <c r="I252" s="191">
        <f>SUM(I253,I263)</f>
        <v>0</v>
      </c>
      <c r="J252" s="191">
        <f>SUM(J253,J263)</f>
        <v>0</v>
      </c>
      <c r="K252" s="191">
        <f>SUM(K253,K263)</f>
        <v>0</v>
      </c>
      <c r="L252" s="193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3"/>
        <v>0</v>
      </c>
      <c r="D253" s="56">
        <f>SUM(D254,D255,D256,D257,D261,D262)</f>
        <v>0</v>
      </c>
      <c r="E253" s="56">
        <f t="shared" ref="E253:G253" si="49">SUM(E254,E255,E256,E257,E261,E262)</f>
        <v>0</v>
      </c>
      <c r="F253" s="56">
        <f t="shared" si="49"/>
        <v>0</v>
      </c>
      <c r="G253" s="56">
        <f t="shared" si="49"/>
        <v>0</v>
      </c>
      <c r="H253" s="51">
        <f t="shared" si="44"/>
        <v>0</v>
      </c>
      <c r="I253" s="56">
        <f t="shared" ref="I253:L253" si="50">SUM(I254,I255,I256,I257,I261,I262)</f>
        <v>0</v>
      </c>
      <c r="J253" s="56">
        <f t="shared" si="50"/>
        <v>0</v>
      </c>
      <c r="K253" s="56">
        <f t="shared" si="50"/>
        <v>0</v>
      </c>
      <c r="L253" s="129">
        <f t="shared" si="50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3"/>
        <v>0</v>
      </c>
      <c r="D254" s="61"/>
      <c r="E254" s="61"/>
      <c r="F254" s="61"/>
      <c r="G254" s="133"/>
      <c r="H254" s="59">
        <f t="shared" si="44"/>
        <v>0</v>
      </c>
      <c r="I254" s="61">
        <v>0</v>
      </c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4"/>
    </row>
    <row r="256" spans="1:13" ht="24" hidden="1" x14ac:dyDescent="0.25">
      <c r="A256" s="135">
        <v>7230</v>
      </c>
      <c r="B256" s="63" t="s">
        <v>34</v>
      </c>
      <c r="C256" s="172">
        <f t="shared" si="43"/>
        <v>0</v>
      </c>
      <c r="D256" s="66"/>
      <c r="E256" s="66"/>
      <c r="F256" s="66"/>
      <c r="G256" s="134"/>
      <c r="H256" s="64">
        <f t="shared" si="44"/>
        <v>0</v>
      </c>
      <c r="I256" s="66">
        <v>0</v>
      </c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43"/>
        <v>0</v>
      </c>
      <c r="D257" s="136">
        <f>SUM(D258:D260)</f>
        <v>0</v>
      </c>
      <c r="E257" s="136">
        <f t="shared" ref="E257:G257" si="51">SUM(E258:E260)</f>
        <v>0</v>
      </c>
      <c r="F257" s="136">
        <f t="shared" si="51"/>
        <v>0</v>
      </c>
      <c r="G257" s="137">
        <f t="shared" si="51"/>
        <v>0</v>
      </c>
      <c r="H257" s="64">
        <f t="shared" si="44"/>
        <v>0</v>
      </c>
      <c r="I257" s="136">
        <f t="shared" ref="I257:L257" si="52">SUM(I258:I260)</f>
        <v>0</v>
      </c>
      <c r="J257" s="136">
        <f t="shared" si="52"/>
        <v>0</v>
      </c>
      <c r="K257" s="136">
        <f>SUM(K258:K260)</f>
        <v>0</v>
      </c>
      <c r="L257" s="137">
        <f t="shared" si="52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43"/>
        <v>0</v>
      </c>
      <c r="D258" s="66"/>
      <c r="E258" s="66"/>
      <c r="F258" s="66"/>
      <c r="G258" s="134"/>
      <c r="H258" s="64">
        <f t="shared" si="44"/>
        <v>0</v>
      </c>
      <c r="I258" s="66">
        <v>0</v>
      </c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43"/>
        <v>0</v>
      </c>
      <c r="D259" s="66"/>
      <c r="E259" s="66"/>
      <c r="F259" s="66"/>
      <c r="G259" s="134"/>
      <c r="H259" s="64">
        <f t="shared" si="44"/>
        <v>0</v>
      </c>
      <c r="I259" s="66">
        <v>0</v>
      </c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43"/>
        <v>0</v>
      </c>
      <c r="D260" s="66"/>
      <c r="E260" s="66"/>
      <c r="F260" s="66"/>
      <c r="G260" s="134"/>
      <c r="H260" s="64">
        <f t="shared" si="44"/>
        <v>0</v>
      </c>
      <c r="I260" s="66">
        <v>0</v>
      </c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2">
        <f t="shared" si="43"/>
        <v>0</v>
      </c>
      <c r="D261" s="66"/>
      <c r="E261" s="66"/>
      <c r="F261" s="66"/>
      <c r="G261" s="134"/>
      <c r="H261" s="64">
        <f t="shared" si="44"/>
        <v>0</v>
      </c>
      <c r="I261" s="66">
        <v>0</v>
      </c>
      <c r="J261" s="66"/>
      <c r="K261" s="66"/>
      <c r="L261" s="134"/>
    </row>
    <row r="262" spans="1:12" ht="60" hidden="1" x14ac:dyDescent="0.25">
      <c r="A262" s="135">
        <v>7270</v>
      </c>
      <c r="B262" s="63" t="s">
        <v>269</v>
      </c>
      <c r="C262" s="172">
        <f t="shared" si="43"/>
        <v>0</v>
      </c>
      <c r="D262" s="66"/>
      <c r="E262" s="66"/>
      <c r="F262" s="66"/>
      <c r="G262" s="134"/>
      <c r="H262" s="64">
        <f t="shared" si="44"/>
        <v>0</v>
      </c>
      <c r="I262" s="66">
        <v>0</v>
      </c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43"/>
        <v>0</v>
      </c>
      <c r="D263" s="149">
        <f>D264</f>
        <v>0</v>
      </c>
      <c r="E263" s="149">
        <f t="shared" ref="E263:G263" si="53">E264</f>
        <v>0</v>
      </c>
      <c r="F263" s="149">
        <f t="shared" si="53"/>
        <v>0</v>
      </c>
      <c r="G263" s="150">
        <f t="shared" si="53"/>
        <v>0</v>
      </c>
      <c r="H263" s="76">
        <f t="shared" si="44"/>
        <v>0</v>
      </c>
      <c r="I263" s="149">
        <f t="shared" ref="I263:L263" si="54">I264</f>
        <v>0</v>
      </c>
      <c r="J263" s="149">
        <f t="shared" si="54"/>
        <v>0</v>
      </c>
      <c r="K263" s="149">
        <f t="shared" si="54"/>
        <v>0</v>
      </c>
      <c r="L263" s="150">
        <f t="shared" si="54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43"/>
        <v>0</v>
      </c>
      <c r="D264" s="72"/>
      <c r="E264" s="72"/>
      <c r="F264" s="72"/>
      <c r="G264" s="194"/>
      <c r="H264" s="70">
        <f t="shared" si="44"/>
        <v>0</v>
      </c>
      <c r="I264" s="72">
        <v>0</v>
      </c>
      <c r="J264" s="72"/>
      <c r="K264" s="72"/>
      <c r="L264" s="194"/>
    </row>
    <row r="265" spans="1:12" hidden="1" x14ac:dyDescent="0.25">
      <c r="A265" s="195">
        <v>9000</v>
      </c>
      <c r="B265" s="196" t="s">
        <v>272</v>
      </c>
      <c r="C265" s="197">
        <f t="shared" si="43"/>
        <v>0</v>
      </c>
      <c r="D265" s="198">
        <f>D266</f>
        <v>0</v>
      </c>
      <c r="E265" s="198">
        <f t="shared" ref="E265:G266" si="55">E266</f>
        <v>0</v>
      </c>
      <c r="F265" s="198">
        <f t="shared" si="55"/>
        <v>0</v>
      </c>
      <c r="G265" s="199">
        <f t="shared" si="55"/>
        <v>0</v>
      </c>
      <c r="H265" s="200">
        <f t="shared" si="44"/>
        <v>0</v>
      </c>
      <c r="I265" s="198">
        <f t="shared" ref="I265:L266" si="56">I266</f>
        <v>0</v>
      </c>
      <c r="J265" s="198">
        <f>J266</f>
        <v>0</v>
      </c>
      <c r="K265" s="198">
        <f t="shared" si="56"/>
        <v>0</v>
      </c>
      <c r="L265" s="199">
        <f t="shared" si="56"/>
        <v>0</v>
      </c>
    </row>
    <row r="266" spans="1:12" ht="24" hidden="1" x14ac:dyDescent="0.25">
      <c r="A266" s="201">
        <v>9200</v>
      </c>
      <c r="B266" s="63" t="s">
        <v>273</v>
      </c>
      <c r="C266" s="173">
        <f t="shared" si="43"/>
        <v>0</v>
      </c>
      <c r="D266" s="131">
        <f>D267</f>
        <v>0</v>
      </c>
      <c r="E266" s="131">
        <f t="shared" si="55"/>
        <v>0</v>
      </c>
      <c r="F266" s="131">
        <f t="shared" si="55"/>
        <v>0</v>
      </c>
      <c r="G266" s="132">
        <f t="shared" si="55"/>
        <v>0</v>
      </c>
      <c r="H266" s="103">
        <f t="shared" si="44"/>
        <v>0</v>
      </c>
      <c r="I266" s="131">
        <f t="shared" si="56"/>
        <v>0</v>
      </c>
      <c r="J266" s="131">
        <f t="shared" si="56"/>
        <v>0</v>
      </c>
      <c r="K266" s="131">
        <f t="shared" si="56"/>
        <v>0</v>
      </c>
      <c r="L266" s="132">
        <f t="shared" si="56"/>
        <v>0</v>
      </c>
    </row>
    <row r="267" spans="1:12" ht="24" hidden="1" x14ac:dyDescent="0.25">
      <c r="A267" s="202">
        <v>9260</v>
      </c>
      <c r="B267" s="63" t="s">
        <v>274</v>
      </c>
      <c r="C267" s="173">
        <f t="shared" si="43"/>
        <v>0</v>
      </c>
      <c r="D267" s="131">
        <f>SUM(D268)</f>
        <v>0</v>
      </c>
      <c r="E267" s="131">
        <f t="shared" ref="E267:G267" si="57">SUM(E268)</f>
        <v>0</v>
      </c>
      <c r="F267" s="131">
        <f t="shared" si="57"/>
        <v>0</v>
      </c>
      <c r="G267" s="132">
        <f t="shared" si="57"/>
        <v>0</v>
      </c>
      <c r="H267" s="103">
        <f t="shared" si="44"/>
        <v>0</v>
      </c>
      <c r="I267" s="131">
        <f t="shared" ref="I267:L267" si="58">SUM(I268)</f>
        <v>0</v>
      </c>
      <c r="J267" s="131">
        <f t="shared" si="58"/>
        <v>0</v>
      </c>
      <c r="K267" s="131">
        <f t="shared" si="58"/>
        <v>0</v>
      </c>
      <c r="L267" s="132">
        <f t="shared" si="58"/>
        <v>0</v>
      </c>
    </row>
    <row r="268" spans="1:12" ht="87" hidden="1" customHeight="1" x14ac:dyDescent="0.25">
      <c r="A268" s="203">
        <v>9263</v>
      </c>
      <c r="B268" s="63" t="s">
        <v>275</v>
      </c>
      <c r="C268" s="173">
        <f t="shared" si="43"/>
        <v>0</v>
      </c>
      <c r="D268" s="138"/>
      <c r="E268" s="138"/>
      <c r="F268" s="138"/>
      <c r="G268" s="139"/>
      <c r="H268" s="103">
        <f t="shared" si="44"/>
        <v>0</v>
      </c>
      <c r="I268" s="138">
        <v>0</v>
      </c>
      <c r="J268" s="138"/>
      <c r="K268" s="138"/>
      <c r="L268" s="139"/>
    </row>
    <row r="269" spans="1:12" hidden="1" x14ac:dyDescent="0.25">
      <c r="A269" s="146"/>
      <c r="B269" s="63" t="s">
        <v>276</v>
      </c>
      <c r="C269" s="172">
        <f t="shared" si="43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4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43"/>
        <v>0</v>
      </c>
      <c r="D270" s="66"/>
      <c r="E270" s="66"/>
      <c r="F270" s="66"/>
      <c r="G270" s="134"/>
      <c r="H270" s="64">
        <f t="shared" si="44"/>
        <v>0</v>
      </c>
      <c r="I270" s="66">
        <v>0</v>
      </c>
      <c r="J270" s="66"/>
      <c r="K270" s="66"/>
      <c r="L270" s="134"/>
    </row>
    <row r="271" spans="1:12" ht="24" hidden="1" x14ac:dyDescent="0.25">
      <c r="A271" s="146" t="s">
        <v>279</v>
      </c>
      <c r="B271" s="204" t="s">
        <v>280</v>
      </c>
      <c r="C271" s="176">
        <f t="shared" si="43"/>
        <v>0</v>
      </c>
      <c r="D271" s="61"/>
      <c r="E271" s="61"/>
      <c r="F271" s="61"/>
      <c r="G271" s="133"/>
      <c r="H271" s="59">
        <f t="shared" si="44"/>
        <v>0</v>
      </c>
      <c r="I271" s="61">
        <v>0</v>
      </c>
      <c r="J271" s="61"/>
      <c r="K271" s="61"/>
      <c r="L271" s="133"/>
    </row>
    <row r="272" spans="1:12" ht="12.75" thickBot="1" x14ac:dyDescent="0.3">
      <c r="A272" s="205"/>
      <c r="B272" s="205" t="s">
        <v>281</v>
      </c>
      <c r="C272" s="206">
        <f>SUM(C269,C252,C211,C182,C174,C160,C75,C53)</f>
        <v>123614</v>
      </c>
      <c r="D272" s="206">
        <f>SUM(D269,D252,D211,D182,D174,D160,D75,D53,)</f>
        <v>123614</v>
      </c>
      <c r="E272" s="206">
        <f t="shared" ref="E272:L272" si="59">SUM(E269,E252,E211,E182,E174,E160,E75,E53)</f>
        <v>0</v>
      </c>
      <c r="F272" s="206">
        <f t="shared" si="59"/>
        <v>0</v>
      </c>
      <c r="G272" s="207">
        <f t="shared" si="59"/>
        <v>0</v>
      </c>
      <c r="H272" s="208">
        <f t="shared" si="59"/>
        <v>61065</v>
      </c>
      <c r="I272" s="206">
        <f t="shared" si="59"/>
        <v>61065</v>
      </c>
      <c r="J272" s="206">
        <f t="shared" si="59"/>
        <v>0</v>
      </c>
      <c r="K272" s="206">
        <f t="shared" si="59"/>
        <v>0</v>
      </c>
      <c r="L272" s="207">
        <f t="shared" si="59"/>
        <v>0</v>
      </c>
    </row>
    <row r="273" spans="1:12" s="22" customFormat="1" ht="13.5" hidden="1" thickTop="1" thickBot="1" x14ac:dyDescent="0.3">
      <c r="A273" s="404" t="s">
        <v>282</v>
      </c>
      <c r="B273" s="405"/>
      <c r="C273" s="209">
        <f>SUM(D273:G273)</f>
        <v>0</v>
      </c>
      <c r="D273" s="210">
        <f>SUM(D24,D25,D41)-D51</f>
        <v>0</v>
      </c>
      <c r="E273" s="210">
        <f>SUM(E24,E25,E41)-E51</f>
        <v>0</v>
      </c>
      <c r="F273" s="210">
        <f>(F26+F43)-F51</f>
        <v>0</v>
      </c>
      <c r="G273" s="211">
        <f>G45-G51</f>
        <v>0</v>
      </c>
      <c r="H273" s="209">
        <f>SUM(I273:L273)</f>
        <v>0</v>
      </c>
      <c r="I273" s="210">
        <f>SUM(I24,I25,I41)-I51</f>
        <v>0</v>
      </c>
      <c r="J273" s="210">
        <f>SUM(J24,J25,J41)-J51</f>
        <v>0</v>
      </c>
      <c r="K273" s="210">
        <f>(K26+K43)-K51</f>
        <v>0</v>
      </c>
      <c r="L273" s="211">
        <f>L45-L51</f>
        <v>0</v>
      </c>
    </row>
    <row r="274" spans="1:12" s="22" customFormat="1" ht="12.75" hidden="1" thickTop="1" x14ac:dyDescent="0.25">
      <c r="A274" s="421" t="s">
        <v>283</v>
      </c>
      <c r="B274" s="422"/>
      <c r="C274" s="212">
        <f t="shared" ref="C274:L274" si="60">SUM(C275,C276)-C283+C284</f>
        <v>0</v>
      </c>
      <c r="D274" s="213">
        <f t="shared" si="60"/>
        <v>0</v>
      </c>
      <c r="E274" s="213">
        <f t="shared" si="60"/>
        <v>0</v>
      </c>
      <c r="F274" s="213">
        <f t="shared" si="60"/>
        <v>0</v>
      </c>
      <c r="G274" s="214">
        <f t="shared" si="60"/>
        <v>0</v>
      </c>
      <c r="H274" s="215">
        <f t="shared" si="60"/>
        <v>0</v>
      </c>
      <c r="I274" s="213">
        <f t="shared" si="60"/>
        <v>0</v>
      </c>
      <c r="J274" s="213">
        <f t="shared" si="60"/>
        <v>0</v>
      </c>
      <c r="K274" s="213">
        <f t="shared" si="60"/>
        <v>0</v>
      </c>
      <c r="L274" s="216">
        <f t="shared" si="60"/>
        <v>0</v>
      </c>
    </row>
    <row r="275" spans="1:12" s="22" customFormat="1" ht="13.5" hidden="1" thickTop="1" thickBot="1" x14ac:dyDescent="0.3">
      <c r="A275" s="110" t="s">
        <v>284</v>
      </c>
      <c r="B275" s="110" t="s">
        <v>285</v>
      </c>
      <c r="C275" s="217">
        <f t="shared" ref="C275:L275" si="61">C21-C269</f>
        <v>0</v>
      </c>
      <c r="D275" s="112">
        <f t="shared" si="61"/>
        <v>0</v>
      </c>
      <c r="E275" s="112">
        <f t="shared" si="61"/>
        <v>0</v>
      </c>
      <c r="F275" s="112">
        <f t="shared" si="61"/>
        <v>0</v>
      </c>
      <c r="G275" s="113">
        <f t="shared" si="61"/>
        <v>0</v>
      </c>
      <c r="H275" s="218">
        <f t="shared" si="61"/>
        <v>0</v>
      </c>
      <c r="I275" s="112">
        <f t="shared" si="61"/>
        <v>0</v>
      </c>
      <c r="J275" s="112">
        <f t="shared" si="61"/>
        <v>0</v>
      </c>
      <c r="K275" s="112">
        <f t="shared" si="61"/>
        <v>0</v>
      </c>
      <c r="L275" s="113">
        <f t="shared" si="61"/>
        <v>0</v>
      </c>
    </row>
    <row r="276" spans="1:12" s="22" customFormat="1" ht="12.75" hidden="1" thickTop="1" x14ac:dyDescent="0.25">
      <c r="A276" s="219" t="s">
        <v>286</v>
      </c>
      <c r="B276" s="219" t="s">
        <v>287</v>
      </c>
      <c r="C276" s="212">
        <f t="shared" ref="C276:L276" si="62">SUM(C277,C279,C281)-SUM(C278,C280,C282)</f>
        <v>0</v>
      </c>
      <c r="D276" s="213">
        <f t="shared" si="62"/>
        <v>0</v>
      </c>
      <c r="E276" s="213">
        <f t="shared" si="62"/>
        <v>0</v>
      </c>
      <c r="F276" s="213">
        <f t="shared" si="62"/>
        <v>0</v>
      </c>
      <c r="G276" s="216">
        <f t="shared" si="62"/>
        <v>0</v>
      </c>
      <c r="H276" s="215">
        <f t="shared" si="62"/>
        <v>0</v>
      </c>
      <c r="I276" s="213">
        <f t="shared" si="62"/>
        <v>0</v>
      </c>
      <c r="J276" s="213">
        <f t="shared" si="62"/>
        <v>0</v>
      </c>
      <c r="K276" s="213">
        <f t="shared" si="62"/>
        <v>0</v>
      </c>
      <c r="L276" s="216">
        <f t="shared" si="62"/>
        <v>0</v>
      </c>
    </row>
    <row r="277" spans="1:12" ht="12.75" hidden="1" thickTop="1" x14ac:dyDescent="0.25">
      <c r="A277" s="220" t="s">
        <v>288</v>
      </c>
      <c r="B277" s="102" t="s">
        <v>289</v>
      </c>
      <c r="C277" s="70">
        <f t="shared" ref="C277:C282" si="63">SUM(D277:G277)</f>
        <v>0</v>
      </c>
      <c r="D277" s="72"/>
      <c r="E277" s="72"/>
      <c r="F277" s="72"/>
      <c r="G277" s="194"/>
      <c r="H277" s="70">
        <f t="shared" ref="H277:H282" si="64">SUM(I277:L277)</f>
        <v>0</v>
      </c>
      <c r="I277" s="72">
        <v>0</v>
      </c>
      <c r="J277" s="72"/>
      <c r="K277" s="72"/>
      <c r="L277" s="194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63"/>
        <v>0</v>
      </c>
      <c r="D278" s="66"/>
      <c r="E278" s="66"/>
      <c r="F278" s="66"/>
      <c r="G278" s="134"/>
      <c r="H278" s="64">
        <f t="shared" si="64"/>
        <v>0</v>
      </c>
      <c r="I278" s="66">
        <v>0</v>
      </c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63"/>
        <v>0</v>
      </c>
      <c r="D279" s="66"/>
      <c r="E279" s="66"/>
      <c r="F279" s="66"/>
      <c r="G279" s="134"/>
      <c r="H279" s="64">
        <f t="shared" si="64"/>
        <v>0</v>
      </c>
      <c r="I279" s="66">
        <v>0</v>
      </c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63"/>
        <v>0</v>
      </c>
      <c r="D280" s="66"/>
      <c r="E280" s="66"/>
      <c r="F280" s="66"/>
      <c r="G280" s="134"/>
      <c r="H280" s="64">
        <f t="shared" si="64"/>
        <v>0</v>
      </c>
      <c r="I280" s="66">
        <v>0</v>
      </c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63"/>
        <v>0</v>
      </c>
      <c r="D281" s="66"/>
      <c r="E281" s="66"/>
      <c r="F281" s="66"/>
      <c r="G281" s="134"/>
      <c r="H281" s="64">
        <f t="shared" si="64"/>
        <v>0</v>
      </c>
      <c r="I281" s="66">
        <v>0</v>
      </c>
      <c r="J281" s="66"/>
      <c r="K281" s="66"/>
      <c r="L281" s="134"/>
    </row>
    <row r="282" spans="1:12" ht="24.75" hidden="1" thickTop="1" x14ac:dyDescent="0.25">
      <c r="A282" s="221" t="s">
        <v>298</v>
      </c>
      <c r="B282" s="222" t="s">
        <v>299</v>
      </c>
      <c r="C282" s="156">
        <f t="shared" si="63"/>
        <v>0</v>
      </c>
      <c r="D282" s="160"/>
      <c r="E282" s="160"/>
      <c r="F282" s="160"/>
      <c r="G282" s="162"/>
      <c r="H282" s="156">
        <f t="shared" si="64"/>
        <v>0</v>
      </c>
      <c r="I282" s="160">
        <v>0</v>
      </c>
      <c r="J282" s="160"/>
      <c r="K282" s="160"/>
      <c r="L282" s="162"/>
    </row>
    <row r="283" spans="1:12" s="22" customFormat="1" ht="13.5" hidden="1" thickTop="1" thickBot="1" x14ac:dyDescent="0.3">
      <c r="A283" s="223" t="s">
        <v>300</v>
      </c>
      <c r="B283" s="223" t="s">
        <v>301</v>
      </c>
      <c r="C283" s="224">
        <f>SUM(D283:G283)</f>
        <v>0</v>
      </c>
      <c r="D283" s="225"/>
      <c r="E283" s="225"/>
      <c r="F283" s="225"/>
      <c r="G283" s="226"/>
      <c r="H283" s="224">
        <f>SUM(I283:L283)</f>
        <v>0</v>
      </c>
      <c r="I283" s="225">
        <v>0</v>
      </c>
      <c r="J283" s="225"/>
      <c r="K283" s="225"/>
      <c r="L283" s="226"/>
    </row>
    <row r="284" spans="1:12" s="22" customFormat="1" ht="48.75" hidden="1" thickTop="1" x14ac:dyDescent="0.25">
      <c r="A284" s="219" t="s">
        <v>302</v>
      </c>
      <c r="B284" s="227" t="s">
        <v>303</v>
      </c>
      <c r="C284" s="228">
        <f>SUM(D284:G284)</f>
        <v>0</v>
      </c>
      <c r="D284" s="151"/>
      <c r="E284" s="151"/>
      <c r="F284" s="151"/>
      <c r="G284" s="152"/>
      <c r="H284" s="228">
        <f>SUM(I284:L284)</f>
        <v>0</v>
      </c>
      <c r="I284" s="151">
        <v>0</v>
      </c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9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9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9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fgdNds+/KJYhUXOr6rL3BF09csI84D1Vdg8d8mHWa/f/hyFtb8NUPDWlKY33KEHWmm5m5//cKHw30BM1L6o7gA==" saltValue="V3MrXleaJlgyBOBht2V6dA==" spinCount="100000" sheet="1" objects="1" scenarios="1"/>
  <autoFilter ref="A18:M284">
    <filterColumn colId="7">
      <filters>
        <filter val="10 000"/>
        <filter val="37 687"/>
        <filter val="4 300"/>
        <filter val="51 987"/>
        <filter val="61 065"/>
        <filter val="9 078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AMK285"/>
  <sheetViews>
    <sheetView showGridLines="0" view="pageLayout" zoomScaleNormal="100" workbookViewId="0">
      <selection activeCell="P2" sqref="P2"/>
    </sheetView>
  </sheetViews>
  <sheetFormatPr defaultRowHeight="15" x14ac:dyDescent="0.25"/>
  <cols>
    <col min="1" max="1" width="10.85546875" style="231" customWidth="1"/>
    <col min="2" max="2" width="28" style="231" customWidth="1"/>
    <col min="3" max="3" width="9.7109375" style="231" hidden="1" customWidth="1"/>
    <col min="4" max="4" width="9.5703125" style="231" hidden="1" customWidth="1"/>
    <col min="5" max="6" width="8.7109375" style="231" hidden="1" customWidth="1"/>
    <col min="7" max="7" width="8.28515625" style="231" hidden="1" customWidth="1"/>
    <col min="8" max="11" width="8.7109375" style="231" customWidth="1"/>
    <col min="12" max="12" width="7.5703125" style="231" customWidth="1"/>
    <col min="13" max="13" width="9.140625" style="231" hidden="1" customWidth="1"/>
    <col min="14" max="1025" width="9.140625" style="231" customWidth="1"/>
    <col min="1026" max="16384" width="9.140625" style="390"/>
  </cols>
  <sheetData>
    <row r="1" spans="1:12" x14ac:dyDescent="0.25">
      <c r="A1" s="426" t="s">
        <v>316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35.25" customHeight="1" x14ac:dyDescent="0.25">
      <c r="A2" s="427" t="s">
        <v>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2.75" customHeight="1" x14ac:dyDescent="0.25">
      <c r="A3" s="232" t="s">
        <v>2</v>
      </c>
      <c r="B3" s="233"/>
      <c r="C3" s="428" t="s">
        <v>3</v>
      </c>
      <c r="D3" s="428"/>
      <c r="E3" s="428"/>
      <c r="F3" s="428"/>
      <c r="G3" s="428"/>
      <c r="H3" s="428"/>
      <c r="I3" s="428"/>
      <c r="J3" s="428"/>
      <c r="K3" s="428"/>
      <c r="L3" s="428"/>
    </row>
    <row r="4" spans="1:12" ht="12.75" customHeight="1" x14ac:dyDescent="0.25">
      <c r="A4" s="232" t="s">
        <v>4</v>
      </c>
      <c r="B4" s="233"/>
      <c r="C4" s="428" t="s">
        <v>5</v>
      </c>
      <c r="D4" s="428"/>
      <c r="E4" s="428"/>
      <c r="F4" s="428"/>
      <c r="G4" s="428"/>
      <c r="H4" s="428"/>
      <c r="I4" s="428"/>
      <c r="J4" s="428"/>
      <c r="K4" s="428"/>
      <c r="L4" s="428"/>
    </row>
    <row r="5" spans="1:12" ht="12.75" customHeight="1" x14ac:dyDescent="0.25">
      <c r="A5" s="234" t="s">
        <v>6</v>
      </c>
      <c r="B5" s="235"/>
      <c r="C5" s="425" t="s">
        <v>7</v>
      </c>
      <c r="D5" s="425"/>
      <c r="E5" s="425"/>
      <c r="F5" s="425"/>
      <c r="G5" s="425"/>
      <c r="H5" s="425"/>
      <c r="I5" s="425"/>
      <c r="J5" s="425"/>
      <c r="K5" s="425"/>
      <c r="L5" s="425"/>
    </row>
    <row r="6" spans="1:12" ht="12.75" customHeight="1" x14ac:dyDescent="0.25">
      <c r="A6" s="234" t="s">
        <v>8</v>
      </c>
      <c r="B6" s="235"/>
      <c r="C6" s="425" t="s">
        <v>308</v>
      </c>
      <c r="D6" s="425"/>
      <c r="E6" s="425"/>
      <c r="F6" s="425"/>
      <c r="G6" s="425"/>
      <c r="H6" s="425"/>
      <c r="I6" s="425"/>
      <c r="J6" s="425"/>
      <c r="K6" s="425"/>
      <c r="L6" s="425"/>
    </row>
    <row r="7" spans="1:12" ht="23.25" customHeight="1" x14ac:dyDescent="0.25">
      <c r="A7" s="234" t="s">
        <v>10</v>
      </c>
      <c r="B7" s="235"/>
      <c r="C7" s="428" t="s">
        <v>317</v>
      </c>
      <c r="D7" s="428"/>
      <c r="E7" s="428"/>
      <c r="F7" s="428"/>
      <c r="G7" s="428"/>
      <c r="H7" s="428"/>
      <c r="I7" s="428"/>
      <c r="J7" s="428"/>
      <c r="K7" s="428"/>
      <c r="L7" s="428"/>
    </row>
    <row r="8" spans="1:12" ht="12.75" customHeight="1" x14ac:dyDescent="0.25">
      <c r="A8" s="236" t="s">
        <v>12</v>
      </c>
      <c r="B8" s="235"/>
      <c r="C8" s="429"/>
      <c r="D8" s="429"/>
      <c r="E8" s="429"/>
      <c r="F8" s="429"/>
      <c r="G8" s="429"/>
      <c r="H8" s="429"/>
      <c r="I8" s="429"/>
      <c r="J8" s="429"/>
      <c r="K8" s="429"/>
      <c r="L8" s="430"/>
    </row>
    <row r="9" spans="1:12" ht="12.75" customHeight="1" x14ac:dyDescent="0.25">
      <c r="A9" s="234"/>
      <c r="B9" s="235" t="s">
        <v>13</v>
      </c>
      <c r="C9" s="430"/>
      <c r="D9" s="430"/>
      <c r="E9" s="430"/>
      <c r="F9" s="430"/>
      <c r="G9" s="430"/>
      <c r="H9" s="430"/>
      <c r="I9" s="430"/>
      <c r="J9" s="430"/>
      <c r="K9" s="430"/>
      <c r="L9" s="430"/>
    </row>
    <row r="10" spans="1:12" ht="12.75" customHeight="1" x14ac:dyDescent="0.25">
      <c r="A10" s="234"/>
      <c r="B10" s="235" t="s">
        <v>15</v>
      </c>
      <c r="C10" s="425"/>
      <c r="D10" s="425"/>
      <c r="E10" s="425"/>
      <c r="F10" s="425"/>
      <c r="G10" s="425"/>
      <c r="H10" s="425"/>
      <c r="I10" s="425"/>
      <c r="J10" s="425"/>
      <c r="K10" s="425"/>
      <c r="L10" s="425"/>
    </row>
    <row r="11" spans="1:12" ht="12.75" customHeight="1" x14ac:dyDescent="0.25">
      <c r="A11" s="234"/>
      <c r="B11" s="235" t="s">
        <v>16</v>
      </c>
      <c r="C11" s="430" t="s">
        <v>318</v>
      </c>
      <c r="D11" s="430"/>
      <c r="E11" s="430"/>
      <c r="F11" s="430"/>
      <c r="G11" s="430"/>
      <c r="H11" s="430"/>
      <c r="I11" s="430"/>
      <c r="J11" s="430"/>
      <c r="K11" s="430"/>
      <c r="L11" s="430"/>
    </row>
    <row r="12" spans="1:12" ht="12.75" customHeight="1" x14ac:dyDescent="0.25">
      <c r="A12" s="234"/>
      <c r="B12" s="235" t="s">
        <v>17</v>
      </c>
      <c r="C12" s="425"/>
      <c r="D12" s="425"/>
      <c r="E12" s="425"/>
      <c r="F12" s="425"/>
      <c r="G12" s="425"/>
      <c r="H12" s="425"/>
      <c r="I12" s="425"/>
      <c r="J12" s="425"/>
      <c r="K12" s="425"/>
      <c r="L12" s="425"/>
    </row>
    <row r="13" spans="1:12" ht="12.75" customHeight="1" x14ac:dyDescent="0.25">
      <c r="A13" s="234"/>
      <c r="B13" s="235" t="s">
        <v>18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</row>
    <row r="14" spans="1:12" ht="12.75" customHeight="1" x14ac:dyDescent="0.25">
      <c r="A14" s="237"/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40"/>
    </row>
    <row r="15" spans="1:12" s="241" customFormat="1" ht="12.75" customHeight="1" thickBot="1" x14ac:dyDescent="0.3">
      <c r="A15" s="432" t="s">
        <v>19</v>
      </c>
      <c r="B15" s="433" t="s">
        <v>20</v>
      </c>
      <c r="C15" s="434" t="s">
        <v>21</v>
      </c>
      <c r="D15" s="434"/>
      <c r="E15" s="434"/>
      <c r="F15" s="434"/>
      <c r="G15" s="434"/>
      <c r="H15" s="435" t="s">
        <v>22</v>
      </c>
      <c r="I15" s="435"/>
      <c r="J15" s="435"/>
      <c r="K15" s="435"/>
      <c r="L15" s="434"/>
    </row>
    <row r="16" spans="1:12" s="241" customFormat="1" ht="12.75" customHeight="1" thickTop="1" thickBot="1" x14ac:dyDescent="0.3">
      <c r="A16" s="432"/>
      <c r="B16" s="433"/>
      <c r="C16" s="436" t="s">
        <v>23</v>
      </c>
      <c r="D16" s="437" t="s">
        <v>24</v>
      </c>
      <c r="E16" s="438" t="s">
        <v>25</v>
      </c>
      <c r="F16" s="439" t="s">
        <v>26</v>
      </c>
      <c r="G16" s="440" t="s">
        <v>27</v>
      </c>
      <c r="H16" s="441" t="s">
        <v>23</v>
      </c>
      <c r="I16" s="442" t="s">
        <v>24</v>
      </c>
      <c r="J16" s="438" t="s">
        <v>25</v>
      </c>
      <c r="K16" s="439" t="s">
        <v>26</v>
      </c>
      <c r="L16" s="431" t="s">
        <v>27</v>
      </c>
    </row>
    <row r="17" spans="1:12" s="242" customFormat="1" ht="61.5" customHeight="1" thickTop="1" thickBot="1" x14ac:dyDescent="0.3">
      <c r="A17" s="432"/>
      <c r="B17" s="433"/>
      <c r="C17" s="436"/>
      <c r="D17" s="437"/>
      <c r="E17" s="438"/>
      <c r="F17" s="439"/>
      <c r="G17" s="440"/>
      <c r="H17" s="441"/>
      <c r="I17" s="442"/>
      <c r="J17" s="438"/>
      <c r="K17" s="439"/>
      <c r="L17" s="431"/>
    </row>
    <row r="18" spans="1:12" s="242" customFormat="1" ht="9.75" customHeight="1" thickTop="1" x14ac:dyDescent="0.25">
      <c r="A18" s="243" t="s">
        <v>28</v>
      </c>
      <c r="B18" s="243">
        <v>2</v>
      </c>
      <c r="C18" s="244">
        <v>3</v>
      </c>
      <c r="D18" s="245">
        <v>4</v>
      </c>
      <c r="E18" s="245">
        <v>5</v>
      </c>
      <c r="F18" s="245">
        <v>6</v>
      </c>
      <c r="G18" s="246">
        <v>7</v>
      </c>
      <c r="H18" s="244">
        <v>8</v>
      </c>
      <c r="I18" s="245">
        <v>9</v>
      </c>
      <c r="J18" s="245">
        <v>10</v>
      </c>
      <c r="K18" s="245">
        <v>11</v>
      </c>
      <c r="L18" s="246">
        <v>12</v>
      </c>
    </row>
    <row r="19" spans="1:12" s="250" customFormat="1" ht="12" hidden="1" x14ac:dyDescent="0.25">
      <c r="A19" s="17"/>
      <c r="B19" s="18" t="s">
        <v>29</v>
      </c>
      <c r="C19" s="247"/>
      <c r="D19" s="248"/>
      <c r="E19" s="248"/>
      <c r="F19" s="248"/>
      <c r="G19" s="249"/>
      <c r="H19" s="247"/>
      <c r="I19" s="248"/>
      <c r="J19" s="248"/>
      <c r="K19" s="248"/>
      <c r="L19" s="249"/>
    </row>
    <row r="20" spans="1:12" s="250" customFormat="1" ht="12.75" thickBot="1" x14ac:dyDescent="0.3">
      <c r="A20" s="23"/>
      <c r="B20" s="24" t="s">
        <v>30</v>
      </c>
      <c r="C20" s="251">
        <f t="shared" ref="C20:C47" si="0">SUM(D20:G20)</f>
        <v>59668</v>
      </c>
      <c r="D20" s="252">
        <f>SUM(D21,D24,D25,D41,D43)</f>
        <v>59668</v>
      </c>
      <c r="E20" s="252">
        <f>SUM(E21,E24,E43)</f>
        <v>0</v>
      </c>
      <c r="F20" s="252">
        <f>SUM(F21,F26,F43)</f>
        <v>0</v>
      </c>
      <c r="G20" s="253">
        <f>SUM(G21,G45)</f>
        <v>0</v>
      </c>
      <c r="H20" s="251">
        <f t="shared" ref="H20:H47" si="1">SUM(I20:L20)</f>
        <v>59668</v>
      </c>
      <c r="I20" s="252">
        <f>SUM(I21,I24,I25,I41,I43)</f>
        <v>59668</v>
      </c>
      <c r="J20" s="252">
        <f>SUM(J21,J24,J43)</f>
        <v>0</v>
      </c>
      <c r="K20" s="252">
        <f>SUM(K21,K26,K43)</f>
        <v>0</v>
      </c>
      <c r="L20" s="253">
        <f>SUM(L21,L45)</f>
        <v>0</v>
      </c>
    </row>
    <row r="21" spans="1:12" ht="15.75" hidden="1" thickTop="1" x14ac:dyDescent="0.25">
      <c r="A21" s="28"/>
      <c r="B21" s="29" t="s">
        <v>31</v>
      </c>
      <c r="C21" s="254">
        <f t="shared" si="0"/>
        <v>0</v>
      </c>
      <c r="D21" s="255">
        <f>SUM(D22:D23)</f>
        <v>0</v>
      </c>
      <c r="E21" s="255">
        <f>SUM(E22:E23)</f>
        <v>0</v>
      </c>
      <c r="F21" s="255">
        <f>SUM(F22:F23)</f>
        <v>0</v>
      </c>
      <c r="G21" s="256">
        <f>SUM(G22:G23)</f>
        <v>0</v>
      </c>
      <c r="H21" s="254">
        <f t="shared" si="1"/>
        <v>0</v>
      </c>
      <c r="I21" s="255">
        <f>SUM(I22:I23)</f>
        <v>0</v>
      </c>
      <c r="J21" s="255">
        <f>SUM(J22:J23)</f>
        <v>0</v>
      </c>
      <c r="K21" s="255">
        <f>SUM(K22:K23)</f>
        <v>0</v>
      </c>
      <c r="L21" s="256">
        <f>SUM(L22:L23)</f>
        <v>0</v>
      </c>
    </row>
    <row r="22" spans="1:12" ht="15.75" hidden="1" thickTop="1" x14ac:dyDescent="0.25">
      <c r="A22" s="33"/>
      <c r="B22" s="34" t="s">
        <v>32</v>
      </c>
      <c r="C22" s="257">
        <f t="shared" si="0"/>
        <v>0</v>
      </c>
      <c r="D22" s="258"/>
      <c r="E22" s="258"/>
      <c r="F22" s="258"/>
      <c r="G22" s="259"/>
      <c r="H22" s="257">
        <f t="shared" si="1"/>
        <v>0</v>
      </c>
      <c r="I22" s="258"/>
      <c r="J22" s="258"/>
      <c r="K22" s="258"/>
      <c r="L22" s="259"/>
    </row>
    <row r="23" spans="1:12" ht="15.75" hidden="1" thickTop="1" x14ac:dyDescent="0.25">
      <c r="A23" s="38"/>
      <c r="B23" s="39" t="s">
        <v>33</v>
      </c>
      <c r="C23" s="260">
        <f t="shared" si="0"/>
        <v>0</v>
      </c>
      <c r="D23" s="261"/>
      <c r="E23" s="261"/>
      <c r="F23" s="261"/>
      <c r="G23" s="262"/>
      <c r="H23" s="260">
        <f t="shared" si="1"/>
        <v>0</v>
      </c>
      <c r="I23" s="261"/>
      <c r="J23" s="261"/>
      <c r="K23" s="261"/>
      <c r="L23" s="263"/>
    </row>
    <row r="24" spans="1:12" s="250" customFormat="1" ht="25.5" thickTop="1" thickBot="1" x14ac:dyDescent="0.3">
      <c r="A24" s="44">
        <v>19300</v>
      </c>
      <c r="B24" s="44" t="s">
        <v>34</v>
      </c>
      <c r="C24" s="264">
        <f t="shared" si="0"/>
        <v>59668</v>
      </c>
      <c r="D24" s="265">
        <v>59668</v>
      </c>
      <c r="E24" s="265"/>
      <c r="F24" s="266" t="s">
        <v>35</v>
      </c>
      <c r="G24" s="267" t="s">
        <v>35</v>
      </c>
      <c r="H24" s="264">
        <f t="shared" si="1"/>
        <v>59668</v>
      </c>
      <c r="I24" s="265">
        <v>59668</v>
      </c>
      <c r="J24" s="265"/>
      <c r="K24" s="266" t="s">
        <v>35</v>
      </c>
      <c r="L24" s="267" t="s">
        <v>35</v>
      </c>
    </row>
    <row r="25" spans="1:12" s="250" customFormat="1" ht="24.75" hidden="1" thickTop="1" x14ac:dyDescent="0.25">
      <c r="A25" s="49"/>
      <c r="B25" s="50" t="s">
        <v>36</v>
      </c>
      <c r="C25" s="268">
        <f t="shared" si="0"/>
        <v>0</v>
      </c>
      <c r="D25" s="269"/>
      <c r="E25" s="270" t="s">
        <v>35</v>
      </c>
      <c r="F25" s="270" t="s">
        <v>35</v>
      </c>
      <c r="G25" s="271" t="s">
        <v>35</v>
      </c>
      <c r="H25" s="268">
        <f t="shared" si="1"/>
        <v>0</v>
      </c>
      <c r="I25" s="272"/>
      <c r="J25" s="270" t="s">
        <v>35</v>
      </c>
      <c r="K25" s="270" t="s">
        <v>35</v>
      </c>
      <c r="L25" s="271" t="s">
        <v>35</v>
      </c>
    </row>
    <row r="26" spans="1:12" s="250" customFormat="1" ht="36.75" hidden="1" thickTop="1" x14ac:dyDescent="0.25">
      <c r="A26" s="50">
        <v>21300</v>
      </c>
      <c r="B26" s="50" t="s">
        <v>37</v>
      </c>
      <c r="C26" s="268">
        <f t="shared" si="0"/>
        <v>0</v>
      </c>
      <c r="D26" s="270" t="s">
        <v>35</v>
      </c>
      <c r="E26" s="270" t="s">
        <v>35</v>
      </c>
      <c r="F26" s="273">
        <f>SUM(F27,F31,F33,F36)</f>
        <v>0</v>
      </c>
      <c r="G26" s="271" t="s">
        <v>319</v>
      </c>
      <c r="H26" s="268">
        <f t="shared" si="1"/>
        <v>0</v>
      </c>
      <c r="I26" s="270" t="s">
        <v>35</v>
      </c>
      <c r="J26" s="270" t="s">
        <v>35</v>
      </c>
      <c r="K26" s="273">
        <f>SUM(K27,K31,K33,K36)</f>
        <v>0</v>
      </c>
      <c r="L26" s="271" t="s">
        <v>35</v>
      </c>
    </row>
    <row r="27" spans="1:12" s="250" customFormat="1" ht="24.75" hidden="1" thickTop="1" x14ac:dyDescent="0.25">
      <c r="A27" s="57">
        <v>21350</v>
      </c>
      <c r="B27" s="50" t="s">
        <v>38</v>
      </c>
      <c r="C27" s="268">
        <f t="shared" si="0"/>
        <v>0</v>
      </c>
      <c r="D27" s="270" t="s">
        <v>35</v>
      </c>
      <c r="E27" s="270" t="s">
        <v>35</v>
      </c>
      <c r="F27" s="273">
        <f>SUM(F28:F30)</f>
        <v>0</v>
      </c>
      <c r="G27" s="271" t="s">
        <v>35</v>
      </c>
      <c r="H27" s="268">
        <f t="shared" si="1"/>
        <v>0</v>
      </c>
      <c r="I27" s="270" t="s">
        <v>35</v>
      </c>
      <c r="J27" s="270" t="s">
        <v>35</v>
      </c>
      <c r="K27" s="273">
        <f>SUM(K28:K30)</f>
        <v>0</v>
      </c>
      <c r="L27" s="271" t="s">
        <v>35</v>
      </c>
    </row>
    <row r="28" spans="1:12" ht="15.75" hidden="1" thickTop="1" x14ac:dyDescent="0.25">
      <c r="A28" s="33">
        <v>21351</v>
      </c>
      <c r="B28" s="58" t="s">
        <v>39</v>
      </c>
      <c r="C28" s="274">
        <f t="shared" si="0"/>
        <v>0</v>
      </c>
      <c r="D28" s="275" t="s">
        <v>35</v>
      </c>
      <c r="E28" s="275" t="s">
        <v>35</v>
      </c>
      <c r="F28" s="276"/>
      <c r="G28" s="277" t="s">
        <v>35</v>
      </c>
      <c r="H28" s="274">
        <f t="shared" si="1"/>
        <v>0</v>
      </c>
      <c r="I28" s="275" t="s">
        <v>35</v>
      </c>
      <c r="J28" s="275" t="s">
        <v>35</v>
      </c>
      <c r="K28" s="276"/>
      <c r="L28" s="277" t="s">
        <v>35</v>
      </c>
    </row>
    <row r="29" spans="1:12" ht="15.75" hidden="1" thickTop="1" x14ac:dyDescent="0.25">
      <c r="A29" s="38">
        <v>21352</v>
      </c>
      <c r="B29" s="63" t="s">
        <v>40</v>
      </c>
      <c r="C29" s="278">
        <f t="shared" si="0"/>
        <v>0</v>
      </c>
      <c r="D29" s="279" t="s">
        <v>35</v>
      </c>
      <c r="E29" s="279" t="s">
        <v>35</v>
      </c>
      <c r="F29" s="280"/>
      <c r="G29" s="281" t="s">
        <v>35</v>
      </c>
      <c r="H29" s="278">
        <f t="shared" si="1"/>
        <v>0</v>
      </c>
      <c r="I29" s="279" t="s">
        <v>35</v>
      </c>
      <c r="J29" s="279" t="s">
        <v>35</v>
      </c>
      <c r="K29" s="280"/>
      <c r="L29" s="281" t="s">
        <v>35</v>
      </c>
    </row>
    <row r="30" spans="1:12" ht="24.75" hidden="1" thickTop="1" x14ac:dyDescent="0.25">
      <c r="A30" s="38">
        <v>21359</v>
      </c>
      <c r="B30" s="63" t="s">
        <v>41</v>
      </c>
      <c r="C30" s="278">
        <f t="shared" si="0"/>
        <v>0</v>
      </c>
      <c r="D30" s="279" t="s">
        <v>35</v>
      </c>
      <c r="E30" s="279" t="s">
        <v>35</v>
      </c>
      <c r="F30" s="280"/>
      <c r="G30" s="281" t="s">
        <v>35</v>
      </c>
      <c r="H30" s="278">
        <f t="shared" si="1"/>
        <v>0</v>
      </c>
      <c r="I30" s="279" t="s">
        <v>35</v>
      </c>
      <c r="J30" s="279" t="s">
        <v>35</v>
      </c>
      <c r="K30" s="280"/>
      <c r="L30" s="281" t="s">
        <v>35</v>
      </c>
    </row>
    <row r="31" spans="1:12" s="250" customFormat="1" ht="36.75" hidden="1" thickTop="1" x14ac:dyDescent="0.25">
      <c r="A31" s="57">
        <v>21370</v>
      </c>
      <c r="B31" s="50" t="s">
        <v>42</v>
      </c>
      <c r="C31" s="268">
        <f t="shared" si="0"/>
        <v>0</v>
      </c>
      <c r="D31" s="270" t="s">
        <v>35</v>
      </c>
      <c r="E31" s="270" t="s">
        <v>35</v>
      </c>
      <c r="F31" s="273">
        <f>SUM(F32)</f>
        <v>0</v>
      </c>
      <c r="G31" s="271" t="s">
        <v>35</v>
      </c>
      <c r="H31" s="268">
        <f t="shared" si="1"/>
        <v>0</v>
      </c>
      <c r="I31" s="270" t="s">
        <v>35</v>
      </c>
      <c r="J31" s="270" t="s">
        <v>35</v>
      </c>
      <c r="K31" s="273">
        <f>SUM(K32)</f>
        <v>0</v>
      </c>
      <c r="L31" s="271" t="s">
        <v>35</v>
      </c>
    </row>
    <row r="32" spans="1:12" ht="36.75" hidden="1" thickTop="1" x14ac:dyDescent="0.25">
      <c r="A32" s="68">
        <v>21379</v>
      </c>
      <c r="B32" s="69" t="s">
        <v>43</v>
      </c>
      <c r="C32" s="282">
        <f t="shared" si="0"/>
        <v>0</v>
      </c>
      <c r="D32" s="283" t="s">
        <v>35</v>
      </c>
      <c r="E32" s="283" t="s">
        <v>35</v>
      </c>
      <c r="F32" s="284"/>
      <c r="G32" s="285" t="s">
        <v>35</v>
      </c>
      <c r="H32" s="282">
        <f t="shared" si="1"/>
        <v>0</v>
      </c>
      <c r="I32" s="283" t="s">
        <v>35</v>
      </c>
      <c r="J32" s="283" t="s">
        <v>35</v>
      </c>
      <c r="K32" s="284"/>
      <c r="L32" s="285" t="s">
        <v>35</v>
      </c>
    </row>
    <row r="33" spans="1:12" s="250" customFormat="1" ht="12.75" hidden="1" thickTop="1" x14ac:dyDescent="0.25">
      <c r="A33" s="57">
        <v>21380</v>
      </c>
      <c r="B33" s="50" t="s">
        <v>44</v>
      </c>
      <c r="C33" s="268">
        <f t="shared" si="0"/>
        <v>0</v>
      </c>
      <c r="D33" s="270" t="s">
        <v>35</v>
      </c>
      <c r="E33" s="270" t="s">
        <v>35</v>
      </c>
      <c r="F33" s="273">
        <f>SUM(F34:F35)</f>
        <v>0</v>
      </c>
      <c r="G33" s="271" t="s">
        <v>35</v>
      </c>
      <c r="H33" s="268">
        <f t="shared" si="1"/>
        <v>0</v>
      </c>
      <c r="I33" s="270" t="s">
        <v>35</v>
      </c>
      <c r="J33" s="270" t="s">
        <v>35</v>
      </c>
      <c r="K33" s="273">
        <f>SUM(K34:K35)</f>
        <v>0</v>
      </c>
      <c r="L33" s="271" t="s">
        <v>35</v>
      </c>
    </row>
    <row r="34" spans="1:12" ht="15.75" hidden="1" thickTop="1" x14ac:dyDescent="0.25">
      <c r="A34" s="34">
        <v>21381</v>
      </c>
      <c r="B34" s="58" t="s">
        <v>45</v>
      </c>
      <c r="C34" s="274">
        <f t="shared" si="0"/>
        <v>0</v>
      </c>
      <c r="D34" s="275" t="s">
        <v>35</v>
      </c>
      <c r="E34" s="275" t="s">
        <v>35</v>
      </c>
      <c r="F34" s="276"/>
      <c r="G34" s="277" t="s">
        <v>35</v>
      </c>
      <c r="H34" s="274">
        <f t="shared" si="1"/>
        <v>0</v>
      </c>
      <c r="I34" s="275" t="s">
        <v>35</v>
      </c>
      <c r="J34" s="275" t="s">
        <v>35</v>
      </c>
      <c r="K34" s="276"/>
      <c r="L34" s="277" t="s">
        <v>35</v>
      </c>
    </row>
    <row r="35" spans="1:12" ht="24.75" hidden="1" thickTop="1" x14ac:dyDescent="0.25">
      <c r="A35" s="39">
        <v>21383</v>
      </c>
      <c r="B35" s="63" t="s">
        <v>46</v>
      </c>
      <c r="C35" s="278">
        <f t="shared" si="0"/>
        <v>0</v>
      </c>
      <c r="D35" s="279" t="s">
        <v>35</v>
      </c>
      <c r="E35" s="279" t="s">
        <v>35</v>
      </c>
      <c r="F35" s="280"/>
      <c r="G35" s="281" t="s">
        <v>35</v>
      </c>
      <c r="H35" s="278">
        <f t="shared" si="1"/>
        <v>0</v>
      </c>
      <c r="I35" s="279" t="s">
        <v>35</v>
      </c>
      <c r="J35" s="279" t="s">
        <v>35</v>
      </c>
      <c r="K35" s="280"/>
      <c r="L35" s="281" t="s">
        <v>35</v>
      </c>
    </row>
    <row r="36" spans="1:12" s="250" customFormat="1" ht="25.5" hidden="1" customHeight="1" x14ac:dyDescent="0.25">
      <c r="A36" s="57">
        <v>21390</v>
      </c>
      <c r="B36" s="50" t="s">
        <v>47</v>
      </c>
      <c r="C36" s="268">
        <f t="shared" si="0"/>
        <v>0</v>
      </c>
      <c r="D36" s="270" t="s">
        <v>35</v>
      </c>
      <c r="E36" s="270" t="s">
        <v>35</v>
      </c>
      <c r="F36" s="273">
        <f>SUM(F37:F40)</f>
        <v>0</v>
      </c>
      <c r="G36" s="271" t="s">
        <v>35</v>
      </c>
      <c r="H36" s="268">
        <f t="shared" si="1"/>
        <v>0</v>
      </c>
      <c r="I36" s="270" t="s">
        <v>35</v>
      </c>
      <c r="J36" s="270" t="s">
        <v>35</v>
      </c>
      <c r="K36" s="273">
        <f>SUM(K37:K40)</f>
        <v>0</v>
      </c>
      <c r="L36" s="271" t="s">
        <v>35</v>
      </c>
    </row>
    <row r="37" spans="1:12" ht="24.75" hidden="1" thickTop="1" x14ac:dyDescent="0.25">
      <c r="A37" s="34">
        <v>21391</v>
      </c>
      <c r="B37" s="58" t="s">
        <v>48</v>
      </c>
      <c r="C37" s="274">
        <f t="shared" si="0"/>
        <v>0</v>
      </c>
      <c r="D37" s="275" t="s">
        <v>35</v>
      </c>
      <c r="E37" s="275" t="s">
        <v>35</v>
      </c>
      <c r="F37" s="276"/>
      <c r="G37" s="277" t="s">
        <v>35</v>
      </c>
      <c r="H37" s="274">
        <f t="shared" si="1"/>
        <v>0</v>
      </c>
      <c r="I37" s="275" t="s">
        <v>35</v>
      </c>
      <c r="J37" s="275" t="s">
        <v>35</v>
      </c>
      <c r="K37" s="276"/>
      <c r="L37" s="277" t="s">
        <v>35</v>
      </c>
    </row>
    <row r="38" spans="1:12" ht="15.75" hidden="1" thickTop="1" x14ac:dyDescent="0.25">
      <c r="A38" s="39">
        <v>21393</v>
      </c>
      <c r="B38" s="63" t="s">
        <v>49</v>
      </c>
      <c r="C38" s="278">
        <f t="shared" si="0"/>
        <v>0</v>
      </c>
      <c r="D38" s="279" t="s">
        <v>35</v>
      </c>
      <c r="E38" s="279" t="s">
        <v>35</v>
      </c>
      <c r="F38" s="280"/>
      <c r="G38" s="281" t="s">
        <v>35</v>
      </c>
      <c r="H38" s="278">
        <f t="shared" si="1"/>
        <v>0</v>
      </c>
      <c r="I38" s="279" t="s">
        <v>35</v>
      </c>
      <c r="J38" s="279" t="s">
        <v>35</v>
      </c>
      <c r="K38" s="280"/>
      <c r="L38" s="281" t="s">
        <v>35</v>
      </c>
    </row>
    <row r="39" spans="1:12" ht="15.75" hidden="1" thickTop="1" x14ac:dyDescent="0.25">
      <c r="A39" s="39">
        <v>21395</v>
      </c>
      <c r="B39" s="63" t="s">
        <v>50</v>
      </c>
      <c r="C39" s="278">
        <f t="shared" si="0"/>
        <v>0</v>
      </c>
      <c r="D39" s="279" t="s">
        <v>35</v>
      </c>
      <c r="E39" s="279" t="s">
        <v>35</v>
      </c>
      <c r="F39" s="280"/>
      <c r="G39" s="281" t="s">
        <v>35</v>
      </c>
      <c r="H39" s="278">
        <f t="shared" si="1"/>
        <v>0</v>
      </c>
      <c r="I39" s="279" t="s">
        <v>35</v>
      </c>
      <c r="J39" s="279" t="s">
        <v>35</v>
      </c>
      <c r="K39" s="280"/>
      <c r="L39" s="281" t="s">
        <v>35</v>
      </c>
    </row>
    <row r="40" spans="1:12" ht="24.75" hidden="1" thickTop="1" x14ac:dyDescent="0.25">
      <c r="A40" s="74">
        <v>21399</v>
      </c>
      <c r="B40" s="75" t="s">
        <v>51</v>
      </c>
      <c r="C40" s="286">
        <f t="shared" si="0"/>
        <v>0</v>
      </c>
      <c r="D40" s="287" t="s">
        <v>35</v>
      </c>
      <c r="E40" s="287" t="s">
        <v>35</v>
      </c>
      <c r="F40" s="288"/>
      <c r="G40" s="289" t="s">
        <v>35</v>
      </c>
      <c r="H40" s="286">
        <f t="shared" si="1"/>
        <v>0</v>
      </c>
      <c r="I40" s="287" t="s">
        <v>35</v>
      </c>
      <c r="J40" s="287" t="s">
        <v>35</v>
      </c>
      <c r="K40" s="288"/>
      <c r="L40" s="289" t="s">
        <v>35</v>
      </c>
    </row>
    <row r="41" spans="1:12" s="250" customFormat="1" ht="26.25" hidden="1" customHeight="1" x14ac:dyDescent="0.25">
      <c r="A41" s="80">
        <v>21420</v>
      </c>
      <c r="B41" s="81" t="s">
        <v>52</v>
      </c>
      <c r="C41" s="290">
        <f t="shared" si="0"/>
        <v>0</v>
      </c>
      <c r="D41" s="291">
        <f>SUM(D42)</f>
        <v>0</v>
      </c>
      <c r="E41" s="292" t="s">
        <v>35</v>
      </c>
      <c r="F41" s="292" t="s">
        <v>35</v>
      </c>
      <c r="G41" s="293" t="s">
        <v>35</v>
      </c>
      <c r="H41" s="290">
        <f t="shared" si="1"/>
        <v>0</v>
      </c>
      <c r="I41" s="291">
        <f>SUM(I42)</f>
        <v>0</v>
      </c>
      <c r="J41" s="292" t="s">
        <v>35</v>
      </c>
      <c r="K41" s="292" t="s">
        <v>35</v>
      </c>
      <c r="L41" s="293" t="s">
        <v>35</v>
      </c>
    </row>
    <row r="42" spans="1:12" s="250" customFormat="1" ht="26.25" hidden="1" customHeight="1" x14ac:dyDescent="0.25">
      <c r="A42" s="74">
        <v>21429</v>
      </c>
      <c r="B42" s="75" t="s">
        <v>53</v>
      </c>
      <c r="C42" s="286">
        <f t="shared" si="0"/>
        <v>0</v>
      </c>
      <c r="D42" s="294"/>
      <c r="E42" s="287" t="s">
        <v>35</v>
      </c>
      <c r="F42" s="287" t="s">
        <v>35</v>
      </c>
      <c r="G42" s="289" t="s">
        <v>35</v>
      </c>
      <c r="H42" s="286">
        <f t="shared" si="1"/>
        <v>0</v>
      </c>
      <c r="I42" s="294"/>
      <c r="J42" s="287" t="s">
        <v>35</v>
      </c>
      <c r="K42" s="287" t="s">
        <v>35</v>
      </c>
      <c r="L42" s="289" t="s">
        <v>35</v>
      </c>
    </row>
    <row r="43" spans="1:12" s="250" customFormat="1" ht="24.75" hidden="1" thickTop="1" x14ac:dyDescent="0.25">
      <c r="A43" s="57">
        <v>21490</v>
      </c>
      <c r="B43" s="50" t="s">
        <v>54</v>
      </c>
      <c r="C43" s="268">
        <f t="shared" si="0"/>
        <v>0</v>
      </c>
      <c r="D43" s="295">
        <f>D44</f>
        <v>0</v>
      </c>
      <c r="E43" s="295">
        <f>E44</f>
        <v>0</v>
      </c>
      <c r="F43" s="295">
        <f>F44</f>
        <v>0</v>
      </c>
      <c r="G43" s="271" t="s">
        <v>35</v>
      </c>
      <c r="H43" s="296">
        <f t="shared" si="1"/>
        <v>0</v>
      </c>
      <c r="I43" s="295">
        <f>I44</f>
        <v>0</v>
      </c>
      <c r="J43" s="295">
        <f>J44</f>
        <v>0</v>
      </c>
      <c r="K43" s="295">
        <f>K44</f>
        <v>0</v>
      </c>
      <c r="L43" s="271" t="s">
        <v>35</v>
      </c>
    </row>
    <row r="44" spans="1:12" s="250" customFormat="1" ht="24.75" hidden="1" thickTop="1" x14ac:dyDescent="0.25">
      <c r="A44" s="39">
        <v>21499</v>
      </c>
      <c r="B44" s="63" t="s">
        <v>55</v>
      </c>
      <c r="C44" s="282">
        <f t="shared" si="0"/>
        <v>0</v>
      </c>
      <c r="D44" s="297"/>
      <c r="E44" s="298"/>
      <c r="F44" s="298"/>
      <c r="G44" s="299" t="s">
        <v>35</v>
      </c>
      <c r="H44" s="300">
        <f t="shared" si="1"/>
        <v>0</v>
      </c>
      <c r="I44" s="258"/>
      <c r="J44" s="301"/>
      <c r="K44" s="301"/>
      <c r="L44" s="299" t="s">
        <v>35</v>
      </c>
    </row>
    <row r="45" spans="1:12" ht="12.75" hidden="1" customHeight="1" x14ac:dyDescent="0.25">
      <c r="A45" s="94">
        <v>23000</v>
      </c>
      <c r="B45" s="95" t="s">
        <v>56</v>
      </c>
      <c r="C45" s="302">
        <f t="shared" si="0"/>
        <v>0</v>
      </c>
      <c r="D45" s="270" t="s">
        <v>35</v>
      </c>
      <c r="E45" s="270" t="s">
        <v>35</v>
      </c>
      <c r="F45" s="270" t="s">
        <v>35</v>
      </c>
      <c r="G45" s="295">
        <f>SUM(G46:G47)</f>
        <v>0</v>
      </c>
      <c r="H45" s="302">
        <f t="shared" si="1"/>
        <v>0</v>
      </c>
      <c r="I45" s="287" t="s">
        <v>35</v>
      </c>
      <c r="J45" s="287" t="s">
        <v>35</v>
      </c>
      <c r="K45" s="287" t="s">
        <v>35</v>
      </c>
      <c r="L45" s="303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304">
        <f t="shared" si="0"/>
        <v>0</v>
      </c>
      <c r="D46" s="292" t="s">
        <v>35</v>
      </c>
      <c r="E46" s="292" t="s">
        <v>35</v>
      </c>
      <c r="F46" s="292" t="s">
        <v>35</v>
      </c>
      <c r="G46" s="305"/>
      <c r="H46" s="304">
        <f t="shared" si="1"/>
        <v>0</v>
      </c>
      <c r="I46" s="292" t="s">
        <v>35</v>
      </c>
      <c r="J46" s="292" t="s">
        <v>35</v>
      </c>
      <c r="K46" s="292" t="s">
        <v>35</v>
      </c>
      <c r="L46" s="305"/>
    </row>
    <row r="47" spans="1:12" ht="24.75" hidden="1" thickTop="1" x14ac:dyDescent="0.25">
      <c r="A47" s="98">
        <v>23510</v>
      </c>
      <c r="B47" s="99" t="s">
        <v>58</v>
      </c>
      <c r="C47" s="290">
        <f t="shared" si="0"/>
        <v>0</v>
      </c>
      <c r="D47" s="292" t="s">
        <v>35</v>
      </c>
      <c r="E47" s="292" t="s">
        <v>35</v>
      </c>
      <c r="F47" s="292" t="s">
        <v>35</v>
      </c>
      <c r="G47" s="305"/>
      <c r="H47" s="290">
        <f t="shared" si="1"/>
        <v>0</v>
      </c>
      <c r="I47" s="292" t="s">
        <v>35</v>
      </c>
      <c r="J47" s="292" t="s">
        <v>35</v>
      </c>
      <c r="K47" s="292" t="s">
        <v>35</v>
      </c>
      <c r="L47" s="305"/>
    </row>
    <row r="48" spans="1:12" ht="15.75" hidden="1" thickTop="1" x14ac:dyDescent="0.25">
      <c r="A48" s="102"/>
      <c r="B48" s="99"/>
      <c r="C48" s="306"/>
      <c r="D48" s="292"/>
      <c r="E48" s="292"/>
      <c r="F48" s="291"/>
      <c r="G48" s="307"/>
      <c r="H48" s="306"/>
      <c r="I48" s="292"/>
      <c r="J48" s="292"/>
      <c r="K48" s="291"/>
      <c r="L48" s="307"/>
    </row>
    <row r="49" spans="1:12" s="250" customFormat="1" ht="12.75" hidden="1" thickTop="1" x14ac:dyDescent="0.25">
      <c r="A49" s="105"/>
      <c r="B49" s="106" t="s">
        <v>59</v>
      </c>
      <c r="C49" s="308"/>
      <c r="D49" s="309"/>
      <c r="E49" s="309"/>
      <c r="F49" s="309"/>
      <c r="G49" s="310"/>
      <c r="H49" s="308"/>
      <c r="I49" s="309"/>
      <c r="J49" s="309"/>
      <c r="K49" s="309"/>
      <c r="L49" s="310"/>
    </row>
    <row r="50" spans="1:12" s="250" customFormat="1" ht="13.5" thickTop="1" thickBot="1" x14ac:dyDescent="0.3">
      <c r="A50" s="110"/>
      <c r="B50" s="23" t="s">
        <v>60</v>
      </c>
      <c r="C50" s="311">
        <f t="shared" ref="C50:C113" si="2">SUM(D50:G50)</f>
        <v>59668</v>
      </c>
      <c r="D50" s="312">
        <f>SUM(D51,D269)</f>
        <v>59668</v>
      </c>
      <c r="E50" s="312">
        <f>SUM(E51,E269)</f>
        <v>0</v>
      </c>
      <c r="F50" s="312">
        <f>SUM(F51,F269)</f>
        <v>0</v>
      </c>
      <c r="G50" s="313">
        <f>SUM(G51,G269)</f>
        <v>0</v>
      </c>
      <c r="H50" s="311">
        <f t="shared" ref="H50:H111" si="3">SUM(I50:L50)</f>
        <v>59668</v>
      </c>
      <c r="I50" s="312">
        <f>SUM(I51,I269)</f>
        <v>59668</v>
      </c>
      <c r="J50" s="312">
        <f>SUM(J51,J269)</f>
        <v>0</v>
      </c>
      <c r="K50" s="312">
        <f>SUM(K51,K269)</f>
        <v>0</v>
      </c>
      <c r="L50" s="313">
        <f>SUM(L51,L269)</f>
        <v>0</v>
      </c>
    </row>
    <row r="51" spans="1:12" s="250" customFormat="1" ht="36.75" thickTop="1" x14ac:dyDescent="0.25">
      <c r="A51" s="114"/>
      <c r="B51" s="115" t="s">
        <v>61</v>
      </c>
      <c r="C51" s="314">
        <f t="shared" si="2"/>
        <v>59668</v>
      </c>
      <c r="D51" s="315">
        <f>SUM(D52,D181)</f>
        <v>59668</v>
      </c>
      <c r="E51" s="315">
        <f>SUM(E52,E181)</f>
        <v>0</v>
      </c>
      <c r="F51" s="315">
        <f>SUM(F52,F181)</f>
        <v>0</v>
      </c>
      <c r="G51" s="316">
        <f>SUM(G52,G181)</f>
        <v>0</v>
      </c>
      <c r="H51" s="314">
        <f t="shared" si="3"/>
        <v>59668</v>
      </c>
      <c r="I51" s="315">
        <f>SUM(I52,I181)</f>
        <v>59668</v>
      </c>
      <c r="J51" s="315">
        <f>SUM(J52,J181)</f>
        <v>0</v>
      </c>
      <c r="K51" s="315">
        <f>SUM(K52,K181)</f>
        <v>0</v>
      </c>
      <c r="L51" s="316">
        <f>SUM(L52,L181)</f>
        <v>0</v>
      </c>
    </row>
    <row r="52" spans="1:12" s="250" customFormat="1" ht="24" x14ac:dyDescent="0.25">
      <c r="A52" s="119"/>
      <c r="B52" s="17" t="s">
        <v>62</v>
      </c>
      <c r="C52" s="308">
        <f t="shared" si="2"/>
        <v>59668</v>
      </c>
      <c r="D52" s="309">
        <f>SUM(D53,D75,D160,D174)</f>
        <v>59668</v>
      </c>
      <c r="E52" s="309">
        <f>SUM(E53,E75,E160,E174)</f>
        <v>0</v>
      </c>
      <c r="F52" s="309">
        <f>SUM(F53,F75,F160,F174)</f>
        <v>0</v>
      </c>
      <c r="G52" s="310">
        <f>SUM(G53,G75,G160,G174)</f>
        <v>0</v>
      </c>
      <c r="H52" s="308">
        <f t="shared" si="3"/>
        <v>59668</v>
      </c>
      <c r="I52" s="309">
        <f>SUM(I53,I75,I160,I174)</f>
        <v>59668</v>
      </c>
      <c r="J52" s="309">
        <f>SUM(J53,J75,J160,J174)</f>
        <v>0</v>
      </c>
      <c r="K52" s="309">
        <f>SUM(K53,K75,K160,K174)</f>
        <v>0</v>
      </c>
      <c r="L52" s="310">
        <f>SUM(L53,L75,L160,L174)</f>
        <v>0</v>
      </c>
    </row>
    <row r="53" spans="1:12" s="250" customFormat="1" ht="12" x14ac:dyDescent="0.25">
      <c r="A53" s="123">
        <v>1000</v>
      </c>
      <c r="B53" s="123" t="s">
        <v>63</v>
      </c>
      <c r="C53" s="317">
        <f t="shared" si="2"/>
        <v>9108</v>
      </c>
      <c r="D53" s="318">
        <f>SUM(D54,D67)</f>
        <v>9108</v>
      </c>
      <c r="E53" s="318">
        <f>SUM(E54,E67)</f>
        <v>0</v>
      </c>
      <c r="F53" s="318">
        <f>SUM(F54,F67)</f>
        <v>0</v>
      </c>
      <c r="G53" s="319">
        <f>SUM(G54,G67)</f>
        <v>0</v>
      </c>
      <c r="H53" s="317">
        <f t="shared" si="3"/>
        <v>9108</v>
      </c>
      <c r="I53" s="318">
        <f>SUM(I54,I67)</f>
        <v>9108</v>
      </c>
      <c r="J53" s="318">
        <f>SUM(J54,J67)</f>
        <v>0</v>
      </c>
      <c r="K53" s="318">
        <f>SUM(K54,K67)</f>
        <v>0</v>
      </c>
      <c r="L53" s="319">
        <f>SUM(L54,L67)</f>
        <v>0</v>
      </c>
    </row>
    <row r="54" spans="1:12" x14ac:dyDescent="0.25">
      <c r="A54" s="50">
        <v>1100</v>
      </c>
      <c r="B54" s="127" t="s">
        <v>64</v>
      </c>
      <c r="C54" s="268">
        <f t="shared" si="2"/>
        <v>6807</v>
      </c>
      <c r="D54" s="273">
        <f>SUM(D55,D58,D66)</f>
        <v>6807</v>
      </c>
      <c r="E54" s="273">
        <f>SUM(E55,E58,E66)</f>
        <v>0</v>
      </c>
      <c r="F54" s="273">
        <f>SUM(F55,F58,F66)</f>
        <v>0</v>
      </c>
      <c r="G54" s="320">
        <f>SUM(G55,G58,G66)</f>
        <v>0</v>
      </c>
      <c r="H54" s="268">
        <f t="shared" si="3"/>
        <v>6807</v>
      </c>
      <c r="I54" s="273">
        <f>SUM(I55,I58,I66)</f>
        <v>6807</v>
      </c>
      <c r="J54" s="273">
        <f>SUM(J55,J58,J66)</f>
        <v>0</v>
      </c>
      <c r="K54" s="273">
        <f>SUM(K55,K58,K66)</f>
        <v>0</v>
      </c>
      <c r="L54" s="321">
        <f>SUM(L55,L58,L66)</f>
        <v>0</v>
      </c>
    </row>
    <row r="55" spans="1:12" hidden="1" x14ac:dyDescent="0.25">
      <c r="A55" s="130">
        <v>1110</v>
      </c>
      <c r="B55" s="99" t="s">
        <v>65</v>
      </c>
      <c r="C55" s="306">
        <f t="shared" si="2"/>
        <v>0</v>
      </c>
      <c r="D55" s="322">
        <f>SUM(D56:D57)</f>
        <v>0</v>
      </c>
      <c r="E55" s="322">
        <f>SUM(E56:E57)</f>
        <v>0</v>
      </c>
      <c r="F55" s="322">
        <f>SUM(F56:F57)</f>
        <v>0</v>
      </c>
      <c r="G55" s="323">
        <f>SUM(G56:G57)</f>
        <v>0</v>
      </c>
      <c r="H55" s="306">
        <f t="shared" si="3"/>
        <v>0</v>
      </c>
      <c r="I55" s="322">
        <f>SUM(I56:I57)</f>
        <v>0</v>
      </c>
      <c r="J55" s="322">
        <f>SUM(J56:J57)</f>
        <v>0</v>
      </c>
      <c r="K55" s="322">
        <f>SUM(K56:K57)</f>
        <v>0</v>
      </c>
      <c r="L55" s="323">
        <f>SUM(L56:L57)</f>
        <v>0</v>
      </c>
    </row>
    <row r="56" spans="1:12" hidden="1" x14ac:dyDescent="0.25">
      <c r="A56" s="34">
        <v>1111</v>
      </c>
      <c r="B56" s="58" t="s">
        <v>66</v>
      </c>
      <c r="C56" s="274">
        <f t="shared" si="2"/>
        <v>0</v>
      </c>
      <c r="D56" s="276"/>
      <c r="E56" s="276"/>
      <c r="F56" s="276"/>
      <c r="G56" s="324"/>
      <c r="H56" s="274">
        <f t="shared" si="3"/>
        <v>0</v>
      </c>
      <c r="I56" s="276"/>
      <c r="J56" s="276"/>
      <c r="K56" s="276"/>
      <c r="L56" s="324"/>
    </row>
    <row r="57" spans="1:12" ht="24" hidden="1" customHeight="1" x14ac:dyDescent="0.25">
      <c r="A57" s="39">
        <v>1119</v>
      </c>
      <c r="B57" s="63" t="s">
        <v>67</v>
      </c>
      <c r="C57" s="278">
        <f t="shared" si="2"/>
        <v>0</v>
      </c>
      <c r="D57" s="280"/>
      <c r="E57" s="280"/>
      <c r="F57" s="280"/>
      <c r="G57" s="325"/>
      <c r="H57" s="278">
        <f t="shared" si="3"/>
        <v>0</v>
      </c>
      <c r="I57" s="280"/>
      <c r="J57" s="280"/>
      <c r="K57" s="280"/>
      <c r="L57" s="325"/>
    </row>
    <row r="58" spans="1:12" hidden="1" x14ac:dyDescent="0.25">
      <c r="A58" s="135">
        <v>1140</v>
      </c>
      <c r="B58" s="63" t="s">
        <v>68</v>
      </c>
      <c r="C58" s="278">
        <f t="shared" si="2"/>
        <v>0</v>
      </c>
      <c r="D58" s="326">
        <f>SUM(D59:D65)</f>
        <v>0</v>
      </c>
      <c r="E58" s="326">
        <f>SUM(E59:E65)</f>
        <v>0</v>
      </c>
      <c r="F58" s="326">
        <f>SUM(F59:F65)</f>
        <v>0</v>
      </c>
      <c r="G58" s="327">
        <f>SUM(G59:G65)</f>
        <v>0</v>
      </c>
      <c r="H58" s="278">
        <f t="shared" si="3"/>
        <v>0</v>
      </c>
      <c r="I58" s="326">
        <f>SUM(I59:I65)</f>
        <v>0</v>
      </c>
      <c r="J58" s="326">
        <f>SUM(J59:J65)</f>
        <v>0</v>
      </c>
      <c r="K58" s="326">
        <f>SUM(K59:K65)</f>
        <v>0</v>
      </c>
      <c r="L58" s="327">
        <f>SUM(L59:L65)</f>
        <v>0</v>
      </c>
    </row>
    <row r="59" spans="1:12" hidden="1" x14ac:dyDescent="0.25">
      <c r="A59" s="39">
        <v>1141</v>
      </c>
      <c r="B59" s="63" t="s">
        <v>69</v>
      </c>
      <c r="C59" s="278">
        <f t="shared" si="2"/>
        <v>0</v>
      </c>
      <c r="D59" s="280"/>
      <c r="E59" s="280"/>
      <c r="F59" s="280"/>
      <c r="G59" s="325"/>
      <c r="H59" s="278">
        <f t="shared" si="3"/>
        <v>0</v>
      </c>
      <c r="I59" s="280"/>
      <c r="J59" s="280"/>
      <c r="K59" s="280"/>
      <c r="L59" s="325"/>
    </row>
    <row r="60" spans="1:12" ht="24.75" hidden="1" customHeight="1" x14ac:dyDescent="0.25">
      <c r="A60" s="39">
        <v>1142</v>
      </c>
      <c r="B60" s="63" t="s">
        <v>70</v>
      </c>
      <c r="C60" s="278">
        <f t="shared" si="2"/>
        <v>0</v>
      </c>
      <c r="D60" s="280"/>
      <c r="E60" s="280"/>
      <c r="F60" s="280"/>
      <c r="G60" s="325"/>
      <c r="H60" s="278">
        <f t="shared" si="3"/>
        <v>0</v>
      </c>
      <c r="I60" s="280"/>
      <c r="J60" s="280"/>
      <c r="K60" s="280"/>
      <c r="L60" s="325"/>
    </row>
    <row r="61" spans="1:12" ht="24" hidden="1" x14ac:dyDescent="0.25">
      <c r="A61" s="39">
        <v>1145</v>
      </c>
      <c r="B61" s="63" t="s">
        <v>71</v>
      </c>
      <c r="C61" s="278">
        <f t="shared" si="2"/>
        <v>0</v>
      </c>
      <c r="D61" s="280"/>
      <c r="E61" s="280"/>
      <c r="F61" s="280"/>
      <c r="G61" s="325"/>
      <c r="H61" s="278">
        <f t="shared" si="3"/>
        <v>0</v>
      </c>
      <c r="I61" s="280"/>
      <c r="J61" s="280"/>
      <c r="K61" s="280"/>
      <c r="L61" s="325"/>
    </row>
    <row r="62" spans="1:12" ht="27.75" hidden="1" customHeight="1" x14ac:dyDescent="0.25">
      <c r="A62" s="39">
        <v>1146</v>
      </c>
      <c r="B62" s="63" t="s">
        <v>72</v>
      </c>
      <c r="C62" s="278">
        <f t="shared" si="2"/>
        <v>0</v>
      </c>
      <c r="D62" s="280"/>
      <c r="E62" s="280"/>
      <c r="F62" s="280"/>
      <c r="G62" s="325"/>
      <c r="H62" s="278">
        <f t="shared" si="3"/>
        <v>0</v>
      </c>
      <c r="I62" s="280"/>
      <c r="J62" s="280"/>
      <c r="K62" s="280"/>
      <c r="L62" s="325"/>
    </row>
    <row r="63" spans="1:12" hidden="1" x14ac:dyDescent="0.25">
      <c r="A63" s="39">
        <v>1147</v>
      </c>
      <c r="B63" s="63" t="s">
        <v>73</v>
      </c>
      <c r="C63" s="278">
        <f t="shared" si="2"/>
        <v>0</v>
      </c>
      <c r="D63" s="280"/>
      <c r="E63" s="280"/>
      <c r="F63" s="280"/>
      <c r="G63" s="325"/>
      <c r="H63" s="278">
        <f t="shared" si="3"/>
        <v>0</v>
      </c>
      <c r="I63" s="280"/>
      <c r="J63" s="280"/>
      <c r="K63" s="280"/>
      <c r="L63" s="325"/>
    </row>
    <row r="64" spans="1:12" hidden="1" x14ac:dyDescent="0.25">
      <c r="A64" s="39">
        <v>1148</v>
      </c>
      <c r="B64" s="63" t="s">
        <v>74</v>
      </c>
      <c r="C64" s="278">
        <f t="shared" si="2"/>
        <v>0</v>
      </c>
      <c r="D64" s="280"/>
      <c r="E64" s="280"/>
      <c r="F64" s="280"/>
      <c r="G64" s="325"/>
      <c r="H64" s="278">
        <f t="shared" si="3"/>
        <v>0</v>
      </c>
      <c r="I64" s="280"/>
      <c r="J64" s="280"/>
      <c r="K64" s="280"/>
      <c r="L64" s="325"/>
    </row>
    <row r="65" spans="1:12" ht="24" hidden="1" customHeight="1" x14ac:dyDescent="0.25">
      <c r="A65" s="39">
        <v>1149</v>
      </c>
      <c r="B65" s="63" t="s">
        <v>75</v>
      </c>
      <c r="C65" s="278">
        <f t="shared" si="2"/>
        <v>0</v>
      </c>
      <c r="D65" s="280"/>
      <c r="E65" s="280"/>
      <c r="F65" s="280"/>
      <c r="G65" s="325"/>
      <c r="H65" s="278">
        <f t="shared" si="3"/>
        <v>0</v>
      </c>
      <c r="I65" s="280"/>
      <c r="J65" s="280"/>
      <c r="K65" s="280"/>
      <c r="L65" s="325"/>
    </row>
    <row r="66" spans="1:12" ht="36" x14ac:dyDescent="0.25">
      <c r="A66" s="130">
        <v>1150</v>
      </c>
      <c r="B66" s="99" t="s">
        <v>76</v>
      </c>
      <c r="C66" s="306">
        <f t="shared" si="2"/>
        <v>6807</v>
      </c>
      <c r="D66" s="328">
        <v>6807</v>
      </c>
      <c r="E66" s="328"/>
      <c r="F66" s="328"/>
      <c r="G66" s="329"/>
      <c r="H66" s="306">
        <f t="shared" si="3"/>
        <v>6807</v>
      </c>
      <c r="I66" s="328">
        <v>6807</v>
      </c>
      <c r="J66" s="328"/>
      <c r="K66" s="328"/>
      <c r="L66" s="329"/>
    </row>
    <row r="67" spans="1:12" ht="36" x14ac:dyDescent="0.25">
      <c r="A67" s="50">
        <v>1200</v>
      </c>
      <c r="B67" s="127" t="s">
        <v>77</v>
      </c>
      <c r="C67" s="268">
        <f t="shared" si="2"/>
        <v>2301</v>
      </c>
      <c r="D67" s="273">
        <f>SUM(D68:D69)</f>
        <v>2301</v>
      </c>
      <c r="E67" s="273">
        <f>SUM(E68:E69)</f>
        <v>0</v>
      </c>
      <c r="F67" s="273">
        <f>SUM(F68:F69)</f>
        <v>0</v>
      </c>
      <c r="G67" s="330">
        <f>SUM(G68:G69)</f>
        <v>0</v>
      </c>
      <c r="H67" s="268">
        <f t="shared" si="3"/>
        <v>2301</v>
      </c>
      <c r="I67" s="273">
        <f>SUM(I68:I69)</f>
        <v>2301</v>
      </c>
      <c r="J67" s="273">
        <f>SUM(J68:J69)</f>
        <v>0</v>
      </c>
      <c r="K67" s="273">
        <f>SUM(K68:K69)</f>
        <v>0</v>
      </c>
      <c r="L67" s="330">
        <f>SUM(L68:L69)</f>
        <v>0</v>
      </c>
    </row>
    <row r="68" spans="1:12" ht="24" x14ac:dyDescent="0.25">
      <c r="A68" s="141">
        <v>1210</v>
      </c>
      <c r="B68" s="58" t="s">
        <v>78</v>
      </c>
      <c r="C68" s="274">
        <f t="shared" si="2"/>
        <v>1772</v>
      </c>
      <c r="D68" s="276">
        <v>1772</v>
      </c>
      <c r="E68" s="276"/>
      <c r="F68" s="276"/>
      <c r="G68" s="324"/>
      <c r="H68" s="274">
        <f t="shared" si="3"/>
        <v>1772</v>
      </c>
      <c r="I68" s="276">
        <v>1772</v>
      </c>
      <c r="J68" s="276"/>
      <c r="K68" s="276"/>
      <c r="L68" s="324"/>
    </row>
    <row r="69" spans="1:12" ht="24" x14ac:dyDescent="0.25">
      <c r="A69" s="135">
        <v>1220</v>
      </c>
      <c r="B69" s="63" t="s">
        <v>79</v>
      </c>
      <c r="C69" s="278">
        <f t="shared" si="2"/>
        <v>529</v>
      </c>
      <c r="D69" s="326">
        <f>SUM(D70:D74)</f>
        <v>529</v>
      </c>
      <c r="E69" s="326">
        <f>SUM(E70:E74)</f>
        <v>0</v>
      </c>
      <c r="F69" s="326">
        <f>SUM(F70:F74)</f>
        <v>0</v>
      </c>
      <c r="G69" s="327">
        <f>SUM(G70:G74)</f>
        <v>0</v>
      </c>
      <c r="H69" s="278">
        <f t="shared" si="3"/>
        <v>529</v>
      </c>
      <c r="I69" s="326">
        <f>SUM(I70:I74)</f>
        <v>529</v>
      </c>
      <c r="J69" s="326">
        <f>SUM(J70:J74)</f>
        <v>0</v>
      </c>
      <c r="K69" s="326">
        <f>SUM(K70:K74)</f>
        <v>0</v>
      </c>
      <c r="L69" s="327">
        <f>SUM(L70:L74)</f>
        <v>0</v>
      </c>
    </row>
    <row r="70" spans="1:12" ht="60" x14ac:dyDescent="0.25">
      <c r="A70" s="39">
        <v>1221</v>
      </c>
      <c r="B70" s="63" t="s">
        <v>80</v>
      </c>
      <c r="C70" s="278">
        <f t="shared" si="2"/>
        <v>529</v>
      </c>
      <c r="D70" s="280">
        <v>529</v>
      </c>
      <c r="E70" s="280"/>
      <c r="F70" s="280"/>
      <c r="G70" s="325"/>
      <c r="H70" s="278">
        <f t="shared" si="3"/>
        <v>529</v>
      </c>
      <c r="I70" s="280">
        <v>529</v>
      </c>
      <c r="J70" s="280"/>
      <c r="K70" s="280"/>
      <c r="L70" s="325"/>
    </row>
    <row r="71" spans="1:12" hidden="1" x14ac:dyDescent="0.25">
      <c r="A71" s="39">
        <v>1223</v>
      </c>
      <c r="B71" s="63" t="s">
        <v>81</v>
      </c>
      <c r="C71" s="278">
        <f t="shared" si="2"/>
        <v>0</v>
      </c>
      <c r="D71" s="280"/>
      <c r="E71" s="280"/>
      <c r="F71" s="280"/>
      <c r="G71" s="325"/>
      <c r="H71" s="278">
        <f t="shared" si="3"/>
        <v>0</v>
      </c>
      <c r="I71" s="280"/>
      <c r="J71" s="280"/>
      <c r="K71" s="280"/>
      <c r="L71" s="325"/>
    </row>
    <row r="72" spans="1:12" ht="24" hidden="1" x14ac:dyDescent="0.25">
      <c r="A72" s="39">
        <v>1225</v>
      </c>
      <c r="B72" s="63" t="s">
        <v>82</v>
      </c>
      <c r="C72" s="278">
        <f t="shared" si="2"/>
        <v>0</v>
      </c>
      <c r="D72" s="280"/>
      <c r="E72" s="280"/>
      <c r="F72" s="280"/>
      <c r="G72" s="325"/>
      <c r="H72" s="278">
        <f t="shared" si="3"/>
        <v>0</v>
      </c>
      <c r="I72" s="280"/>
      <c r="J72" s="280"/>
      <c r="K72" s="280"/>
      <c r="L72" s="325"/>
    </row>
    <row r="73" spans="1:12" ht="36" hidden="1" x14ac:dyDescent="0.25">
      <c r="A73" s="39">
        <v>1227</v>
      </c>
      <c r="B73" s="63" t="s">
        <v>83</v>
      </c>
      <c r="C73" s="278">
        <f t="shared" si="2"/>
        <v>0</v>
      </c>
      <c r="D73" s="280"/>
      <c r="E73" s="280"/>
      <c r="F73" s="280"/>
      <c r="G73" s="325"/>
      <c r="H73" s="278">
        <f t="shared" si="3"/>
        <v>0</v>
      </c>
      <c r="I73" s="280"/>
      <c r="J73" s="280"/>
      <c r="K73" s="280"/>
      <c r="L73" s="325"/>
    </row>
    <row r="74" spans="1:12" ht="60" hidden="1" x14ac:dyDescent="0.25">
      <c r="A74" s="39">
        <v>1228</v>
      </c>
      <c r="B74" s="63" t="s">
        <v>84</v>
      </c>
      <c r="C74" s="278">
        <f t="shared" si="2"/>
        <v>0</v>
      </c>
      <c r="D74" s="280"/>
      <c r="E74" s="280"/>
      <c r="F74" s="280"/>
      <c r="G74" s="325"/>
      <c r="H74" s="278">
        <f t="shared" si="3"/>
        <v>0</v>
      </c>
      <c r="I74" s="280"/>
      <c r="J74" s="280"/>
      <c r="K74" s="280"/>
      <c r="L74" s="325"/>
    </row>
    <row r="75" spans="1:12" x14ac:dyDescent="0.25">
      <c r="A75" s="123">
        <v>2000</v>
      </c>
      <c r="B75" s="123" t="s">
        <v>85</v>
      </c>
      <c r="C75" s="317">
        <f t="shared" si="2"/>
        <v>50560</v>
      </c>
      <c r="D75" s="318">
        <f>SUM(D76,D83,D120,D151,D152)</f>
        <v>50560</v>
      </c>
      <c r="E75" s="318">
        <f t="shared" ref="E75:G75" si="4">SUM(E76,E83,E120,E151,E152)</f>
        <v>0</v>
      </c>
      <c r="F75" s="318">
        <f t="shared" si="4"/>
        <v>0</v>
      </c>
      <c r="G75" s="319">
        <f t="shared" si="4"/>
        <v>0</v>
      </c>
      <c r="H75" s="317">
        <f t="shared" si="3"/>
        <v>50560</v>
      </c>
      <c r="I75" s="318">
        <f t="shared" ref="I75:L75" si="5">SUM(I76,I83,I120,I151,I152)</f>
        <v>50560</v>
      </c>
      <c r="J75" s="318">
        <f t="shared" si="5"/>
        <v>0</v>
      </c>
      <c r="K75" s="318">
        <f t="shared" si="5"/>
        <v>0</v>
      </c>
      <c r="L75" s="319">
        <f t="shared" si="5"/>
        <v>0</v>
      </c>
    </row>
    <row r="76" spans="1:12" ht="24" hidden="1" x14ac:dyDescent="0.25">
      <c r="A76" s="50">
        <v>2100</v>
      </c>
      <c r="B76" s="127" t="s">
        <v>86</v>
      </c>
      <c r="C76" s="268">
        <f t="shared" si="2"/>
        <v>0</v>
      </c>
      <c r="D76" s="273">
        <f>SUM(D77,D80)</f>
        <v>0</v>
      </c>
      <c r="E76" s="273">
        <f>SUM(E77,E80)</f>
        <v>0</v>
      </c>
      <c r="F76" s="273">
        <f>SUM(F77,F80)</f>
        <v>0</v>
      </c>
      <c r="G76" s="330">
        <f>SUM(G77,G80)</f>
        <v>0</v>
      </c>
      <c r="H76" s="268">
        <f t="shared" si="3"/>
        <v>0</v>
      </c>
      <c r="I76" s="273">
        <f>SUM(I77,I80)</f>
        <v>0</v>
      </c>
      <c r="J76" s="273">
        <f>SUM(J77,J80)</f>
        <v>0</v>
      </c>
      <c r="K76" s="273">
        <f>SUM(K77,K80)</f>
        <v>0</v>
      </c>
      <c r="L76" s="330">
        <f>SUM(L77,L80)</f>
        <v>0</v>
      </c>
    </row>
    <row r="77" spans="1:12" ht="24" hidden="1" x14ac:dyDescent="0.25">
      <c r="A77" s="141">
        <v>2110</v>
      </c>
      <c r="B77" s="58" t="s">
        <v>87</v>
      </c>
      <c r="C77" s="274">
        <f t="shared" si="2"/>
        <v>0</v>
      </c>
      <c r="D77" s="331">
        <f>SUM(D78:D79)</f>
        <v>0</v>
      </c>
      <c r="E77" s="331">
        <f>SUM(E78:E79)</f>
        <v>0</v>
      </c>
      <c r="F77" s="331">
        <f>SUM(F78:F79)</f>
        <v>0</v>
      </c>
      <c r="G77" s="332">
        <f>SUM(G78:G79)</f>
        <v>0</v>
      </c>
      <c r="H77" s="274">
        <f t="shared" si="3"/>
        <v>0</v>
      </c>
      <c r="I77" s="331">
        <f>SUM(I78:I79)</f>
        <v>0</v>
      </c>
      <c r="J77" s="331">
        <f>SUM(J78:J79)</f>
        <v>0</v>
      </c>
      <c r="K77" s="331">
        <f>SUM(K78:K79)</f>
        <v>0</v>
      </c>
      <c r="L77" s="332">
        <f>SUM(L78:L79)</f>
        <v>0</v>
      </c>
    </row>
    <row r="78" spans="1:12" hidden="1" x14ac:dyDescent="0.25">
      <c r="A78" s="39">
        <v>2111</v>
      </c>
      <c r="B78" s="63" t="s">
        <v>88</v>
      </c>
      <c r="C78" s="278">
        <f t="shared" si="2"/>
        <v>0</v>
      </c>
      <c r="D78" s="280"/>
      <c r="E78" s="280"/>
      <c r="F78" s="280"/>
      <c r="G78" s="325"/>
      <c r="H78" s="278">
        <f t="shared" si="3"/>
        <v>0</v>
      </c>
      <c r="I78" s="280"/>
      <c r="J78" s="280"/>
      <c r="K78" s="280"/>
      <c r="L78" s="325"/>
    </row>
    <row r="79" spans="1:12" ht="24" hidden="1" x14ac:dyDescent="0.25">
      <c r="A79" s="39">
        <v>2112</v>
      </c>
      <c r="B79" s="63" t="s">
        <v>89</v>
      </c>
      <c r="C79" s="278">
        <f t="shared" si="2"/>
        <v>0</v>
      </c>
      <c r="D79" s="280"/>
      <c r="E79" s="280"/>
      <c r="F79" s="280"/>
      <c r="G79" s="325"/>
      <c r="H79" s="278">
        <f t="shared" si="3"/>
        <v>0</v>
      </c>
      <c r="I79" s="280"/>
      <c r="J79" s="280"/>
      <c r="K79" s="280"/>
      <c r="L79" s="325"/>
    </row>
    <row r="80" spans="1:12" ht="24" hidden="1" x14ac:dyDescent="0.25">
      <c r="A80" s="135">
        <v>2120</v>
      </c>
      <c r="B80" s="63" t="s">
        <v>90</v>
      </c>
      <c r="C80" s="278">
        <f t="shared" si="2"/>
        <v>0</v>
      </c>
      <c r="D80" s="326">
        <f>SUM(D81:D82)</f>
        <v>0</v>
      </c>
      <c r="E80" s="326">
        <f>SUM(E81:E82)</f>
        <v>0</v>
      </c>
      <c r="F80" s="326">
        <f>SUM(F81:F82)</f>
        <v>0</v>
      </c>
      <c r="G80" s="327">
        <f>SUM(G81:G82)</f>
        <v>0</v>
      </c>
      <c r="H80" s="278">
        <f t="shared" si="3"/>
        <v>0</v>
      </c>
      <c r="I80" s="326">
        <f>SUM(I81:I82)</f>
        <v>0</v>
      </c>
      <c r="J80" s="326">
        <f>SUM(J81:J82)</f>
        <v>0</v>
      </c>
      <c r="K80" s="326">
        <f>SUM(K81:K82)</f>
        <v>0</v>
      </c>
      <c r="L80" s="327">
        <f>SUM(L81:L82)</f>
        <v>0</v>
      </c>
    </row>
    <row r="81" spans="1:12" hidden="1" x14ac:dyDescent="0.25">
      <c r="A81" s="39">
        <v>2121</v>
      </c>
      <c r="B81" s="63" t="s">
        <v>88</v>
      </c>
      <c r="C81" s="278">
        <f t="shared" si="2"/>
        <v>0</v>
      </c>
      <c r="D81" s="280"/>
      <c r="E81" s="280"/>
      <c r="F81" s="280"/>
      <c r="G81" s="325"/>
      <c r="H81" s="278">
        <f t="shared" si="3"/>
        <v>0</v>
      </c>
      <c r="I81" s="280"/>
      <c r="J81" s="280"/>
      <c r="K81" s="280"/>
      <c r="L81" s="325"/>
    </row>
    <row r="82" spans="1:12" ht="24" hidden="1" x14ac:dyDescent="0.25">
      <c r="A82" s="39">
        <v>2122</v>
      </c>
      <c r="B82" s="63" t="s">
        <v>89</v>
      </c>
      <c r="C82" s="278">
        <f t="shared" si="2"/>
        <v>0</v>
      </c>
      <c r="D82" s="280"/>
      <c r="E82" s="280"/>
      <c r="F82" s="280"/>
      <c r="G82" s="325"/>
      <c r="H82" s="278">
        <f t="shared" si="3"/>
        <v>0</v>
      </c>
      <c r="I82" s="280"/>
      <c r="J82" s="280"/>
      <c r="K82" s="280"/>
      <c r="L82" s="325"/>
    </row>
    <row r="83" spans="1:12" x14ac:dyDescent="0.25">
      <c r="A83" s="50">
        <v>2200</v>
      </c>
      <c r="B83" s="127" t="s">
        <v>91</v>
      </c>
      <c r="C83" s="268">
        <f t="shared" si="2"/>
        <v>50560</v>
      </c>
      <c r="D83" s="273">
        <f>SUM(D84,D85,D91,D99,D107,D108,D114,D119)</f>
        <v>50560</v>
      </c>
      <c r="E83" s="273">
        <f>SUM(E84,E85,E91,E99,E107,E108,E114,E119)</f>
        <v>0</v>
      </c>
      <c r="F83" s="273">
        <f>SUM(F84,F85,F91,F99,F107,F108,F114,F119)</f>
        <v>0</v>
      </c>
      <c r="G83" s="330">
        <f>SUM(G84,G85,G91,G99,G107,G108,G114,G119)</f>
        <v>0</v>
      </c>
      <c r="H83" s="268">
        <f t="shared" si="3"/>
        <v>50560</v>
      </c>
      <c r="I83" s="273">
        <f>SUM(I84,I85,I91,I99,I107,I108,I114,I119)</f>
        <v>50560</v>
      </c>
      <c r="J83" s="273">
        <f>SUM(J84,J85,J91,J99,J107,J108,J114,J119)</f>
        <v>0</v>
      </c>
      <c r="K83" s="273">
        <f>SUM(K84,K85,K91,K99,K107,K108,K114,K119)</f>
        <v>0</v>
      </c>
      <c r="L83" s="333">
        <f>SUM(L84,L85,L91,L99,L107,L108,L114,L119)</f>
        <v>0</v>
      </c>
    </row>
    <row r="84" spans="1:12" x14ac:dyDescent="0.25">
      <c r="A84" s="130">
        <v>2210</v>
      </c>
      <c r="B84" s="99" t="s">
        <v>92</v>
      </c>
      <c r="C84" s="306">
        <f t="shared" si="2"/>
        <v>22</v>
      </c>
      <c r="D84" s="328">
        <v>22</v>
      </c>
      <c r="E84" s="328"/>
      <c r="F84" s="328"/>
      <c r="G84" s="328"/>
      <c r="H84" s="306">
        <f t="shared" si="3"/>
        <v>22</v>
      </c>
      <c r="I84" s="328">
        <v>22</v>
      </c>
      <c r="J84" s="328"/>
      <c r="K84" s="328"/>
      <c r="L84" s="329"/>
    </row>
    <row r="85" spans="1:12" ht="24" hidden="1" x14ac:dyDescent="0.25">
      <c r="A85" s="135">
        <v>2220</v>
      </c>
      <c r="B85" s="63" t="s">
        <v>93</v>
      </c>
      <c r="C85" s="278">
        <f t="shared" si="2"/>
        <v>0</v>
      </c>
      <c r="D85" s="326">
        <f>SUM(D86:D90)</f>
        <v>0</v>
      </c>
      <c r="E85" s="326">
        <f>SUM(E86:E90)</f>
        <v>0</v>
      </c>
      <c r="F85" s="326">
        <f>SUM(F86:F90)</f>
        <v>0</v>
      </c>
      <c r="G85" s="327">
        <f>SUM(G86:G90)</f>
        <v>0</v>
      </c>
      <c r="H85" s="278">
        <f t="shared" si="3"/>
        <v>0</v>
      </c>
      <c r="I85" s="326">
        <f>SUM(I86:I90)</f>
        <v>0</v>
      </c>
      <c r="J85" s="326">
        <f>SUM(J86:J90)</f>
        <v>0</v>
      </c>
      <c r="K85" s="326">
        <f>SUM(K86:K90)</f>
        <v>0</v>
      </c>
      <c r="L85" s="327">
        <f>SUM(L86:L90)</f>
        <v>0</v>
      </c>
    </row>
    <row r="86" spans="1:12" hidden="1" x14ac:dyDescent="0.25">
      <c r="A86" s="39">
        <v>2221</v>
      </c>
      <c r="B86" s="63" t="s">
        <v>94</v>
      </c>
      <c r="C86" s="278">
        <f t="shared" si="2"/>
        <v>0</v>
      </c>
      <c r="D86" s="280"/>
      <c r="E86" s="280"/>
      <c r="F86" s="280"/>
      <c r="G86" s="325"/>
      <c r="H86" s="278">
        <f t="shared" si="3"/>
        <v>0</v>
      </c>
      <c r="I86" s="280"/>
      <c r="J86" s="280"/>
      <c r="K86" s="280"/>
      <c r="L86" s="325"/>
    </row>
    <row r="87" spans="1:12" ht="24" hidden="1" x14ac:dyDescent="0.25">
      <c r="A87" s="39">
        <v>2222</v>
      </c>
      <c r="B87" s="63" t="s">
        <v>95</v>
      </c>
      <c r="C87" s="278">
        <f t="shared" si="2"/>
        <v>0</v>
      </c>
      <c r="D87" s="280"/>
      <c r="E87" s="280"/>
      <c r="F87" s="280"/>
      <c r="G87" s="325"/>
      <c r="H87" s="278">
        <f t="shared" si="3"/>
        <v>0</v>
      </c>
      <c r="I87" s="280"/>
      <c r="J87" s="280"/>
      <c r="K87" s="280"/>
      <c r="L87" s="325"/>
    </row>
    <row r="88" spans="1:12" hidden="1" x14ac:dyDescent="0.25">
      <c r="A88" s="39">
        <v>2223</v>
      </c>
      <c r="B88" s="63" t="s">
        <v>96</v>
      </c>
      <c r="C88" s="278">
        <f t="shared" si="2"/>
        <v>0</v>
      </c>
      <c r="D88" s="280"/>
      <c r="E88" s="280"/>
      <c r="F88" s="280"/>
      <c r="G88" s="325"/>
      <c r="H88" s="278">
        <f t="shared" si="3"/>
        <v>0</v>
      </c>
      <c r="I88" s="280"/>
      <c r="J88" s="280"/>
      <c r="K88" s="280"/>
      <c r="L88" s="325"/>
    </row>
    <row r="89" spans="1:12" ht="48" hidden="1" x14ac:dyDescent="0.25">
      <c r="A89" s="39">
        <v>2224</v>
      </c>
      <c r="B89" s="63" t="s">
        <v>97</v>
      </c>
      <c r="C89" s="278">
        <f t="shared" si="2"/>
        <v>0</v>
      </c>
      <c r="D89" s="280"/>
      <c r="E89" s="280"/>
      <c r="F89" s="280"/>
      <c r="G89" s="325"/>
      <c r="H89" s="278">
        <f t="shared" si="3"/>
        <v>0</v>
      </c>
      <c r="I89" s="280"/>
      <c r="J89" s="280"/>
      <c r="K89" s="280"/>
      <c r="L89" s="325"/>
    </row>
    <row r="90" spans="1:12" ht="24" hidden="1" x14ac:dyDescent="0.25">
      <c r="A90" s="39">
        <v>2229</v>
      </c>
      <c r="B90" s="63" t="s">
        <v>98</v>
      </c>
      <c r="C90" s="278">
        <f t="shared" si="2"/>
        <v>0</v>
      </c>
      <c r="D90" s="280"/>
      <c r="E90" s="280"/>
      <c r="F90" s="280"/>
      <c r="G90" s="325"/>
      <c r="H90" s="278">
        <f t="shared" si="3"/>
        <v>0</v>
      </c>
      <c r="I90" s="280"/>
      <c r="J90" s="280"/>
      <c r="K90" s="280"/>
      <c r="L90" s="325"/>
    </row>
    <row r="91" spans="1:12" x14ac:dyDescent="0.25">
      <c r="A91" s="135">
        <v>2230</v>
      </c>
      <c r="B91" s="63" t="s">
        <v>99</v>
      </c>
      <c r="C91" s="278">
        <f t="shared" si="2"/>
        <v>44858</v>
      </c>
      <c r="D91" s="326">
        <f>SUM(D92:D98)</f>
        <v>44858</v>
      </c>
      <c r="E91" s="326">
        <f>SUM(E92:E98)</f>
        <v>0</v>
      </c>
      <c r="F91" s="326">
        <f>SUM(F92:F98)</f>
        <v>0</v>
      </c>
      <c r="G91" s="327">
        <f>SUM(G92:G98)</f>
        <v>0</v>
      </c>
      <c r="H91" s="278">
        <f t="shared" si="3"/>
        <v>44858</v>
      </c>
      <c r="I91" s="326">
        <f>SUM(I92:I98)</f>
        <v>44858</v>
      </c>
      <c r="J91" s="326">
        <f>SUM(J92:J98)</f>
        <v>0</v>
      </c>
      <c r="K91" s="326">
        <f>SUM(K92:K98)</f>
        <v>0</v>
      </c>
      <c r="L91" s="327">
        <f>SUM(L92:L98)</f>
        <v>0</v>
      </c>
    </row>
    <row r="92" spans="1:12" ht="24" x14ac:dyDescent="0.25">
      <c r="A92" s="39">
        <v>2231</v>
      </c>
      <c r="B92" s="63" t="s">
        <v>100</v>
      </c>
      <c r="C92" s="278">
        <f t="shared" si="2"/>
        <v>11051</v>
      </c>
      <c r="D92" s="280">
        <v>11051</v>
      </c>
      <c r="E92" s="280"/>
      <c r="F92" s="280"/>
      <c r="G92" s="325"/>
      <c r="H92" s="278">
        <f t="shared" si="3"/>
        <v>11051</v>
      </c>
      <c r="I92" s="280">
        <v>11051</v>
      </c>
      <c r="J92" s="280"/>
      <c r="K92" s="280"/>
      <c r="L92" s="325"/>
    </row>
    <row r="93" spans="1:12" ht="24.75" customHeight="1" x14ac:dyDescent="0.25">
      <c r="A93" s="39">
        <v>2232</v>
      </c>
      <c r="B93" s="63" t="s">
        <v>101</v>
      </c>
      <c r="C93" s="278">
        <f t="shared" si="2"/>
        <v>25207</v>
      </c>
      <c r="D93" s="280">
        <v>25207</v>
      </c>
      <c r="E93" s="280"/>
      <c r="F93" s="280"/>
      <c r="G93" s="325"/>
      <c r="H93" s="278">
        <f t="shared" si="3"/>
        <v>25207</v>
      </c>
      <c r="I93" s="280">
        <v>25207</v>
      </c>
      <c r="J93" s="280"/>
      <c r="K93" s="280"/>
      <c r="L93" s="325"/>
    </row>
    <row r="94" spans="1:12" ht="24" hidden="1" x14ac:dyDescent="0.25">
      <c r="A94" s="34">
        <v>2233</v>
      </c>
      <c r="B94" s="58" t="s">
        <v>102</v>
      </c>
      <c r="C94" s="274">
        <f t="shared" si="2"/>
        <v>0</v>
      </c>
      <c r="D94" s="276"/>
      <c r="E94" s="276"/>
      <c r="F94" s="276"/>
      <c r="G94" s="324"/>
      <c r="H94" s="274">
        <f t="shared" si="3"/>
        <v>0</v>
      </c>
      <c r="I94" s="276"/>
      <c r="J94" s="276"/>
      <c r="K94" s="276"/>
      <c r="L94" s="324"/>
    </row>
    <row r="95" spans="1:12" ht="36" hidden="1" x14ac:dyDescent="0.25">
      <c r="A95" s="39">
        <v>2234</v>
      </c>
      <c r="B95" s="63" t="s">
        <v>103</v>
      </c>
      <c r="C95" s="278">
        <f t="shared" si="2"/>
        <v>0</v>
      </c>
      <c r="D95" s="280"/>
      <c r="E95" s="280"/>
      <c r="F95" s="280"/>
      <c r="G95" s="325"/>
      <c r="H95" s="278">
        <f t="shared" si="3"/>
        <v>0</v>
      </c>
      <c r="I95" s="280"/>
      <c r="J95" s="280"/>
      <c r="K95" s="280"/>
      <c r="L95" s="325"/>
    </row>
    <row r="96" spans="1:12" ht="24" hidden="1" x14ac:dyDescent="0.25">
      <c r="A96" s="39">
        <v>2235</v>
      </c>
      <c r="B96" s="63" t="s">
        <v>104</v>
      </c>
      <c r="C96" s="278">
        <f t="shared" si="2"/>
        <v>0</v>
      </c>
      <c r="D96" s="280"/>
      <c r="E96" s="280"/>
      <c r="F96" s="280"/>
      <c r="G96" s="325"/>
      <c r="H96" s="278">
        <f t="shared" si="3"/>
        <v>0</v>
      </c>
      <c r="I96" s="280"/>
      <c r="J96" s="280"/>
      <c r="K96" s="280"/>
      <c r="L96" s="325"/>
    </row>
    <row r="97" spans="1:12" hidden="1" x14ac:dyDescent="0.25">
      <c r="A97" s="39">
        <v>2236</v>
      </c>
      <c r="B97" s="63" t="s">
        <v>105</v>
      </c>
      <c r="C97" s="278">
        <f t="shared" si="2"/>
        <v>0</v>
      </c>
      <c r="D97" s="280"/>
      <c r="E97" s="280"/>
      <c r="F97" s="280"/>
      <c r="G97" s="325"/>
      <c r="H97" s="278">
        <f t="shared" si="3"/>
        <v>0</v>
      </c>
      <c r="I97" s="280"/>
      <c r="J97" s="280"/>
      <c r="K97" s="280"/>
      <c r="L97" s="325"/>
    </row>
    <row r="98" spans="1:12" x14ac:dyDescent="0.25">
      <c r="A98" s="39">
        <v>2239</v>
      </c>
      <c r="B98" s="63" t="s">
        <v>106</v>
      </c>
      <c r="C98" s="278">
        <f t="shared" si="2"/>
        <v>8600</v>
      </c>
      <c r="D98" s="280">
        <v>8600</v>
      </c>
      <c r="E98" s="280"/>
      <c r="F98" s="280"/>
      <c r="G98" s="325"/>
      <c r="H98" s="278">
        <f t="shared" si="3"/>
        <v>8600</v>
      </c>
      <c r="I98" s="280">
        <v>8600</v>
      </c>
      <c r="J98" s="280"/>
      <c r="K98" s="280"/>
      <c r="L98" s="325"/>
    </row>
    <row r="99" spans="1:12" ht="36" hidden="1" x14ac:dyDescent="0.25">
      <c r="A99" s="135">
        <v>2240</v>
      </c>
      <c r="B99" s="63" t="s">
        <v>107</v>
      </c>
      <c r="C99" s="278">
        <f t="shared" si="2"/>
        <v>0</v>
      </c>
      <c r="D99" s="326">
        <f>SUM(D100:D106)</f>
        <v>0</v>
      </c>
      <c r="E99" s="326">
        <f>SUM(E100:E106)</f>
        <v>0</v>
      </c>
      <c r="F99" s="326">
        <f>SUM(F100:F106)</f>
        <v>0</v>
      </c>
      <c r="G99" s="327">
        <f>SUM(G100:G106)</f>
        <v>0</v>
      </c>
      <c r="H99" s="278">
        <f t="shared" si="3"/>
        <v>0</v>
      </c>
      <c r="I99" s="326">
        <f>SUM(I100:I106)</f>
        <v>0</v>
      </c>
      <c r="J99" s="326">
        <f>SUM(J100:J106)</f>
        <v>0</v>
      </c>
      <c r="K99" s="326">
        <f>SUM(K100:K106)</f>
        <v>0</v>
      </c>
      <c r="L99" s="327">
        <f>SUM(L100:L106)</f>
        <v>0</v>
      </c>
    </row>
    <row r="100" spans="1:12" hidden="1" x14ac:dyDescent="0.25">
      <c r="A100" s="39">
        <v>2241</v>
      </c>
      <c r="B100" s="63" t="s">
        <v>108</v>
      </c>
      <c r="C100" s="278">
        <f t="shared" si="2"/>
        <v>0</v>
      </c>
      <c r="D100" s="280"/>
      <c r="E100" s="280"/>
      <c r="F100" s="280"/>
      <c r="G100" s="325"/>
      <c r="H100" s="278">
        <f t="shared" si="3"/>
        <v>0</v>
      </c>
      <c r="I100" s="280"/>
      <c r="J100" s="280"/>
      <c r="K100" s="280"/>
      <c r="L100" s="325"/>
    </row>
    <row r="101" spans="1:12" ht="24" hidden="1" x14ac:dyDescent="0.25">
      <c r="A101" s="39">
        <v>2242</v>
      </c>
      <c r="B101" s="63" t="s">
        <v>109</v>
      </c>
      <c r="C101" s="278">
        <f t="shared" si="2"/>
        <v>0</v>
      </c>
      <c r="D101" s="280"/>
      <c r="E101" s="280"/>
      <c r="F101" s="280"/>
      <c r="G101" s="325"/>
      <c r="H101" s="278">
        <f t="shared" si="3"/>
        <v>0</v>
      </c>
      <c r="I101" s="280"/>
      <c r="J101" s="280"/>
      <c r="K101" s="280"/>
      <c r="L101" s="325"/>
    </row>
    <row r="102" spans="1:12" ht="24" hidden="1" x14ac:dyDescent="0.25">
      <c r="A102" s="39">
        <v>2243</v>
      </c>
      <c r="B102" s="63" t="s">
        <v>110</v>
      </c>
      <c r="C102" s="278">
        <f t="shared" si="2"/>
        <v>0</v>
      </c>
      <c r="D102" s="280"/>
      <c r="E102" s="280"/>
      <c r="F102" s="280"/>
      <c r="G102" s="325"/>
      <c r="H102" s="278">
        <f t="shared" si="3"/>
        <v>0</v>
      </c>
      <c r="I102" s="280"/>
      <c r="J102" s="280"/>
      <c r="K102" s="280"/>
      <c r="L102" s="325"/>
    </row>
    <row r="103" spans="1:12" hidden="1" x14ac:dyDescent="0.25">
      <c r="A103" s="39">
        <v>2244</v>
      </c>
      <c r="B103" s="63" t="s">
        <v>111</v>
      </c>
      <c r="C103" s="278">
        <f t="shared" si="2"/>
        <v>0</v>
      </c>
      <c r="D103" s="280"/>
      <c r="E103" s="280"/>
      <c r="F103" s="280"/>
      <c r="G103" s="325"/>
      <c r="H103" s="278">
        <f t="shared" si="3"/>
        <v>0</v>
      </c>
      <c r="I103" s="280"/>
      <c r="J103" s="280"/>
      <c r="K103" s="280"/>
      <c r="L103" s="325"/>
    </row>
    <row r="104" spans="1:12" ht="24" hidden="1" x14ac:dyDescent="0.25">
      <c r="A104" s="39">
        <v>2246</v>
      </c>
      <c r="B104" s="63" t="s">
        <v>112</v>
      </c>
      <c r="C104" s="278">
        <f t="shared" si="2"/>
        <v>0</v>
      </c>
      <c r="D104" s="280"/>
      <c r="E104" s="280"/>
      <c r="F104" s="280"/>
      <c r="G104" s="325"/>
      <c r="H104" s="278">
        <f t="shared" si="3"/>
        <v>0</v>
      </c>
      <c r="I104" s="280"/>
      <c r="J104" s="280"/>
      <c r="K104" s="280"/>
      <c r="L104" s="325"/>
    </row>
    <row r="105" spans="1:12" hidden="1" x14ac:dyDescent="0.25">
      <c r="A105" s="39">
        <v>2247</v>
      </c>
      <c r="B105" s="63" t="s">
        <v>113</v>
      </c>
      <c r="C105" s="278">
        <f t="shared" si="2"/>
        <v>0</v>
      </c>
      <c r="D105" s="280"/>
      <c r="E105" s="280"/>
      <c r="F105" s="280"/>
      <c r="G105" s="325"/>
      <c r="H105" s="278">
        <f t="shared" si="3"/>
        <v>0</v>
      </c>
      <c r="I105" s="280"/>
      <c r="J105" s="280"/>
      <c r="K105" s="280"/>
      <c r="L105" s="325"/>
    </row>
    <row r="106" spans="1:12" ht="24" hidden="1" x14ac:dyDescent="0.25">
      <c r="A106" s="39">
        <v>2249</v>
      </c>
      <c r="B106" s="63" t="s">
        <v>114</v>
      </c>
      <c r="C106" s="278">
        <f t="shared" si="2"/>
        <v>0</v>
      </c>
      <c r="D106" s="280"/>
      <c r="E106" s="280"/>
      <c r="F106" s="280"/>
      <c r="G106" s="325"/>
      <c r="H106" s="278">
        <f t="shared" si="3"/>
        <v>0</v>
      </c>
      <c r="I106" s="280"/>
      <c r="J106" s="280"/>
      <c r="K106" s="280"/>
      <c r="L106" s="325"/>
    </row>
    <row r="107" spans="1:12" hidden="1" x14ac:dyDescent="0.25">
      <c r="A107" s="135">
        <v>2250</v>
      </c>
      <c r="B107" s="63" t="s">
        <v>115</v>
      </c>
      <c r="C107" s="278">
        <f t="shared" si="2"/>
        <v>0</v>
      </c>
      <c r="D107" s="326"/>
      <c r="E107" s="326"/>
      <c r="F107" s="326"/>
      <c r="G107" s="334"/>
      <c r="H107" s="278">
        <f t="shared" si="3"/>
        <v>0</v>
      </c>
      <c r="I107" s="326"/>
      <c r="J107" s="326"/>
      <c r="K107" s="326"/>
      <c r="L107" s="327"/>
    </row>
    <row r="108" spans="1:12" hidden="1" x14ac:dyDescent="0.25">
      <c r="A108" s="135">
        <v>2260</v>
      </c>
      <c r="B108" s="63" t="s">
        <v>116</v>
      </c>
      <c r="C108" s="278">
        <f t="shared" si="2"/>
        <v>0</v>
      </c>
      <c r="D108" s="326">
        <f>SUM(D109:D113)</f>
        <v>0</v>
      </c>
      <c r="E108" s="326">
        <f>SUM(E109:E113)</f>
        <v>0</v>
      </c>
      <c r="F108" s="326">
        <f>SUM(F109:F113)</f>
        <v>0</v>
      </c>
      <c r="G108" s="327">
        <f>SUM(G109:G113)</f>
        <v>0</v>
      </c>
      <c r="H108" s="278">
        <f t="shared" si="3"/>
        <v>0</v>
      </c>
      <c r="I108" s="326">
        <f>SUM(I109:I113)</f>
        <v>0</v>
      </c>
      <c r="J108" s="326">
        <f>SUM(J109:J113)</f>
        <v>0</v>
      </c>
      <c r="K108" s="326">
        <f>SUM(K109:K113)</f>
        <v>0</v>
      </c>
      <c r="L108" s="327">
        <f>SUM(L109:L113)</f>
        <v>0</v>
      </c>
    </row>
    <row r="109" spans="1:12" hidden="1" x14ac:dyDescent="0.25">
      <c r="A109" s="39">
        <v>2261</v>
      </c>
      <c r="B109" s="63" t="s">
        <v>117</v>
      </c>
      <c r="C109" s="278">
        <f t="shared" si="2"/>
        <v>0</v>
      </c>
      <c r="D109" s="280"/>
      <c r="E109" s="280"/>
      <c r="F109" s="280"/>
      <c r="G109" s="325"/>
      <c r="H109" s="278">
        <f t="shared" si="3"/>
        <v>0</v>
      </c>
      <c r="I109" s="280"/>
      <c r="J109" s="280"/>
      <c r="K109" s="280"/>
      <c r="L109" s="325"/>
    </row>
    <row r="110" spans="1:12" hidden="1" x14ac:dyDescent="0.25">
      <c r="A110" s="39">
        <v>2262</v>
      </c>
      <c r="B110" s="63" t="s">
        <v>118</v>
      </c>
      <c r="C110" s="278">
        <f t="shared" si="2"/>
        <v>0</v>
      </c>
      <c r="D110" s="280"/>
      <c r="E110" s="280"/>
      <c r="F110" s="280"/>
      <c r="G110" s="325"/>
      <c r="H110" s="278">
        <f t="shared" si="3"/>
        <v>0</v>
      </c>
      <c r="I110" s="280"/>
      <c r="J110" s="280"/>
      <c r="K110" s="280"/>
      <c r="L110" s="325"/>
    </row>
    <row r="111" spans="1:12" hidden="1" x14ac:dyDescent="0.25">
      <c r="A111" s="39">
        <v>2263</v>
      </c>
      <c r="B111" s="63" t="s">
        <v>119</v>
      </c>
      <c r="C111" s="278">
        <f t="shared" si="2"/>
        <v>0</v>
      </c>
      <c r="D111" s="280"/>
      <c r="E111" s="280"/>
      <c r="F111" s="280"/>
      <c r="G111" s="325"/>
      <c r="H111" s="278">
        <f t="shared" si="3"/>
        <v>0</v>
      </c>
      <c r="I111" s="280"/>
      <c r="J111" s="280"/>
      <c r="K111" s="280"/>
      <c r="L111" s="325"/>
    </row>
    <row r="112" spans="1:12" ht="24" hidden="1" x14ac:dyDescent="0.25">
      <c r="A112" s="39">
        <v>2264</v>
      </c>
      <c r="B112" s="63" t="s">
        <v>120</v>
      </c>
      <c r="C112" s="278">
        <f t="shared" si="2"/>
        <v>0</v>
      </c>
      <c r="D112" s="280"/>
      <c r="E112" s="280"/>
      <c r="F112" s="280"/>
      <c r="G112" s="325"/>
      <c r="H112" s="278">
        <f t="shared" ref="H112:H175" si="6">SUM(I112:L112)</f>
        <v>0</v>
      </c>
      <c r="I112" s="280"/>
      <c r="J112" s="280"/>
      <c r="K112" s="280"/>
      <c r="L112" s="325"/>
    </row>
    <row r="113" spans="1:12" hidden="1" x14ac:dyDescent="0.25">
      <c r="A113" s="39">
        <v>2269</v>
      </c>
      <c r="B113" s="63" t="s">
        <v>121</v>
      </c>
      <c r="C113" s="278">
        <f t="shared" si="2"/>
        <v>0</v>
      </c>
      <c r="D113" s="280"/>
      <c r="E113" s="280"/>
      <c r="F113" s="280"/>
      <c r="G113" s="325"/>
      <c r="H113" s="278">
        <f t="shared" si="6"/>
        <v>0</v>
      </c>
      <c r="I113" s="280"/>
      <c r="J113" s="280"/>
      <c r="K113" s="280"/>
      <c r="L113" s="325"/>
    </row>
    <row r="114" spans="1:12" x14ac:dyDescent="0.25">
      <c r="A114" s="135">
        <v>2270</v>
      </c>
      <c r="B114" s="63" t="s">
        <v>122</v>
      </c>
      <c r="C114" s="278">
        <f t="shared" ref="C114:C177" si="7">SUM(D114:G114)</f>
        <v>5680</v>
      </c>
      <c r="D114" s="326">
        <f>SUM(D115:D118)</f>
        <v>5680</v>
      </c>
      <c r="E114" s="326">
        <f>SUM(E115:E118)</f>
        <v>0</v>
      </c>
      <c r="F114" s="326">
        <f>SUM(F115:F118)</f>
        <v>0</v>
      </c>
      <c r="G114" s="327">
        <f>SUM(G115:G118)</f>
        <v>0</v>
      </c>
      <c r="H114" s="278">
        <f t="shared" si="6"/>
        <v>5680</v>
      </c>
      <c r="I114" s="326">
        <f>SUM(I115:I118)</f>
        <v>5680</v>
      </c>
      <c r="J114" s="326">
        <f>SUM(J115:J118)</f>
        <v>0</v>
      </c>
      <c r="K114" s="326">
        <f>SUM(K115:K118)</f>
        <v>0</v>
      </c>
      <c r="L114" s="327">
        <f>SUM(L115:L118)</f>
        <v>0</v>
      </c>
    </row>
    <row r="115" spans="1:12" hidden="1" x14ac:dyDescent="0.25">
      <c r="A115" s="39">
        <v>2272</v>
      </c>
      <c r="B115" s="146" t="s">
        <v>123</v>
      </c>
      <c r="C115" s="278">
        <f t="shared" si="7"/>
        <v>0</v>
      </c>
      <c r="D115" s="280"/>
      <c r="E115" s="280"/>
      <c r="F115" s="280"/>
      <c r="G115" s="325"/>
      <c r="H115" s="278">
        <f t="shared" si="6"/>
        <v>0</v>
      </c>
      <c r="I115" s="280"/>
      <c r="J115" s="280"/>
      <c r="K115" s="280"/>
      <c r="L115" s="325"/>
    </row>
    <row r="116" spans="1:12" ht="24" hidden="1" x14ac:dyDescent="0.25">
      <c r="A116" s="39">
        <v>2274</v>
      </c>
      <c r="B116" s="147" t="s">
        <v>124</v>
      </c>
      <c r="C116" s="278">
        <f t="shared" si="7"/>
        <v>0</v>
      </c>
      <c r="D116" s="280"/>
      <c r="E116" s="280"/>
      <c r="F116" s="280"/>
      <c r="G116" s="325"/>
      <c r="H116" s="278">
        <f t="shared" si="6"/>
        <v>0</v>
      </c>
      <c r="I116" s="280"/>
      <c r="J116" s="280"/>
      <c r="K116" s="280"/>
      <c r="L116" s="325"/>
    </row>
    <row r="117" spans="1:12" ht="24" x14ac:dyDescent="0.25">
      <c r="A117" s="39">
        <v>2275</v>
      </c>
      <c r="B117" s="63" t="s">
        <v>125</v>
      </c>
      <c r="C117" s="278">
        <f t="shared" si="7"/>
        <v>5680</v>
      </c>
      <c r="D117" s="280">
        <v>5680</v>
      </c>
      <c r="E117" s="280"/>
      <c r="F117" s="280"/>
      <c r="G117" s="325"/>
      <c r="H117" s="278">
        <f t="shared" si="6"/>
        <v>5680</v>
      </c>
      <c r="I117" s="280">
        <v>5680</v>
      </c>
      <c r="J117" s="280"/>
      <c r="K117" s="280"/>
      <c r="L117" s="325"/>
    </row>
    <row r="118" spans="1:12" ht="36" hidden="1" x14ac:dyDescent="0.25">
      <c r="A118" s="39">
        <v>2276</v>
      </c>
      <c r="B118" s="63" t="s">
        <v>126</v>
      </c>
      <c r="C118" s="278">
        <f t="shared" si="7"/>
        <v>0</v>
      </c>
      <c r="D118" s="280"/>
      <c r="E118" s="280"/>
      <c r="F118" s="280"/>
      <c r="G118" s="325"/>
      <c r="H118" s="278">
        <f t="shared" si="6"/>
        <v>0</v>
      </c>
      <c r="I118" s="280"/>
      <c r="J118" s="280"/>
      <c r="K118" s="280"/>
      <c r="L118" s="325"/>
    </row>
    <row r="119" spans="1:12" ht="48" hidden="1" x14ac:dyDescent="0.25">
      <c r="A119" s="135">
        <v>2280</v>
      </c>
      <c r="B119" s="63" t="s">
        <v>127</v>
      </c>
      <c r="C119" s="278">
        <f t="shared" si="7"/>
        <v>0</v>
      </c>
      <c r="D119" s="280"/>
      <c r="E119" s="280"/>
      <c r="F119" s="280"/>
      <c r="G119" s="280"/>
      <c r="H119" s="278">
        <f t="shared" si="6"/>
        <v>0</v>
      </c>
      <c r="I119" s="280"/>
      <c r="J119" s="280"/>
      <c r="K119" s="280"/>
      <c r="L119" s="335"/>
    </row>
    <row r="120" spans="1:12" ht="38.25" hidden="1" customHeight="1" x14ac:dyDescent="0.25">
      <c r="A120" s="95">
        <v>2300</v>
      </c>
      <c r="B120" s="75" t="s">
        <v>128</v>
      </c>
      <c r="C120" s="286">
        <f t="shared" si="7"/>
        <v>0</v>
      </c>
      <c r="D120" s="336">
        <f>SUM(D121,D126,D130,D131,D134,D138,D146,D147,D150)</f>
        <v>0</v>
      </c>
      <c r="E120" s="336">
        <f>SUM(E121,E126,E130,E131,E134,E138,E146,E147,E150)</f>
        <v>0</v>
      </c>
      <c r="F120" s="336">
        <f>SUM(F121,F126,F130,F131,F134,F138,F146,F147,F150)</f>
        <v>0</v>
      </c>
      <c r="G120" s="337">
        <f>SUM(G121,G126,G130,G131,G134,G138,G146,G147,G150)</f>
        <v>0</v>
      </c>
      <c r="H120" s="286">
        <f t="shared" si="6"/>
        <v>0</v>
      </c>
      <c r="I120" s="336">
        <f>SUM(I121,I126,I130,I131,I134,I138,I146,I147,I150)</f>
        <v>0</v>
      </c>
      <c r="J120" s="336">
        <f>SUM(J121,J126,J130,J131,J134,J138,J146,J147,J150)</f>
        <v>0</v>
      </c>
      <c r="K120" s="336">
        <f>SUM(K121,K126,K130,K131,K134,K138,K146,K147,K150)</f>
        <v>0</v>
      </c>
      <c r="L120" s="337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129</v>
      </c>
      <c r="C121" s="274">
        <f t="shared" si="7"/>
        <v>0</v>
      </c>
      <c r="D121" s="331">
        <f>SUM(D122:D125)</f>
        <v>0</v>
      </c>
      <c r="E121" s="331">
        <f>SUM(E122:E125)</f>
        <v>0</v>
      </c>
      <c r="F121" s="331">
        <f>SUM(F122:F125)</f>
        <v>0</v>
      </c>
      <c r="G121" s="332">
        <f>SUM(G122:G125)</f>
        <v>0</v>
      </c>
      <c r="H121" s="274">
        <f t="shared" si="6"/>
        <v>0</v>
      </c>
      <c r="I121" s="331">
        <f>SUM(I122:I125)</f>
        <v>0</v>
      </c>
      <c r="J121" s="331">
        <f>SUM(J122:J125)</f>
        <v>0</v>
      </c>
      <c r="K121" s="331">
        <f>SUM(K122:K125)</f>
        <v>0</v>
      </c>
      <c r="L121" s="332">
        <f>SUM(L122:L125)</f>
        <v>0</v>
      </c>
    </row>
    <row r="122" spans="1:12" hidden="1" x14ac:dyDescent="0.25">
      <c r="A122" s="39">
        <v>2311</v>
      </c>
      <c r="B122" s="63" t="s">
        <v>130</v>
      </c>
      <c r="C122" s="278">
        <f t="shared" si="7"/>
        <v>0</v>
      </c>
      <c r="D122" s="280"/>
      <c r="E122" s="280"/>
      <c r="F122" s="280"/>
      <c r="G122" s="325"/>
      <c r="H122" s="278">
        <f t="shared" si="6"/>
        <v>0</v>
      </c>
      <c r="I122" s="280"/>
      <c r="J122" s="280"/>
      <c r="K122" s="280"/>
      <c r="L122" s="325"/>
    </row>
    <row r="123" spans="1:12" hidden="1" x14ac:dyDescent="0.25">
      <c r="A123" s="39">
        <v>2312</v>
      </c>
      <c r="B123" s="63" t="s">
        <v>131</v>
      </c>
      <c r="C123" s="278">
        <f t="shared" si="7"/>
        <v>0</v>
      </c>
      <c r="D123" s="280"/>
      <c r="E123" s="280"/>
      <c r="F123" s="280"/>
      <c r="G123" s="325"/>
      <c r="H123" s="278">
        <f t="shared" si="6"/>
        <v>0</v>
      </c>
      <c r="I123" s="280"/>
      <c r="J123" s="280"/>
      <c r="K123" s="280"/>
      <c r="L123" s="325"/>
    </row>
    <row r="124" spans="1:12" hidden="1" x14ac:dyDescent="0.25">
      <c r="A124" s="39">
        <v>2313</v>
      </c>
      <c r="B124" s="63" t="s">
        <v>132</v>
      </c>
      <c r="C124" s="278">
        <f t="shared" si="7"/>
        <v>0</v>
      </c>
      <c r="D124" s="280"/>
      <c r="E124" s="280"/>
      <c r="F124" s="280"/>
      <c r="G124" s="325"/>
      <c r="H124" s="278">
        <f t="shared" si="6"/>
        <v>0</v>
      </c>
      <c r="I124" s="280"/>
      <c r="J124" s="280"/>
      <c r="K124" s="280"/>
      <c r="L124" s="325"/>
    </row>
    <row r="125" spans="1:12" ht="36" hidden="1" customHeight="1" x14ac:dyDescent="0.25">
      <c r="A125" s="39">
        <v>2314</v>
      </c>
      <c r="B125" s="63" t="s">
        <v>133</v>
      </c>
      <c r="C125" s="278">
        <f t="shared" si="7"/>
        <v>0</v>
      </c>
      <c r="D125" s="280"/>
      <c r="E125" s="280"/>
      <c r="F125" s="280"/>
      <c r="G125" s="325"/>
      <c r="H125" s="278">
        <f t="shared" si="6"/>
        <v>0</v>
      </c>
      <c r="I125" s="280"/>
      <c r="J125" s="280"/>
      <c r="K125" s="280"/>
      <c r="L125" s="325"/>
    </row>
    <row r="126" spans="1:12" hidden="1" x14ac:dyDescent="0.25">
      <c r="A126" s="135">
        <v>2320</v>
      </c>
      <c r="B126" s="63" t="s">
        <v>134</v>
      </c>
      <c r="C126" s="278">
        <f t="shared" si="7"/>
        <v>0</v>
      </c>
      <c r="D126" s="326">
        <f>SUM(D127:D129)</f>
        <v>0</v>
      </c>
      <c r="E126" s="326">
        <f>SUM(E127:E129)</f>
        <v>0</v>
      </c>
      <c r="F126" s="326">
        <f>SUM(F127:F129)</f>
        <v>0</v>
      </c>
      <c r="G126" s="327">
        <f>SUM(G127:G129)</f>
        <v>0</v>
      </c>
      <c r="H126" s="278">
        <f t="shared" si="6"/>
        <v>0</v>
      </c>
      <c r="I126" s="326">
        <f>SUM(I127:I129)</f>
        <v>0</v>
      </c>
      <c r="J126" s="326">
        <f>SUM(J127:J129)</f>
        <v>0</v>
      </c>
      <c r="K126" s="326">
        <f>SUM(K127:K129)</f>
        <v>0</v>
      </c>
      <c r="L126" s="327">
        <f>SUM(L127:L129)</f>
        <v>0</v>
      </c>
    </row>
    <row r="127" spans="1:12" hidden="1" x14ac:dyDescent="0.25">
      <c r="A127" s="39">
        <v>2321</v>
      </c>
      <c r="B127" s="63" t="s">
        <v>135</v>
      </c>
      <c r="C127" s="278">
        <f t="shared" si="7"/>
        <v>0</v>
      </c>
      <c r="D127" s="280"/>
      <c r="E127" s="280"/>
      <c r="F127" s="280"/>
      <c r="G127" s="325"/>
      <c r="H127" s="278">
        <f t="shared" si="6"/>
        <v>0</v>
      </c>
      <c r="I127" s="280"/>
      <c r="J127" s="280"/>
      <c r="K127" s="280"/>
      <c r="L127" s="325"/>
    </row>
    <row r="128" spans="1:12" hidden="1" x14ac:dyDescent="0.25">
      <c r="A128" s="39">
        <v>2322</v>
      </c>
      <c r="B128" s="63" t="s">
        <v>136</v>
      </c>
      <c r="C128" s="278">
        <f t="shared" si="7"/>
        <v>0</v>
      </c>
      <c r="D128" s="280"/>
      <c r="E128" s="280"/>
      <c r="F128" s="280"/>
      <c r="G128" s="325"/>
      <c r="H128" s="278">
        <f t="shared" si="6"/>
        <v>0</v>
      </c>
      <c r="I128" s="280"/>
      <c r="J128" s="280"/>
      <c r="K128" s="280"/>
      <c r="L128" s="325"/>
    </row>
    <row r="129" spans="1:12" ht="10.5" hidden="1" customHeight="1" x14ac:dyDescent="0.25">
      <c r="A129" s="39">
        <v>2329</v>
      </c>
      <c r="B129" s="63" t="s">
        <v>137</v>
      </c>
      <c r="C129" s="278">
        <f t="shared" si="7"/>
        <v>0</v>
      </c>
      <c r="D129" s="280"/>
      <c r="E129" s="280"/>
      <c r="F129" s="280"/>
      <c r="G129" s="325"/>
      <c r="H129" s="278">
        <f t="shared" si="6"/>
        <v>0</v>
      </c>
      <c r="I129" s="280"/>
      <c r="J129" s="280"/>
      <c r="K129" s="280"/>
      <c r="L129" s="325"/>
    </row>
    <row r="130" spans="1:12" hidden="1" x14ac:dyDescent="0.25">
      <c r="A130" s="135">
        <v>2330</v>
      </c>
      <c r="B130" s="63" t="s">
        <v>138</v>
      </c>
      <c r="C130" s="278">
        <f t="shared" si="7"/>
        <v>0</v>
      </c>
      <c r="D130" s="280"/>
      <c r="E130" s="280"/>
      <c r="F130" s="280"/>
      <c r="G130" s="325"/>
      <c r="H130" s="278">
        <f t="shared" si="6"/>
        <v>0</v>
      </c>
      <c r="I130" s="280"/>
      <c r="J130" s="280"/>
      <c r="K130" s="280"/>
      <c r="L130" s="325"/>
    </row>
    <row r="131" spans="1:12" ht="36" hidden="1" x14ac:dyDescent="0.25">
      <c r="A131" s="135">
        <v>2340</v>
      </c>
      <c r="B131" s="63" t="s">
        <v>139</v>
      </c>
      <c r="C131" s="278">
        <f t="shared" si="7"/>
        <v>0</v>
      </c>
      <c r="D131" s="326">
        <f>SUM(D132:D133)</f>
        <v>0</v>
      </c>
      <c r="E131" s="326">
        <f>SUM(E132:E133)</f>
        <v>0</v>
      </c>
      <c r="F131" s="326">
        <f>SUM(F132:F133)</f>
        <v>0</v>
      </c>
      <c r="G131" s="327">
        <f>SUM(G132:G133)</f>
        <v>0</v>
      </c>
      <c r="H131" s="278">
        <f t="shared" si="6"/>
        <v>0</v>
      </c>
      <c r="I131" s="326">
        <f>SUM(I132:I133)</f>
        <v>0</v>
      </c>
      <c r="J131" s="326">
        <f>SUM(J132:J133)</f>
        <v>0</v>
      </c>
      <c r="K131" s="326">
        <f>SUM(K132:K133)</f>
        <v>0</v>
      </c>
      <c r="L131" s="327">
        <f>SUM(L132:L133)</f>
        <v>0</v>
      </c>
    </row>
    <row r="132" spans="1:12" hidden="1" x14ac:dyDescent="0.25">
      <c r="A132" s="39">
        <v>2341</v>
      </c>
      <c r="B132" s="63" t="s">
        <v>140</v>
      </c>
      <c r="C132" s="278">
        <f t="shared" si="7"/>
        <v>0</v>
      </c>
      <c r="D132" s="280"/>
      <c r="E132" s="280"/>
      <c r="F132" s="280"/>
      <c r="G132" s="325"/>
      <c r="H132" s="278">
        <f t="shared" si="6"/>
        <v>0</v>
      </c>
      <c r="I132" s="280"/>
      <c r="J132" s="280"/>
      <c r="K132" s="280"/>
      <c r="L132" s="325"/>
    </row>
    <row r="133" spans="1:12" ht="24" hidden="1" x14ac:dyDescent="0.25">
      <c r="A133" s="39">
        <v>2344</v>
      </c>
      <c r="B133" s="63" t="s">
        <v>141</v>
      </c>
      <c r="C133" s="278">
        <f t="shared" si="7"/>
        <v>0</v>
      </c>
      <c r="D133" s="280"/>
      <c r="E133" s="280"/>
      <c r="F133" s="280"/>
      <c r="G133" s="325"/>
      <c r="H133" s="278">
        <f t="shared" si="6"/>
        <v>0</v>
      </c>
      <c r="I133" s="280"/>
      <c r="J133" s="280"/>
      <c r="K133" s="280"/>
      <c r="L133" s="325"/>
    </row>
    <row r="134" spans="1:12" ht="24" hidden="1" x14ac:dyDescent="0.25">
      <c r="A134" s="130">
        <v>2350</v>
      </c>
      <c r="B134" s="99" t="s">
        <v>142</v>
      </c>
      <c r="C134" s="306">
        <f t="shared" si="7"/>
        <v>0</v>
      </c>
      <c r="D134" s="322">
        <f>SUM(D135:D137)</f>
        <v>0</v>
      </c>
      <c r="E134" s="322">
        <f>SUM(E135:E137)</f>
        <v>0</v>
      </c>
      <c r="F134" s="322">
        <f>SUM(F135:F137)</f>
        <v>0</v>
      </c>
      <c r="G134" s="323">
        <f>SUM(G135:G137)</f>
        <v>0</v>
      </c>
      <c r="H134" s="306">
        <f t="shared" si="6"/>
        <v>0</v>
      </c>
      <c r="I134" s="322">
        <f>SUM(I135:I137)</f>
        <v>0</v>
      </c>
      <c r="J134" s="322">
        <f>SUM(J135:J137)</f>
        <v>0</v>
      </c>
      <c r="K134" s="322">
        <f>SUM(K135:K137)</f>
        <v>0</v>
      </c>
      <c r="L134" s="323">
        <f>SUM(L135:L137)</f>
        <v>0</v>
      </c>
    </row>
    <row r="135" spans="1:12" hidden="1" x14ac:dyDescent="0.25">
      <c r="A135" s="34">
        <v>2351</v>
      </c>
      <c r="B135" s="58" t="s">
        <v>143</v>
      </c>
      <c r="C135" s="274">
        <f t="shared" si="7"/>
        <v>0</v>
      </c>
      <c r="D135" s="276"/>
      <c r="E135" s="276"/>
      <c r="F135" s="276"/>
      <c r="G135" s="324"/>
      <c r="H135" s="274">
        <f t="shared" si="6"/>
        <v>0</v>
      </c>
      <c r="I135" s="276"/>
      <c r="J135" s="276"/>
      <c r="K135" s="276"/>
      <c r="L135" s="324"/>
    </row>
    <row r="136" spans="1:12" ht="24" hidden="1" x14ac:dyDescent="0.25">
      <c r="A136" s="39">
        <v>2352</v>
      </c>
      <c r="B136" s="63" t="s">
        <v>144</v>
      </c>
      <c r="C136" s="278">
        <f t="shared" si="7"/>
        <v>0</v>
      </c>
      <c r="D136" s="280"/>
      <c r="E136" s="280"/>
      <c r="F136" s="280"/>
      <c r="G136" s="325"/>
      <c r="H136" s="278">
        <f t="shared" si="6"/>
        <v>0</v>
      </c>
      <c r="I136" s="280"/>
      <c r="J136" s="280"/>
      <c r="K136" s="280"/>
      <c r="L136" s="325"/>
    </row>
    <row r="137" spans="1:12" ht="24" hidden="1" x14ac:dyDescent="0.25">
      <c r="A137" s="39">
        <v>2353</v>
      </c>
      <c r="B137" s="63" t="s">
        <v>145</v>
      </c>
      <c r="C137" s="278">
        <f t="shared" si="7"/>
        <v>0</v>
      </c>
      <c r="D137" s="280"/>
      <c r="E137" s="280"/>
      <c r="F137" s="280"/>
      <c r="G137" s="325"/>
      <c r="H137" s="278">
        <f t="shared" si="6"/>
        <v>0</v>
      </c>
      <c r="I137" s="280"/>
      <c r="J137" s="280"/>
      <c r="K137" s="280"/>
      <c r="L137" s="325"/>
    </row>
    <row r="138" spans="1:12" ht="24.75" hidden="1" customHeight="1" x14ac:dyDescent="0.25">
      <c r="A138" s="135">
        <v>2360</v>
      </c>
      <c r="B138" s="63" t="s">
        <v>146</v>
      </c>
      <c r="C138" s="278">
        <f t="shared" si="7"/>
        <v>0</v>
      </c>
      <c r="D138" s="326">
        <f>SUM(D139:D145)</f>
        <v>0</v>
      </c>
      <c r="E138" s="326">
        <f>SUM(E139:E145)</f>
        <v>0</v>
      </c>
      <c r="F138" s="326">
        <f>SUM(F139:F145)</f>
        <v>0</v>
      </c>
      <c r="G138" s="327">
        <f>SUM(G139:G145)</f>
        <v>0</v>
      </c>
      <c r="H138" s="278">
        <f t="shared" si="6"/>
        <v>0</v>
      </c>
      <c r="I138" s="326">
        <f>SUM(I139:I145)</f>
        <v>0</v>
      </c>
      <c r="J138" s="326">
        <f>SUM(J139:J145)</f>
        <v>0</v>
      </c>
      <c r="K138" s="326">
        <f>SUM(K139:K145)</f>
        <v>0</v>
      </c>
      <c r="L138" s="327">
        <f>SUM(L139:L145)</f>
        <v>0</v>
      </c>
    </row>
    <row r="139" spans="1:12" hidden="1" x14ac:dyDescent="0.25">
      <c r="A139" s="38">
        <v>2361</v>
      </c>
      <c r="B139" s="63" t="s">
        <v>147</v>
      </c>
      <c r="C139" s="278">
        <f t="shared" si="7"/>
        <v>0</v>
      </c>
      <c r="D139" s="280"/>
      <c r="E139" s="280"/>
      <c r="F139" s="280"/>
      <c r="G139" s="325"/>
      <c r="H139" s="278">
        <f t="shared" si="6"/>
        <v>0</v>
      </c>
      <c r="I139" s="280"/>
      <c r="J139" s="280"/>
      <c r="K139" s="280"/>
      <c r="L139" s="325"/>
    </row>
    <row r="140" spans="1:12" ht="24" hidden="1" x14ac:dyDescent="0.25">
      <c r="A140" s="38">
        <v>2362</v>
      </c>
      <c r="B140" s="63" t="s">
        <v>148</v>
      </c>
      <c r="C140" s="278">
        <f t="shared" si="7"/>
        <v>0</v>
      </c>
      <c r="D140" s="280"/>
      <c r="E140" s="280"/>
      <c r="F140" s="280"/>
      <c r="G140" s="325"/>
      <c r="H140" s="278">
        <f t="shared" si="6"/>
        <v>0</v>
      </c>
      <c r="I140" s="280"/>
      <c r="J140" s="280"/>
      <c r="K140" s="280"/>
      <c r="L140" s="325"/>
    </row>
    <row r="141" spans="1:12" hidden="1" x14ac:dyDescent="0.25">
      <c r="A141" s="38">
        <v>2363</v>
      </c>
      <c r="B141" s="63" t="s">
        <v>149</v>
      </c>
      <c r="C141" s="278">
        <f t="shared" si="7"/>
        <v>0</v>
      </c>
      <c r="D141" s="280"/>
      <c r="E141" s="280"/>
      <c r="F141" s="280"/>
      <c r="G141" s="325"/>
      <c r="H141" s="278">
        <f t="shared" si="6"/>
        <v>0</v>
      </c>
      <c r="I141" s="280"/>
      <c r="J141" s="280"/>
      <c r="K141" s="280"/>
      <c r="L141" s="325"/>
    </row>
    <row r="142" spans="1:12" hidden="1" x14ac:dyDescent="0.25">
      <c r="A142" s="38">
        <v>2364</v>
      </c>
      <c r="B142" s="63" t="s">
        <v>150</v>
      </c>
      <c r="C142" s="278">
        <f t="shared" si="7"/>
        <v>0</v>
      </c>
      <c r="D142" s="280"/>
      <c r="E142" s="280"/>
      <c r="F142" s="280"/>
      <c r="G142" s="325"/>
      <c r="H142" s="278">
        <f t="shared" si="6"/>
        <v>0</v>
      </c>
      <c r="I142" s="280"/>
      <c r="J142" s="280"/>
      <c r="K142" s="280"/>
      <c r="L142" s="325"/>
    </row>
    <row r="143" spans="1:12" ht="12.75" hidden="1" customHeight="1" x14ac:dyDescent="0.25">
      <c r="A143" s="38">
        <v>2365</v>
      </c>
      <c r="B143" s="63" t="s">
        <v>151</v>
      </c>
      <c r="C143" s="278">
        <f t="shared" si="7"/>
        <v>0</v>
      </c>
      <c r="D143" s="280"/>
      <c r="E143" s="280"/>
      <c r="F143" s="280"/>
      <c r="G143" s="325"/>
      <c r="H143" s="278">
        <f t="shared" si="6"/>
        <v>0</v>
      </c>
      <c r="I143" s="280"/>
      <c r="J143" s="280"/>
      <c r="K143" s="280"/>
      <c r="L143" s="325"/>
    </row>
    <row r="144" spans="1:12" ht="36" hidden="1" x14ac:dyDescent="0.25">
      <c r="A144" s="38">
        <v>2366</v>
      </c>
      <c r="B144" s="63" t="s">
        <v>152</v>
      </c>
      <c r="C144" s="278">
        <f t="shared" si="7"/>
        <v>0</v>
      </c>
      <c r="D144" s="280"/>
      <c r="E144" s="280"/>
      <c r="F144" s="280"/>
      <c r="G144" s="325"/>
      <c r="H144" s="278">
        <f t="shared" si="6"/>
        <v>0</v>
      </c>
      <c r="I144" s="280"/>
      <c r="J144" s="280"/>
      <c r="K144" s="280"/>
      <c r="L144" s="325"/>
    </row>
    <row r="145" spans="1:12" ht="60" hidden="1" x14ac:dyDescent="0.25">
      <c r="A145" s="38">
        <v>2369</v>
      </c>
      <c r="B145" s="63" t="s">
        <v>153</v>
      </c>
      <c r="C145" s="278">
        <f t="shared" si="7"/>
        <v>0</v>
      </c>
      <c r="D145" s="280"/>
      <c r="E145" s="280"/>
      <c r="F145" s="280"/>
      <c r="G145" s="325"/>
      <c r="H145" s="278">
        <f t="shared" si="6"/>
        <v>0</v>
      </c>
      <c r="I145" s="280"/>
      <c r="J145" s="280"/>
      <c r="K145" s="280"/>
      <c r="L145" s="325"/>
    </row>
    <row r="146" spans="1:12" hidden="1" x14ac:dyDescent="0.25">
      <c r="A146" s="130">
        <v>2370</v>
      </c>
      <c r="B146" s="99" t="s">
        <v>154</v>
      </c>
      <c r="C146" s="306">
        <f t="shared" si="7"/>
        <v>0</v>
      </c>
      <c r="D146" s="328"/>
      <c r="E146" s="328"/>
      <c r="F146" s="328"/>
      <c r="G146" s="329"/>
      <c r="H146" s="306">
        <f t="shared" si="6"/>
        <v>0</v>
      </c>
      <c r="I146" s="328"/>
      <c r="J146" s="328"/>
      <c r="K146" s="328"/>
      <c r="L146" s="329"/>
    </row>
    <row r="147" spans="1:12" hidden="1" x14ac:dyDescent="0.25">
      <c r="A147" s="130">
        <v>2380</v>
      </c>
      <c r="B147" s="99" t="s">
        <v>155</v>
      </c>
      <c r="C147" s="306">
        <f t="shared" si="7"/>
        <v>0</v>
      </c>
      <c r="D147" s="322">
        <f>SUM(D148:D149)</f>
        <v>0</v>
      </c>
      <c r="E147" s="322">
        <f>SUM(E148:E149)</f>
        <v>0</v>
      </c>
      <c r="F147" s="322">
        <f>SUM(F148:F149)</f>
        <v>0</v>
      </c>
      <c r="G147" s="323">
        <f>SUM(G148:G149)</f>
        <v>0</v>
      </c>
      <c r="H147" s="306">
        <f t="shared" si="6"/>
        <v>0</v>
      </c>
      <c r="I147" s="322">
        <f>SUM(I148:I149)</f>
        <v>0</v>
      </c>
      <c r="J147" s="322">
        <f>SUM(J148:J149)</f>
        <v>0</v>
      </c>
      <c r="K147" s="322">
        <f>SUM(K148:K149)</f>
        <v>0</v>
      </c>
      <c r="L147" s="323">
        <f>SUM(L148:L149)</f>
        <v>0</v>
      </c>
    </row>
    <row r="148" spans="1:12" hidden="1" x14ac:dyDescent="0.25">
      <c r="A148" s="33">
        <v>2381</v>
      </c>
      <c r="B148" s="58" t="s">
        <v>156</v>
      </c>
      <c r="C148" s="274">
        <f t="shared" si="7"/>
        <v>0</v>
      </c>
      <c r="D148" s="276"/>
      <c r="E148" s="276"/>
      <c r="F148" s="276"/>
      <c r="G148" s="324"/>
      <c r="H148" s="274">
        <f t="shared" si="6"/>
        <v>0</v>
      </c>
      <c r="I148" s="276"/>
      <c r="J148" s="276"/>
      <c r="K148" s="276"/>
      <c r="L148" s="324"/>
    </row>
    <row r="149" spans="1:12" ht="24" hidden="1" x14ac:dyDescent="0.25">
      <c r="A149" s="38">
        <v>2389</v>
      </c>
      <c r="B149" s="63" t="s">
        <v>157</v>
      </c>
      <c r="C149" s="278">
        <f t="shared" si="7"/>
        <v>0</v>
      </c>
      <c r="D149" s="280"/>
      <c r="E149" s="280"/>
      <c r="F149" s="280"/>
      <c r="G149" s="325"/>
      <c r="H149" s="278">
        <f t="shared" si="6"/>
        <v>0</v>
      </c>
      <c r="I149" s="280"/>
      <c r="J149" s="280"/>
      <c r="K149" s="280"/>
      <c r="L149" s="325"/>
    </row>
    <row r="150" spans="1:12" hidden="1" x14ac:dyDescent="0.25">
      <c r="A150" s="130">
        <v>2390</v>
      </c>
      <c r="B150" s="99" t="s">
        <v>158</v>
      </c>
      <c r="C150" s="306">
        <f t="shared" si="7"/>
        <v>0</v>
      </c>
      <c r="D150" s="328"/>
      <c r="E150" s="328"/>
      <c r="F150" s="328"/>
      <c r="G150" s="329"/>
      <c r="H150" s="306">
        <f t="shared" si="6"/>
        <v>0</v>
      </c>
      <c r="I150" s="328"/>
      <c r="J150" s="328"/>
      <c r="K150" s="328"/>
      <c r="L150" s="329"/>
    </row>
    <row r="151" spans="1:12" hidden="1" x14ac:dyDescent="0.25">
      <c r="A151" s="50">
        <v>2400</v>
      </c>
      <c r="B151" s="127" t="s">
        <v>159</v>
      </c>
      <c r="C151" s="268">
        <f t="shared" si="7"/>
        <v>0</v>
      </c>
      <c r="D151" s="338"/>
      <c r="E151" s="338"/>
      <c r="F151" s="338"/>
      <c r="G151" s="339"/>
      <c r="H151" s="268">
        <f t="shared" si="6"/>
        <v>0</v>
      </c>
      <c r="I151" s="338"/>
      <c r="J151" s="338"/>
      <c r="K151" s="338"/>
      <c r="L151" s="339"/>
    </row>
    <row r="152" spans="1:12" ht="24" hidden="1" x14ac:dyDescent="0.25">
      <c r="A152" s="50">
        <v>2500</v>
      </c>
      <c r="B152" s="127" t="s">
        <v>160</v>
      </c>
      <c r="C152" s="268">
        <f t="shared" si="7"/>
        <v>0</v>
      </c>
      <c r="D152" s="273">
        <f>SUM(D153,D159)</f>
        <v>0</v>
      </c>
      <c r="E152" s="273">
        <f>SUM(E153,E159)</f>
        <v>0</v>
      </c>
      <c r="F152" s="273">
        <f>SUM(F153,F159)</f>
        <v>0</v>
      </c>
      <c r="G152" s="273">
        <f>SUM(G153,G159)</f>
        <v>0</v>
      </c>
      <c r="H152" s="268">
        <f t="shared" si="6"/>
        <v>0</v>
      </c>
      <c r="I152" s="273">
        <f>SUM(I153,I159)</f>
        <v>0</v>
      </c>
      <c r="J152" s="273">
        <f>SUM(J153,J159)</f>
        <v>0</v>
      </c>
      <c r="K152" s="273">
        <f>SUM(K153,K159)</f>
        <v>0</v>
      </c>
      <c r="L152" s="321">
        <f>SUM(L153,L159)</f>
        <v>0</v>
      </c>
    </row>
    <row r="153" spans="1:12" ht="16.5" hidden="1" customHeight="1" x14ac:dyDescent="0.25">
      <c r="A153" s="141">
        <v>2510</v>
      </c>
      <c r="B153" s="58" t="s">
        <v>161</v>
      </c>
      <c r="C153" s="274">
        <f t="shared" si="7"/>
        <v>0</v>
      </c>
      <c r="D153" s="331">
        <f>SUM(D154:D158)</f>
        <v>0</v>
      </c>
      <c r="E153" s="331">
        <f>SUM(E154:E158)</f>
        <v>0</v>
      </c>
      <c r="F153" s="331">
        <f>SUM(F154:F158)</f>
        <v>0</v>
      </c>
      <c r="G153" s="331">
        <f>SUM(G154:G158)</f>
        <v>0</v>
      </c>
      <c r="H153" s="274">
        <f t="shared" si="6"/>
        <v>0</v>
      </c>
      <c r="I153" s="331">
        <f>SUM(I154:I158)</f>
        <v>0</v>
      </c>
      <c r="J153" s="331">
        <f>SUM(J154:J158)</f>
        <v>0</v>
      </c>
      <c r="K153" s="331">
        <f>SUM(K154:K158)</f>
        <v>0</v>
      </c>
      <c r="L153" s="340">
        <f>SUM(L154:L158)</f>
        <v>0</v>
      </c>
    </row>
    <row r="154" spans="1:12" ht="24" hidden="1" x14ac:dyDescent="0.25">
      <c r="A154" s="39">
        <v>2512</v>
      </c>
      <c r="B154" s="63" t="s">
        <v>162</v>
      </c>
      <c r="C154" s="278">
        <f t="shared" si="7"/>
        <v>0</v>
      </c>
      <c r="D154" s="280"/>
      <c r="E154" s="280"/>
      <c r="F154" s="280"/>
      <c r="G154" s="325"/>
      <c r="H154" s="278">
        <f t="shared" si="6"/>
        <v>0</v>
      </c>
      <c r="I154" s="280"/>
      <c r="J154" s="280"/>
      <c r="K154" s="280"/>
      <c r="L154" s="325"/>
    </row>
    <row r="155" spans="1:12" ht="24" hidden="1" x14ac:dyDescent="0.25">
      <c r="A155" s="39">
        <v>2513</v>
      </c>
      <c r="B155" s="63" t="s">
        <v>163</v>
      </c>
      <c r="C155" s="278">
        <f t="shared" si="7"/>
        <v>0</v>
      </c>
      <c r="D155" s="280"/>
      <c r="E155" s="280"/>
      <c r="F155" s="280"/>
      <c r="G155" s="325"/>
      <c r="H155" s="278">
        <f t="shared" si="6"/>
        <v>0</v>
      </c>
      <c r="I155" s="280"/>
      <c r="J155" s="280"/>
      <c r="K155" s="280"/>
      <c r="L155" s="325"/>
    </row>
    <row r="156" spans="1:12" ht="36" hidden="1" x14ac:dyDescent="0.25">
      <c r="A156" s="39">
        <v>2514</v>
      </c>
      <c r="B156" s="63" t="s">
        <v>164</v>
      </c>
      <c r="C156" s="278">
        <f t="shared" si="7"/>
        <v>0</v>
      </c>
      <c r="D156" s="280"/>
      <c r="E156" s="280"/>
      <c r="F156" s="280"/>
      <c r="G156" s="325"/>
      <c r="H156" s="278">
        <f t="shared" si="6"/>
        <v>0</v>
      </c>
      <c r="I156" s="280"/>
      <c r="J156" s="280"/>
      <c r="K156" s="280"/>
      <c r="L156" s="325"/>
    </row>
    <row r="157" spans="1:12" ht="24" hidden="1" x14ac:dyDescent="0.25">
      <c r="A157" s="39">
        <v>2515</v>
      </c>
      <c r="B157" s="63" t="s">
        <v>165</v>
      </c>
      <c r="C157" s="278">
        <f t="shared" si="7"/>
        <v>0</v>
      </c>
      <c r="D157" s="280"/>
      <c r="E157" s="280"/>
      <c r="F157" s="280"/>
      <c r="G157" s="325"/>
      <c r="H157" s="278">
        <f t="shared" si="6"/>
        <v>0</v>
      </c>
      <c r="I157" s="280"/>
      <c r="J157" s="280"/>
      <c r="K157" s="280"/>
      <c r="L157" s="325"/>
    </row>
    <row r="158" spans="1:12" ht="24" hidden="1" x14ac:dyDescent="0.25">
      <c r="A158" s="39">
        <v>2519</v>
      </c>
      <c r="B158" s="63" t="s">
        <v>166</v>
      </c>
      <c r="C158" s="278">
        <f t="shared" si="7"/>
        <v>0</v>
      </c>
      <c r="D158" s="280"/>
      <c r="E158" s="280"/>
      <c r="F158" s="280"/>
      <c r="G158" s="325"/>
      <c r="H158" s="278">
        <f t="shared" si="6"/>
        <v>0</v>
      </c>
      <c r="I158" s="280"/>
      <c r="J158" s="280"/>
      <c r="K158" s="280"/>
      <c r="L158" s="325"/>
    </row>
    <row r="159" spans="1:12" ht="24" hidden="1" x14ac:dyDescent="0.25">
      <c r="A159" s="135">
        <v>2520</v>
      </c>
      <c r="B159" s="63" t="s">
        <v>167</v>
      </c>
      <c r="C159" s="278">
        <f t="shared" si="7"/>
        <v>0</v>
      </c>
      <c r="D159" s="280"/>
      <c r="E159" s="280"/>
      <c r="F159" s="280"/>
      <c r="G159" s="325"/>
      <c r="H159" s="278">
        <f t="shared" si="6"/>
        <v>0</v>
      </c>
      <c r="I159" s="280"/>
      <c r="J159" s="280"/>
      <c r="K159" s="280"/>
      <c r="L159" s="325"/>
    </row>
    <row r="160" spans="1:12" hidden="1" x14ac:dyDescent="0.25">
      <c r="A160" s="123">
        <v>3000</v>
      </c>
      <c r="B160" s="123" t="s">
        <v>168</v>
      </c>
      <c r="C160" s="317">
        <f t="shared" si="7"/>
        <v>0</v>
      </c>
      <c r="D160" s="318">
        <f>SUM(D161,D171)</f>
        <v>0</v>
      </c>
      <c r="E160" s="318">
        <f>SUM(E161,E171)</f>
        <v>0</v>
      </c>
      <c r="F160" s="318">
        <f>SUM(F161,F171)</f>
        <v>0</v>
      </c>
      <c r="G160" s="319">
        <f>SUM(G161,G171)</f>
        <v>0</v>
      </c>
      <c r="H160" s="317">
        <f t="shared" si="6"/>
        <v>0</v>
      </c>
      <c r="I160" s="318">
        <f>SUM(I161,I171)</f>
        <v>0</v>
      </c>
      <c r="J160" s="318">
        <f>SUM(J161,J171)</f>
        <v>0</v>
      </c>
      <c r="K160" s="318">
        <f>SUM(K161,K171)</f>
        <v>0</v>
      </c>
      <c r="L160" s="319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341">
        <f t="shared" si="7"/>
        <v>0</v>
      </c>
      <c r="D161" s="273">
        <f>SUM(D162,D166)</f>
        <v>0</v>
      </c>
      <c r="E161" s="273">
        <f>SUM(E162,E166)</f>
        <v>0</v>
      </c>
      <c r="F161" s="273">
        <f>SUM(F162,F166)</f>
        <v>0</v>
      </c>
      <c r="G161" s="273">
        <f>SUM(G162,G166)</f>
        <v>0</v>
      </c>
      <c r="H161" s="268">
        <f t="shared" si="6"/>
        <v>0</v>
      </c>
      <c r="I161" s="273">
        <f>SUM(I162,I166)</f>
        <v>0</v>
      </c>
      <c r="J161" s="273">
        <f>SUM(J162,J166)</f>
        <v>0</v>
      </c>
      <c r="K161" s="273">
        <f>SUM(K162,K166)</f>
        <v>0</v>
      </c>
      <c r="L161" s="321">
        <f>SUM(L162,L166)</f>
        <v>0</v>
      </c>
    </row>
    <row r="162" spans="1:12" ht="36" hidden="1" x14ac:dyDescent="0.25">
      <c r="A162" s="141">
        <v>3260</v>
      </c>
      <c r="B162" s="58" t="s">
        <v>170</v>
      </c>
      <c r="C162" s="274">
        <f t="shared" si="7"/>
        <v>0</v>
      </c>
      <c r="D162" s="331">
        <f>SUM(D163:D165)</f>
        <v>0</v>
      </c>
      <c r="E162" s="331">
        <f>SUM(E163:E165)</f>
        <v>0</v>
      </c>
      <c r="F162" s="331">
        <f>SUM(F163:F165)</f>
        <v>0</v>
      </c>
      <c r="G162" s="332">
        <f>SUM(G163:G165)</f>
        <v>0</v>
      </c>
      <c r="H162" s="274">
        <f t="shared" si="6"/>
        <v>0</v>
      </c>
      <c r="I162" s="331">
        <f>SUM(I163:I165)</f>
        <v>0</v>
      </c>
      <c r="J162" s="331">
        <f>SUM(J163:J165)</f>
        <v>0</v>
      </c>
      <c r="K162" s="331">
        <f>SUM(K163:K165)</f>
        <v>0</v>
      </c>
      <c r="L162" s="332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278">
        <f t="shared" si="7"/>
        <v>0</v>
      </c>
      <c r="D163" s="280"/>
      <c r="E163" s="280"/>
      <c r="F163" s="280"/>
      <c r="G163" s="325"/>
      <c r="H163" s="278">
        <f t="shared" si="6"/>
        <v>0</v>
      </c>
      <c r="I163" s="280"/>
      <c r="J163" s="280"/>
      <c r="K163" s="280"/>
      <c r="L163" s="325"/>
    </row>
    <row r="164" spans="1:12" ht="36" hidden="1" x14ac:dyDescent="0.25">
      <c r="A164" s="39">
        <v>3262</v>
      </c>
      <c r="B164" s="63" t="s">
        <v>172</v>
      </c>
      <c r="C164" s="278">
        <f t="shared" si="7"/>
        <v>0</v>
      </c>
      <c r="D164" s="280"/>
      <c r="E164" s="280"/>
      <c r="F164" s="280"/>
      <c r="G164" s="325"/>
      <c r="H164" s="278">
        <f t="shared" si="6"/>
        <v>0</v>
      </c>
      <c r="I164" s="280"/>
      <c r="J164" s="280"/>
      <c r="K164" s="280"/>
      <c r="L164" s="325"/>
    </row>
    <row r="165" spans="1:12" ht="24" hidden="1" x14ac:dyDescent="0.25">
      <c r="A165" s="39">
        <v>3263</v>
      </c>
      <c r="B165" s="63" t="s">
        <v>173</v>
      </c>
      <c r="C165" s="278">
        <f t="shared" si="7"/>
        <v>0</v>
      </c>
      <c r="D165" s="280"/>
      <c r="E165" s="280"/>
      <c r="F165" s="280"/>
      <c r="G165" s="325"/>
      <c r="H165" s="278">
        <f t="shared" si="6"/>
        <v>0</v>
      </c>
      <c r="I165" s="280"/>
      <c r="J165" s="280"/>
      <c r="K165" s="280"/>
      <c r="L165" s="325"/>
    </row>
    <row r="166" spans="1:12" ht="84" hidden="1" x14ac:dyDescent="0.25">
      <c r="A166" s="141">
        <v>3290</v>
      </c>
      <c r="B166" s="58" t="s">
        <v>174</v>
      </c>
      <c r="C166" s="342">
        <f t="shared" si="7"/>
        <v>0</v>
      </c>
      <c r="D166" s="331">
        <f>SUM(D167:D170)</f>
        <v>0</v>
      </c>
      <c r="E166" s="331">
        <f>SUM(E167:E170)</f>
        <v>0</v>
      </c>
      <c r="F166" s="331">
        <f>SUM(F167:F170)</f>
        <v>0</v>
      </c>
      <c r="G166" s="331">
        <f>SUM(G167:G170)</f>
        <v>0</v>
      </c>
      <c r="H166" s="342">
        <f t="shared" si="6"/>
        <v>0</v>
      </c>
      <c r="I166" s="331">
        <f>SUM(I167:I170)</f>
        <v>0</v>
      </c>
      <c r="J166" s="331">
        <f>SUM(J167:J170)</f>
        <v>0</v>
      </c>
      <c r="K166" s="331">
        <f>SUM(K167:K170)</f>
        <v>0</v>
      </c>
      <c r="L166" s="343">
        <f>SUM(L167:L170)</f>
        <v>0</v>
      </c>
    </row>
    <row r="167" spans="1:12" ht="72" hidden="1" x14ac:dyDescent="0.25">
      <c r="A167" s="39">
        <v>3291</v>
      </c>
      <c r="B167" s="63" t="s">
        <v>175</v>
      </c>
      <c r="C167" s="278">
        <f t="shared" si="7"/>
        <v>0</v>
      </c>
      <c r="D167" s="280"/>
      <c r="E167" s="280"/>
      <c r="F167" s="280"/>
      <c r="G167" s="344"/>
      <c r="H167" s="278">
        <f t="shared" si="6"/>
        <v>0</v>
      </c>
      <c r="I167" s="280"/>
      <c r="J167" s="280"/>
      <c r="K167" s="280"/>
      <c r="L167" s="325"/>
    </row>
    <row r="168" spans="1:12" ht="72" hidden="1" x14ac:dyDescent="0.25">
      <c r="A168" s="39">
        <v>3292</v>
      </c>
      <c r="B168" s="63" t="s">
        <v>176</v>
      </c>
      <c r="C168" s="278">
        <f t="shared" si="7"/>
        <v>0</v>
      </c>
      <c r="D168" s="280"/>
      <c r="E168" s="280"/>
      <c r="F168" s="280"/>
      <c r="G168" s="344"/>
      <c r="H168" s="278">
        <f t="shared" si="6"/>
        <v>0</v>
      </c>
      <c r="I168" s="280"/>
      <c r="J168" s="280"/>
      <c r="K168" s="280"/>
      <c r="L168" s="325"/>
    </row>
    <row r="169" spans="1:12" ht="72" hidden="1" x14ac:dyDescent="0.25">
      <c r="A169" s="39">
        <v>3293</v>
      </c>
      <c r="B169" s="63" t="s">
        <v>177</v>
      </c>
      <c r="C169" s="278">
        <f t="shared" si="7"/>
        <v>0</v>
      </c>
      <c r="D169" s="280"/>
      <c r="E169" s="280"/>
      <c r="F169" s="280"/>
      <c r="G169" s="344"/>
      <c r="H169" s="278">
        <f t="shared" si="6"/>
        <v>0</v>
      </c>
      <c r="I169" s="280"/>
      <c r="J169" s="280"/>
      <c r="K169" s="280"/>
      <c r="L169" s="325"/>
    </row>
    <row r="170" spans="1:12" ht="60" hidden="1" x14ac:dyDescent="0.25">
      <c r="A170" s="159">
        <v>3294</v>
      </c>
      <c r="B170" s="63" t="s">
        <v>178</v>
      </c>
      <c r="C170" s="342">
        <f t="shared" si="7"/>
        <v>0</v>
      </c>
      <c r="D170" s="345"/>
      <c r="E170" s="345"/>
      <c r="F170" s="345"/>
      <c r="G170" s="346"/>
      <c r="H170" s="342">
        <f t="shared" si="6"/>
        <v>0</v>
      </c>
      <c r="I170" s="345"/>
      <c r="J170" s="345"/>
      <c r="K170" s="345"/>
      <c r="L170" s="347"/>
    </row>
    <row r="171" spans="1:12" ht="48" hidden="1" x14ac:dyDescent="0.25">
      <c r="A171" s="163">
        <v>3300</v>
      </c>
      <c r="B171" s="154" t="s">
        <v>179</v>
      </c>
      <c r="C171" s="348">
        <f t="shared" si="7"/>
        <v>0</v>
      </c>
      <c r="D171" s="349">
        <f>SUM(D172:D173)</f>
        <v>0</v>
      </c>
      <c r="E171" s="349">
        <f>SUM(E172:E173)</f>
        <v>0</v>
      </c>
      <c r="F171" s="349">
        <f>SUM(F172:F173)</f>
        <v>0</v>
      </c>
      <c r="G171" s="349">
        <f>SUM(G172:G173)</f>
        <v>0</v>
      </c>
      <c r="H171" s="348">
        <f t="shared" si="6"/>
        <v>0</v>
      </c>
      <c r="I171" s="349">
        <f>SUM(I172:I173)</f>
        <v>0</v>
      </c>
      <c r="J171" s="349">
        <f>SUM(J172:J173)</f>
        <v>0</v>
      </c>
      <c r="K171" s="349">
        <f>SUM(K172:K173)</f>
        <v>0</v>
      </c>
      <c r="L171" s="321">
        <f>SUM(L172:L173)</f>
        <v>0</v>
      </c>
    </row>
    <row r="172" spans="1:12" ht="48" hidden="1" x14ac:dyDescent="0.25">
      <c r="A172" s="98">
        <v>3310</v>
      </c>
      <c r="B172" s="99" t="s">
        <v>180</v>
      </c>
      <c r="C172" s="350">
        <f t="shared" si="7"/>
        <v>0</v>
      </c>
      <c r="D172" s="328"/>
      <c r="E172" s="328"/>
      <c r="F172" s="328"/>
      <c r="G172" s="329"/>
      <c r="H172" s="350">
        <f t="shared" si="6"/>
        <v>0</v>
      </c>
      <c r="I172" s="328"/>
      <c r="J172" s="328"/>
      <c r="K172" s="328"/>
      <c r="L172" s="329"/>
    </row>
    <row r="173" spans="1:12" ht="48.75" hidden="1" customHeight="1" x14ac:dyDescent="0.25">
      <c r="A173" s="34">
        <v>3320</v>
      </c>
      <c r="B173" s="58" t="s">
        <v>181</v>
      </c>
      <c r="C173" s="274">
        <f t="shared" si="7"/>
        <v>0</v>
      </c>
      <c r="D173" s="276"/>
      <c r="E173" s="276"/>
      <c r="F173" s="276"/>
      <c r="G173" s="324"/>
      <c r="H173" s="274">
        <f t="shared" si="6"/>
        <v>0</v>
      </c>
      <c r="I173" s="276"/>
      <c r="J173" s="276"/>
      <c r="K173" s="276"/>
      <c r="L173" s="324"/>
    </row>
    <row r="174" spans="1:12" hidden="1" x14ac:dyDescent="0.25">
      <c r="A174" s="167">
        <v>4000</v>
      </c>
      <c r="B174" s="123" t="s">
        <v>182</v>
      </c>
      <c r="C174" s="317">
        <f t="shared" si="7"/>
        <v>0</v>
      </c>
      <c r="D174" s="318">
        <f>SUM(D175,D178)</f>
        <v>0</v>
      </c>
      <c r="E174" s="318">
        <f>SUM(E175,E178)</f>
        <v>0</v>
      </c>
      <c r="F174" s="318">
        <f>SUM(F175,F178)</f>
        <v>0</v>
      </c>
      <c r="G174" s="319">
        <f>SUM(G175,G178)</f>
        <v>0</v>
      </c>
      <c r="H174" s="317">
        <f t="shared" si="6"/>
        <v>0</v>
      </c>
      <c r="I174" s="318">
        <f>SUM(I175,I178)</f>
        <v>0</v>
      </c>
      <c r="J174" s="318">
        <f>SUM(J175,J178)</f>
        <v>0</v>
      </c>
      <c r="K174" s="318">
        <f>SUM(K175,K178)</f>
        <v>0</v>
      </c>
      <c r="L174" s="319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268">
        <f t="shared" si="7"/>
        <v>0</v>
      </c>
      <c r="D175" s="273">
        <f>SUM(D176,D177)</f>
        <v>0</v>
      </c>
      <c r="E175" s="273">
        <f>SUM(E176,E177)</f>
        <v>0</v>
      </c>
      <c r="F175" s="273">
        <f>SUM(F176,F177)</f>
        <v>0</v>
      </c>
      <c r="G175" s="330">
        <f>SUM(G176,G177)</f>
        <v>0</v>
      </c>
      <c r="H175" s="268">
        <f t="shared" si="6"/>
        <v>0</v>
      </c>
      <c r="I175" s="273">
        <f>SUM(I176,I177)</f>
        <v>0</v>
      </c>
      <c r="J175" s="273">
        <f>SUM(J176,J177)</f>
        <v>0</v>
      </c>
      <c r="K175" s="273">
        <f>SUM(K176,K177)</f>
        <v>0</v>
      </c>
      <c r="L175" s="33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274">
        <f t="shared" si="7"/>
        <v>0</v>
      </c>
      <c r="D176" s="276"/>
      <c r="E176" s="276"/>
      <c r="F176" s="276"/>
      <c r="G176" s="324"/>
      <c r="H176" s="274">
        <f t="shared" ref="H176:H239" si="8">SUM(I176:L176)</f>
        <v>0</v>
      </c>
      <c r="I176" s="276"/>
      <c r="J176" s="276"/>
      <c r="K176" s="276"/>
      <c r="L176" s="324"/>
    </row>
    <row r="177" spans="1:12" ht="24" hidden="1" x14ac:dyDescent="0.25">
      <c r="A177" s="135">
        <v>4250</v>
      </c>
      <c r="B177" s="63" t="s">
        <v>185</v>
      </c>
      <c r="C177" s="278">
        <f t="shared" si="7"/>
        <v>0</v>
      </c>
      <c r="D177" s="280"/>
      <c r="E177" s="280"/>
      <c r="F177" s="280"/>
      <c r="G177" s="325"/>
      <c r="H177" s="278">
        <f t="shared" si="8"/>
        <v>0</v>
      </c>
      <c r="I177" s="280"/>
      <c r="J177" s="280"/>
      <c r="K177" s="280"/>
      <c r="L177" s="325"/>
    </row>
    <row r="178" spans="1:12" hidden="1" x14ac:dyDescent="0.25">
      <c r="A178" s="50">
        <v>4300</v>
      </c>
      <c r="B178" s="127" t="s">
        <v>186</v>
      </c>
      <c r="C178" s="268">
        <f t="shared" ref="C178:C241" si="9">SUM(D178:G178)</f>
        <v>0</v>
      </c>
      <c r="D178" s="273">
        <f>SUM(D179)</f>
        <v>0</v>
      </c>
      <c r="E178" s="273">
        <f>SUM(E179)</f>
        <v>0</v>
      </c>
      <c r="F178" s="273">
        <f>SUM(F179)</f>
        <v>0</v>
      </c>
      <c r="G178" s="330">
        <f>SUM(G179)</f>
        <v>0</v>
      </c>
      <c r="H178" s="268">
        <f t="shared" si="8"/>
        <v>0</v>
      </c>
      <c r="I178" s="273">
        <f>SUM(I179)</f>
        <v>0</v>
      </c>
      <c r="J178" s="273">
        <f>SUM(J179)</f>
        <v>0</v>
      </c>
      <c r="K178" s="273">
        <f>SUM(K179)</f>
        <v>0</v>
      </c>
      <c r="L178" s="33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274">
        <f t="shared" si="9"/>
        <v>0</v>
      </c>
      <c r="D179" s="331">
        <f>SUM(D180:D180)</f>
        <v>0</v>
      </c>
      <c r="E179" s="331">
        <f>SUM(E180:E180)</f>
        <v>0</v>
      </c>
      <c r="F179" s="331">
        <f>SUM(F180:F180)</f>
        <v>0</v>
      </c>
      <c r="G179" s="332">
        <f>SUM(G180:G180)</f>
        <v>0</v>
      </c>
      <c r="H179" s="274">
        <f t="shared" si="8"/>
        <v>0</v>
      </c>
      <c r="I179" s="331">
        <f>SUM(I180:I180)</f>
        <v>0</v>
      </c>
      <c r="J179" s="331">
        <f>SUM(J180:J180)</f>
        <v>0</v>
      </c>
      <c r="K179" s="331">
        <f>SUM(K180:K180)</f>
        <v>0</v>
      </c>
      <c r="L179" s="332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278">
        <f t="shared" si="9"/>
        <v>0</v>
      </c>
      <c r="D180" s="280"/>
      <c r="E180" s="280"/>
      <c r="F180" s="280"/>
      <c r="G180" s="325"/>
      <c r="H180" s="278">
        <f t="shared" si="8"/>
        <v>0</v>
      </c>
      <c r="I180" s="280"/>
      <c r="J180" s="280"/>
      <c r="K180" s="280"/>
      <c r="L180" s="325"/>
    </row>
    <row r="181" spans="1:12" s="250" customFormat="1" ht="24" hidden="1" x14ac:dyDescent="0.25">
      <c r="A181" s="169"/>
      <c r="B181" s="18" t="s">
        <v>189</v>
      </c>
      <c r="C181" s="308">
        <f t="shared" si="9"/>
        <v>0</v>
      </c>
      <c r="D181" s="309">
        <f>SUM(D182,D211,D252,D265)</f>
        <v>0</v>
      </c>
      <c r="E181" s="309">
        <f>SUM(E182,E211,E252)</f>
        <v>0</v>
      </c>
      <c r="F181" s="309">
        <f>SUM(F182,F211,F252,)</f>
        <v>0</v>
      </c>
      <c r="G181" s="309">
        <f>SUM(G182,G211,G252)</f>
        <v>0</v>
      </c>
      <c r="H181" s="308">
        <f t="shared" si="8"/>
        <v>0</v>
      </c>
      <c r="I181" s="309">
        <f t="shared" ref="I181:L181" si="10">SUM(I182,I211,I252,I265)</f>
        <v>0</v>
      </c>
      <c r="J181" s="309">
        <f t="shared" si="10"/>
        <v>0</v>
      </c>
      <c r="K181" s="309">
        <f t="shared" si="10"/>
        <v>0</v>
      </c>
      <c r="L181" s="351">
        <f t="shared" si="10"/>
        <v>0</v>
      </c>
    </row>
    <row r="182" spans="1:12" hidden="1" x14ac:dyDescent="0.25">
      <c r="A182" s="123">
        <v>5000</v>
      </c>
      <c r="B182" s="123" t="s">
        <v>190</v>
      </c>
      <c r="C182" s="317">
        <f t="shared" si="9"/>
        <v>0</v>
      </c>
      <c r="D182" s="318">
        <f>D183+D187</f>
        <v>0</v>
      </c>
      <c r="E182" s="318">
        <f>E183+E187</f>
        <v>0</v>
      </c>
      <c r="F182" s="318">
        <f>F183+F187</f>
        <v>0</v>
      </c>
      <c r="G182" s="318">
        <f>G183+G187</f>
        <v>0</v>
      </c>
      <c r="H182" s="317">
        <f t="shared" si="8"/>
        <v>0</v>
      </c>
      <c r="I182" s="318">
        <f>I183+I187</f>
        <v>0</v>
      </c>
      <c r="J182" s="318">
        <f>J183+J187</f>
        <v>0</v>
      </c>
      <c r="K182" s="318">
        <f>K183+K187</f>
        <v>0</v>
      </c>
      <c r="L182" s="352">
        <f>L183+L187</f>
        <v>0</v>
      </c>
    </row>
    <row r="183" spans="1:12" hidden="1" x14ac:dyDescent="0.25">
      <c r="A183" s="50">
        <v>5100</v>
      </c>
      <c r="B183" s="127" t="s">
        <v>191</v>
      </c>
      <c r="C183" s="268">
        <f t="shared" si="9"/>
        <v>0</v>
      </c>
      <c r="D183" s="273">
        <f>SUM(D184:D186)</f>
        <v>0</v>
      </c>
      <c r="E183" s="273">
        <f>SUM(E184:E186)</f>
        <v>0</v>
      </c>
      <c r="F183" s="273">
        <f>SUM(F184:F186)</f>
        <v>0</v>
      </c>
      <c r="G183" s="330">
        <f>SUM(G184:G186)</f>
        <v>0</v>
      </c>
      <c r="H183" s="268">
        <f t="shared" si="8"/>
        <v>0</v>
      </c>
      <c r="I183" s="273">
        <f>SUM(I184:I186)</f>
        <v>0</v>
      </c>
      <c r="J183" s="273">
        <f>SUM(J184:J186)</f>
        <v>0</v>
      </c>
      <c r="K183" s="273">
        <f>SUM(K184:K186)</f>
        <v>0</v>
      </c>
      <c r="L183" s="330">
        <f>SUM(L184:L186)</f>
        <v>0</v>
      </c>
    </row>
    <row r="184" spans="1:12" hidden="1" x14ac:dyDescent="0.25">
      <c r="A184" s="141">
        <v>5110</v>
      </c>
      <c r="B184" s="58" t="s">
        <v>192</v>
      </c>
      <c r="C184" s="274">
        <f t="shared" si="9"/>
        <v>0</v>
      </c>
      <c r="D184" s="276"/>
      <c r="E184" s="276"/>
      <c r="F184" s="276"/>
      <c r="G184" s="324"/>
      <c r="H184" s="274">
        <f t="shared" si="8"/>
        <v>0</v>
      </c>
      <c r="I184" s="276"/>
      <c r="J184" s="276"/>
      <c r="K184" s="276"/>
      <c r="L184" s="324"/>
    </row>
    <row r="185" spans="1:12" ht="24" hidden="1" x14ac:dyDescent="0.25">
      <c r="A185" s="135">
        <v>5120</v>
      </c>
      <c r="B185" s="63" t="s">
        <v>193</v>
      </c>
      <c r="C185" s="278">
        <f t="shared" si="9"/>
        <v>0</v>
      </c>
      <c r="D185" s="280"/>
      <c r="E185" s="280"/>
      <c r="F185" s="280"/>
      <c r="G185" s="325"/>
      <c r="H185" s="278">
        <f t="shared" si="8"/>
        <v>0</v>
      </c>
      <c r="I185" s="280"/>
      <c r="J185" s="280"/>
      <c r="K185" s="280"/>
      <c r="L185" s="325"/>
    </row>
    <row r="186" spans="1:12" hidden="1" x14ac:dyDescent="0.25">
      <c r="A186" s="135">
        <v>5140</v>
      </c>
      <c r="B186" s="63" t="s">
        <v>194</v>
      </c>
      <c r="C186" s="278">
        <f t="shared" si="9"/>
        <v>0</v>
      </c>
      <c r="D186" s="280"/>
      <c r="E186" s="280"/>
      <c r="F186" s="280"/>
      <c r="G186" s="325"/>
      <c r="H186" s="278">
        <f t="shared" si="8"/>
        <v>0</v>
      </c>
      <c r="I186" s="280"/>
      <c r="J186" s="280"/>
      <c r="K186" s="280"/>
      <c r="L186" s="325"/>
    </row>
    <row r="187" spans="1:12" ht="24" hidden="1" x14ac:dyDescent="0.25">
      <c r="A187" s="50">
        <v>5200</v>
      </c>
      <c r="B187" s="127" t="s">
        <v>195</v>
      </c>
      <c r="C187" s="268">
        <f t="shared" si="9"/>
        <v>0</v>
      </c>
      <c r="D187" s="273">
        <f>D188+D198+D199+D206+D207+D208+D210</f>
        <v>0</v>
      </c>
      <c r="E187" s="273">
        <f>E188+E198+E199+E206+E207+E208+E210</f>
        <v>0</v>
      </c>
      <c r="F187" s="273">
        <f>F188+F198+F199+F206+F207+F208+F210</f>
        <v>0</v>
      </c>
      <c r="G187" s="330">
        <f>G188+G198+G199+G206+G207+G208+G210</f>
        <v>0</v>
      </c>
      <c r="H187" s="268">
        <f t="shared" si="8"/>
        <v>0</v>
      </c>
      <c r="I187" s="273">
        <f>I188+I198+I199+I206+I207+I208+I210</f>
        <v>0</v>
      </c>
      <c r="J187" s="273">
        <f>J188+J198+J199+J206+J207+J208+J210</f>
        <v>0</v>
      </c>
      <c r="K187" s="273">
        <f>K188+K198+K199+K206+K207+K208+K210</f>
        <v>0</v>
      </c>
      <c r="L187" s="33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306">
        <f t="shared" si="9"/>
        <v>0</v>
      </c>
      <c r="D188" s="322">
        <f>SUM(D189:D197)</f>
        <v>0</v>
      </c>
      <c r="E188" s="322">
        <f>SUM(E189:E197)</f>
        <v>0</v>
      </c>
      <c r="F188" s="322">
        <f>SUM(F189:F197)</f>
        <v>0</v>
      </c>
      <c r="G188" s="323">
        <f>SUM(G189:G197)</f>
        <v>0</v>
      </c>
      <c r="H188" s="306">
        <f t="shared" si="8"/>
        <v>0</v>
      </c>
      <c r="I188" s="322">
        <f>SUM(I189:I197)</f>
        <v>0</v>
      </c>
      <c r="J188" s="322">
        <f>SUM(J189:J197)</f>
        <v>0</v>
      </c>
      <c r="K188" s="322">
        <f>SUM(K189:K197)</f>
        <v>0</v>
      </c>
      <c r="L188" s="323">
        <f>SUM(L189:L197)</f>
        <v>0</v>
      </c>
    </row>
    <row r="189" spans="1:12" hidden="1" x14ac:dyDescent="0.25">
      <c r="A189" s="34">
        <v>5211</v>
      </c>
      <c r="B189" s="58" t="s">
        <v>197</v>
      </c>
      <c r="C189" s="274">
        <f t="shared" si="9"/>
        <v>0</v>
      </c>
      <c r="D189" s="276"/>
      <c r="E189" s="276"/>
      <c r="F189" s="276"/>
      <c r="G189" s="324"/>
      <c r="H189" s="274">
        <f t="shared" si="8"/>
        <v>0</v>
      </c>
      <c r="I189" s="276"/>
      <c r="J189" s="276"/>
      <c r="K189" s="276"/>
      <c r="L189" s="324"/>
    </row>
    <row r="190" spans="1:12" hidden="1" x14ac:dyDescent="0.25">
      <c r="A190" s="39">
        <v>5212</v>
      </c>
      <c r="B190" s="63" t="s">
        <v>198</v>
      </c>
      <c r="C190" s="278">
        <f t="shared" si="9"/>
        <v>0</v>
      </c>
      <c r="D190" s="280"/>
      <c r="E190" s="280"/>
      <c r="F190" s="280"/>
      <c r="G190" s="325"/>
      <c r="H190" s="278">
        <f t="shared" si="8"/>
        <v>0</v>
      </c>
      <c r="I190" s="280"/>
      <c r="J190" s="280"/>
      <c r="K190" s="280"/>
      <c r="L190" s="325"/>
    </row>
    <row r="191" spans="1:12" hidden="1" x14ac:dyDescent="0.25">
      <c r="A191" s="39">
        <v>5213</v>
      </c>
      <c r="B191" s="63" t="s">
        <v>199</v>
      </c>
      <c r="C191" s="278">
        <f t="shared" si="9"/>
        <v>0</v>
      </c>
      <c r="D191" s="280"/>
      <c r="E191" s="280"/>
      <c r="F191" s="280"/>
      <c r="G191" s="325"/>
      <c r="H191" s="278">
        <f t="shared" si="8"/>
        <v>0</v>
      </c>
      <c r="I191" s="280"/>
      <c r="J191" s="280"/>
      <c r="K191" s="280"/>
      <c r="L191" s="325"/>
    </row>
    <row r="192" spans="1:12" hidden="1" x14ac:dyDescent="0.25">
      <c r="A192" s="39">
        <v>5214</v>
      </c>
      <c r="B192" s="63" t="s">
        <v>200</v>
      </c>
      <c r="C192" s="278">
        <f t="shared" si="9"/>
        <v>0</v>
      </c>
      <c r="D192" s="280"/>
      <c r="E192" s="280"/>
      <c r="F192" s="280"/>
      <c r="G192" s="325"/>
      <c r="H192" s="278">
        <f t="shared" si="8"/>
        <v>0</v>
      </c>
      <c r="I192" s="280"/>
      <c r="J192" s="280"/>
      <c r="K192" s="280"/>
      <c r="L192" s="325"/>
    </row>
    <row r="193" spans="1:12" hidden="1" x14ac:dyDescent="0.25">
      <c r="A193" s="39">
        <v>5215</v>
      </c>
      <c r="B193" s="63" t="s">
        <v>201</v>
      </c>
      <c r="C193" s="278">
        <f t="shared" si="9"/>
        <v>0</v>
      </c>
      <c r="D193" s="280"/>
      <c r="E193" s="280"/>
      <c r="F193" s="280"/>
      <c r="G193" s="325"/>
      <c r="H193" s="278">
        <f t="shared" si="8"/>
        <v>0</v>
      </c>
      <c r="I193" s="280"/>
      <c r="J193" s="280"/>
      <c r="K193" s="280"/>
      <c r="L193" s="325"/>
    </row>
    <row r="194" spans="1:12" ht="14.25" hidden="1" customHeight="1" x14ac:dyDescent="0.25">
      <c r="A194" s="39">
        <v>5216</v>
      </c>
      <c r="B194" s="63" t="s">
        <v>202</v>
      </c>
      <c r="C194" s="278">
        <f t="shared" si="9"/>
        <v>0</v>
      </c>
      <c r="D194" s="280"/>
      <c r="E194" s="280"/>
      <c r="F194" s="280"/>
      <c r="G194" s="325"/>
      <c r="H194" s="278">
        <f t="shared" si="8"/>
        <v>0</v>
      </c>
      <c r="I194" s="280"/>
      <c r="J194" s="280"/>
      <c r="K194" s="280"/>
      <c r="L194" s="325"/>
    </row>
    <row r="195" spans="1:12" hidden="1" x14ac:dyDescent="0.25">
      <c r="A195" s="39">
        <v>5217</v>
      </c>
      <c r="B195" s="63" t="s">
        <v>203</v>
      </c>
      <c r="C195" s="278">
        <f t="shared" si="9"/>
        <v>0</v>
      </c>
      <c r="D195" s="280"/>
      <c r="E195" s="280"/>
      <c r="F195" s="280"/>
      <c r="G195" s="325"/>
      <c r="H195" s="278">
        <f t="shared" si="8"/>
        <v>0</v>
      </c>
      <c r="I195" s="280"/>
      <c r="J195" s="280"/>
      <c r="K195" s="280"/>
      <c r="L195" s="325"/>
    </row>
    <row r="196" spans="1:12" hidden="1" x14ac:dyDescent="0.25">
      <c r="A196" s="39">
        <v>5218</v>
      </c>
      <c r="B196" s="63" t="s">
        <v>204</v>
      </c>
      <c r="C196" s="278">
        <f t="shared" si="9"/>
        <v>0</v>
      </c>
      <c r="D196" s="280"/>
      <c r="E196" s="280"/>
      <c r="F196" s="280"/>
      <c r="G196" s="325"/>
      <c r="H196" s="278">
        <f t="shared" si="8"/>
        <v>0</v>
      </c>
      <c r="I196" s="280"/>
      <c r="J196" s="280"/>
      <c r="K196" s="280"/>
      <c r="L196" s="325"/>
    </row>
    <row r="197" spans="1:12" hidden="1" x14ac:dyDescent="0.25">
      <c r="A197" s="39">
        <v>5219</v>
      </c>
      <c r="B197" s="63" t="s">
        <v>205</v>
      </c>
      <c r="C197" s="278">
        <f t="shared" si="9"/>
        <v>0</v>
      </c>
      <c r="D197" s="280"/>
      <c r="E197" s="280"/>
      <c r="F197" s="280"/>
      <c r="G197" s="325"/>
      <c r="H197" s="278">
        <f t="shared" si="8"/>
        <v>0</v>
      </c>
      <c r="I197" s="280"/>
      <c r="J197" s="280"/>
      <c r="K197" s="280"/>
      <c r="L197" s="325"/>
    </row>
    <row r="198" spans="1:12" ht="13.5" hidden="1" customHeight="1" x14ac:dyDescent="0.25">
      <c r="A198" s="135">
        <v>5220</v>
      </c>
      <c r="B198" s="63" t="s">
        <v>206</v>
      </c>
      <c r="C198" s="278">
        <f t="shared" si="9"/>
        <v>0</v>
      </c>
      <c r="D198" s="280"/>
      <c r="E198" s="280"/>
      <c r="F198" s="280"/>
      <c r="G198" s="325"/>
      <c r="H198" s="278">
        <f t="shared" si="8"/>
        <v>0</v>
      </c>
      <c r="I198" s="280"/>
      <c r="J198" s="280"/>
      <c r="K198" s="280"/>
      <c r="L198" s="325"/>
    </row>
    <row r="199" spans="1:12" hidden="1" x14ac:dyDescent="0.25">
      <c r="A199" s="135">
        <v>5230</v>
      </c>
      <c r="B199" s="63" t="s">
        <v>207</v>
      </c>
      <c r="C199" s="278">
        <f t="shared" si="9"/>
        <v>0</v>
      </c>
      <c r="D199" s="326">
        <f>SUM(D200:D205)</f>
        <v>0</v>
      </c>
      <c r="E199" s="326">
        <f>SUM(E200:E205)</f>
        <v>0</v>
      </c>
      <c r="F199" s="326">
        <f>SUM(F200:F205)</f>
        <v>0</v>
      </c>
      <c r="G199" s="327">
        <f>SUM(G200:G205)</f>
        <v>0</v>
      </c>
      <c r="H199" s="278">
        <f t="shared" si="8"/>
        <v>0</v>
      </c>
      <c r="I199" s="326">
        <f>SUM(I200:I205)</f>
        <v>0</v>
      </c>
      <c r="J199" s="326">
        <f>SUM(J200:J205)</f>
        <v>0</v>
      </c>
      <c r="K199" s="326">
        <f>SUM(K200:K205)</f>
        <v>0</v>
      </c>
      <c r="L199" s="327">
        <f>SUM(L200:L205)</f>
        <v>0</v>
      </c>
    </row>
    <row r="200" spans="1:12" hidden="1" x14ac:dyDescent="0.25">
      <c r="A200" s="39">
        <v>5231</v>
      </c>
      <c r="B200" s="63" t="s">
        <v>208</v>
      </c>
      <c r="C200" s="278">
        <f t="shared" si="9"/>
        <v>0</v>
      </c>
      <c r="D200" s="280"/>
      <c r="E200" s="280"/>
      <c r="F200" s="280"/>
      <c r="G200" s="325"/>
      <c r="H200" s="278">
        <f t="shared" si="8"/>
        <v>0</v>
      </c>
      <c r="I200" s="280"/>
      <c r="J200" s="280"/>
      <c r="K200" s="280"/>
      <c r="L200" s="325"/>
    </row>
    <row r="201" spans="1:12" hidden="1" x14ac:dyDescent="0.25">
      <c r="A201" s="39">
        <v>5233</v>
      </c>
      <c r="B201" s="63" t="s">
        <v>209</v>
      </c>
      <c r="C201" s="353">
        <f t="shared" si="9"/>
        <v>0</v>
      </c>
      <c r="D201" s="280"/>
      <c r="E201" s="280"/>
      <c r="F201" s="280"/>
      <c r="G201" s="325"/>
      <c r="H201" s="278">
        <f t="shared" si="8"/>
        <v>0</v>
      </c>
      <c r="I201" s="280"/>
      <c r="J201" s="280"/>
      <c r="K201" s="280"/>
      <c r="L201" s="325"/>
    </row>
    <row r="202" spans="1:12" ht="24" hidden="1" x14ac:dyDescent="0.25">
      <c r="A202" s="39">
        <v>5234</v>
      </c>
      <c r="B202" s="63" t="s">
        <v>210</v>
      </c>
      <c r="C202" s="353">
        <f t="shared" si="9"/>
        <v>0</v>
      </c>
      <c r="D202" s="280"/>
      <c r="E202" s="280"/>
      <c r="F202" s="280"/>
      <c r="G202" s="325"/>
      <c r="H202" s="278">
        <f t="shared" si="8"/>
        <v>0</v>
      </c>
      <c r="I202" s="280"/>
      <c r="J202" s="280"/>
      <c r="K202" s="280"/>
      <c r="L202" s="325"/>
    </row>
    <row r="203" spans="1:12" ht="14.25" hidden="1" customHeight="1" x14ac:dyDescent="0.25">
      <c r="A203" s="39">
        <v>5236</v>
      </c>
      <c r="B203" s="63" t="s">
        <v>211</v>
      </c>
      <c r="C203" s="353">
        <f t="shared" si="9"/>
        <v>0</v>
      </c>
      <c r="D203" s="280"/>
      <c r="E203" s="280"/>
      <c r="F203" s="280"/>
      <c r="G203" s="325"/>
      <c r="H203" s="278">
        <f t="shared" si="8"/>
        <v>0</v>
      </c>
      <c r="I203" s="280"/>
      <c r="J203" s="280"/>
      <c r="K203" s="280"/>
      <c r="L203" s="325"/>
    </row>
    <row r="204" spans="1:12" ht="24" hidden="1" x14ac:dyDescent="0.25">
      <c r="A204" s="39">
        <v>5238</v>
      </c>
      <c r="B204" s="63" t="s">
        <v>212</v>
      </c>
      <c r="C204" s="353">
        <f t="shared" si="9"/>
        <v>0</v>
      </c>
      <c r="D204" s="280"/>
      <c r="E204" s="280"/>
      <c r="F204" s="280"/>
      <c r="G204" s="325"/>
      <c r="H204" s="278">
        <f t="shared" si="8"/>
        <v>0</v>
      </c>
      <c r="I204" s="280"/>
      <c r="J204" s="280"/>
      <c r="K204" s="280"/>
      <c r="L204" s="325"/>
    </row>
    <row r="205" spans="1:12" ht="24" hidden="1" x14ac:dyDescent="0.25">
      <c r="A205" s="39">
        <v>5239</v>
      </c>
      <c r="B205" s="63" t="s">
        <v>213</v>
      </c>
      <c r="C205" s="353">
        <f t="shared" si="9"/>
        <v>0</v>
      </c>
      <c r="D205" s="280"/>
      <c r="E205" s="280"/>
      <c r="F205" s="280"/>
      <c r="G205" s="325"/>
      <c r="H205" s="278">
        <f t="shared" si="8"/>
        <v>0</v>
      </c>
      <c r="I205" s="280"/>
      <c r="J205" s="280"/>
      <c r="K205" s="280"/>
      <c r="L205" s="325"/>
    </row>
    <row r="206" spans="1:12" ht="24" hidden="1" x14ac:dyDescent="0.25">
      <c r="A206" s="135">
        <v>5240</v>
      </c>
      <c r="B206" s="63" t="s">
        <v>214</v>
      </c>
      <c r="C206" s="353">
        <f t="shared" si="9"/>
        <v>0</v>
      </c>
      <c r="D206" s="280"/>
      <c r="E206" s="280"/>
      <c r="F206" s="280"/>
      <c r="G206" s="325"/>
      <c r="H206" s="278">
        <f t="shared" si="8"/>
        <v>0</v>
      </c>
      <c r="I206" s="280"/>
      <c r="J206" s="280"/>
      <c r="K206" s="280"/>
      <c r="L206" s="325"/>
    </row>
    <row r="207" spans="1:12" hidden="1" x14ac:dyDescent="0.25">
      <c r="A207" s="135">
        <v>5250</v>
      </c>
      <c r="B207" s="63" t="s">
        <v>215</v>
      </c>
      <c r="C207" s="353">
        <f t="shared" si="9"/>
        <v>0</v>
      </c>
      <c r="D207" s="280"/>
      <c r="E207" s="280"/>
      <c r="F207" s="280"/>
      <c r="G207" s="325"/>
      <c r="H207" s="278">
        <f t="shared" si="8"/>
        <v>0</v>
      </c>
      <c r="I207" s="280"/>
      <c r="J207" s="280"/>
      <c r="K207" s="280"/>
      <c r="L207" s="325"/>
    </row>
    <row r="208" spans="1:12" hidden="1" x14ac:dyDescent="0.25">
      <c r="A208" s="135">
        <v>5260</v>
      </c>
      <c r="B208" s="63" t="s">
        <v>216</v>
      </c>
      <c r="C208" s="353">
        <f t="shared" si="9"/>
        <v>0</v>
      </c>
      <c r="D208" s="326">
        <f>SUM(D209)</f>
        <v>0</v>
      </c>
      <c r="E208" s="326">
        <f>SUM(E209)</f>
        <v>0</v>
      </c>
      <c r="F208" s="326">
        <f>SUM(F209)</f>
        <v>0</v>
      </c>
      <c r="G208" s="327">
        <f>SUM(G209)</f>
        <v>0</v>
      </c>
      <c r="H208" s="278">
        <f t="shared" si="8"/>
        <v>0</v>
      </c>
      <c r="I208" s="326">
        <f>SUM(I209)</f>
        <v>0</v>
      </c>
      <c r="J208" s="326">
        <f>SUM(J209)</f>
        <v>0</v>
      </c>
      <c r="K208" s="326">
        <f>SUM(K209)</f>
        <v>0</v>
      </c>
      <c r="L208" s="32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353">
        <f t="shared" si="9"/>
        <v>0</v>
      </c>
      <c r="D209" s="280"/>
      <c r="E209" s="280"/>
      <c r="F209" s="280"/>
      <c r="G209" s="325"/>
      <c r="H209" s="278">
        <f t="shared" si="8"/>
        <v>0</v>
      </c>
      <c r="I209" s="280"/>
      <c r="J209" s="280"/>
      <c r="K209" s="280"/>
      <c r="L209" s="325"/>
    </row>
    <row r="210" spans="1:12" ht="24" hidden="1" x14ac:dyDescent="0.25">
      <c r="A210" s="130">
        <v>5270</v>
      </c>
      <c r="B210" s="99" t="s">
        <v>218</v>
      </c>
      <c r="C210" s="354">
        <f t="shared" si="9"/>
        <v>0</v>
      </c>
      <c r="D210" s="328"/>
      <c r="E210" s="328"/>
      <c r="F210" s="328"/>
      <c r="G210" s="329"/>
      <c r="H210" s="306">
        <f t="shared" si="8"/>
        <v>0</v>
      </c>
      <c r="I210" s="328"/>
      <c r="J210" s="328"/>
      <c r="K210" s="328"/>
      <c r="L210" s="329"/>
    </row>
    <row r="211" spans="1:12" ht="24" hidden="1" x14ac:dyDescent="0.25">
      <c r="A211" s="123">
        <v>6000</v>
      </c>
      <c r="B211" s="123" t="s">
        <v>219</v>
      </c>
      <c r="C211" s="355">
        <f t="shared" si="9"/>
        <v>0</v>
      </c>
      <c r="D211" s="318">
        <f>D212+D232+D240+D250</f>
        <v>0</v>
      </c>
      <c r="E211" s="318">
        <f t="shared" ref="E211:G211" si="11">E212+E232+E240+E250</f>
        <v>0</v>
      </c>
      <c r="F211" s="318">
        <f t="shared" si="11"/>
        <v>0</v>
      </c>
      <c r="G211" s="319">
        <f t="shared" si="11"/>
        <v>0</v>
      </c>
      <c r="H211" s="317">
        <f t="shared" si="8"/>
        <v>0</v>
      </c>
      <c r="I211" s="318">
        <f t="shared" ref="I211:L211" si="12">I212+I232+I240+I250</f>
        <v>0</v>
      </c>
      <c r="J211" s="318">
        <f t="shared" si="12"/>
        <v>0</v>
      </c>
      <c r="K211" s="318">
        <f t="shared" si="12"/>
        <v>0</v>
      </c>
      <c r="L211" s="319">
        <f t="shared" si="12"/>
        <v>0</v>
      </c>
    </row>
    <row r="212" spans="1:12" ht="14.25" hidden="1" customHeight="1" x14ac:dyDescent="0.25">
      <c r="A212" s="163">
        <v>6200</v>
      </c>
      <c r="B212" s="154" t="s">
        <v>220</v>
      </c>
      <c r="C212" s="356">
        <f t="shared" si="9"/>
        <v>0</v>
      </c>
      <c r="D212" s="349">
        <f>SUM(D213,D214,D216,D219,D225,D226,D227)</f>
        <v>0</v>
      </c>
      <c r="E212" s="349">
        <f>SUM(E213,E214,E216,E219,E225,E226,E227)</f>
        <v>0</v>
      </c>
      <c r="F212" s="349">
        <f>SUM(F213,F214,F216,F219,F225,F226,F227)</f>
        <v>0</v>
      </c>
      <c r="G212" s="349">
        <f>SUM(G213,G214,G216,G219,G225,G226,G227)</f>
        <v>0</v>
      </c>
      <c r="H212" s="348">
        <f t="shared" si="8"/>
        <v>0</v>
      </c>
      <c r="I212" s="349">
        <f>SUM(I213,I214,I216,I219,I225,I226,I227)</f>
        <v>0</v>
      </c>
      <c r="J212" s="349">
        <f>SUM(J213,J214,J216,J219,J225,J226,J227)</f>
        <v>0</v>
      </c>
      <c r="K212" s="349">
        <f>SUM(K213,K214,K216,K219,K225,K226,K227)</f>
        <v>0</v>
      </c>
      <c r="L212" s="321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357">
        <f t="shared" si="9"/>
        <v>0</v>
      </c>
      <c r="D213" s="276"/>
      <c r="E213" s="276"/>
      <c r="F213" s="276"/>
      <c r="G213" s="358"/>
      <c r="H213" s="359">
        <f t="shared" si="8"/>
        <v>0</v>
      </c>
      <c r="I213" s="276"/>
      <c r="J213" s="276"/>
      <c r="K213" s="276"/>
      <c r="L213" s="324"/>
    </row>
    <row r="214" spans="1:12" hidden="1" x14ac:dyDescent="0.25">
      <c r="A214" s="135">
        <v>6230</v>
      </c>
      <c r="B214" s="63" t="s">
        <v>222</v>
      </c>
      <c r="C214" s="353">
        <f t="shared" si="9"/>
        <v>0</v>
      </c>
      <c r="D214" s="326">
        <f>SUM(D215)</f>
        <v>0</v>
      </c>
      <c r="E214" s="326">
        <f>SUM(E215)</f>
        <v>0</v>
      </c>
      <c r="F214" s="326">
        <f>SUM(F215)</f>
        <v>0</v>
      </c>
      <c r="G214" s="327">
        <f>SUM(G215)</f>
        <v>0</v>
      </c>
      <c r="H214" s="360">
        <f t="shared" si="8"/>
        <v>0</v>
      </c>
      <c r="I214" s="326">
        <f>SUM(I215)</f>
        <v>0</v>
      </c>
      <c r="J214" s="326">
        <f>SUM(J215)</f>
        <v>0</v>
      </c>
      <c r="K214" s="326">
        <f>SUM(K215)</f>
        <v>0</v>
      </c>
      <c r="L214" s="327">
        <f>SUM(L215)</f>
        <v>0</v>
      </c>
    </row>
    <row r="215" spans="1:12" ht="24" hidden="1" x14ac:dyDescent="0.25">
      <c r="A215" s="39">
        <v>6239</v>
      </c>
      <c r="B215" s="58" t="s">
        <v>223</v>
      </c>
      <c r="C215" s="353">
        <f t="shared" si="9"/>
        <v>0</v>
      </c>
      <c r="D215" s="276"/>
      <c r="E215" s="276"/>
      <c r="F215" s="276"/>
      <c r="G215" s="324"/>
      <c r="H215" s="360">
        <f t="shared" si="8"/>
        <v>0</v>
      </c>
      <c r="I215" s="276"/>
      <c r="J215" s="276"/>
      <c r="K215" s="276"/>
      <c r="L215" s="324"/>
    </row>
    <row r="216" spans="1:12" ht="24" hidden="1" x14ac:dyDescent="0.25">
      <c r="A216" s="135">
        <v>6240</v>
      </c>
      <c r="B216" s="63" t="s">
        <v>224</v>
      </c>
      <c r="C216" s="353">
        <f t="shared" si="9"/>
        <v>0</v>
      </c>
      <c r="D216" s="326">
        <f>SUM(D217:D218)</f>
        <v>0</v>
      </c>
      <c r="E216" s="326">
        <f>SUM(E217:E218)</f>
        <v>0</v>
      </c>
      <c r="F216" s="326">
        <f>SUM(F217:F218)</f>
        <v>0</v>
      </c>
      <c r="G216" s="327">
        <f>SUM(G217:G218)</f>
        <v>0</v>
      </c>
      <c r="H216" s="360">
        <f t="shared" si="8"/>
        <v>0</v>
      </c>
      <c r="I216" s="326">
        <f>SUM(I217:I218)</f>
        <v>0</v>
      </c>
      <c r="J216" s="326">
        <f>SUM(J217:J218)</f>
        <v>0</v>
      </c>
      <c r="K216" s="326">
        <f>SUM(K217:K218)</f>
        <v>0</v>
      </c>
      <c r="L216" s="327">
        <f>SUM(L217:L218)</f>
        <v>0</v>
      </c>
    </row>
    <row r="217" spans="1:12" hidden="1" x14ac:dyDescent="0.25">
      <c r="A217" s="39">
        <v>6241</v>
      </c>
      <c r="B217" s="63" t="s">
        <v>225</v>
      </c>
      <c r="C217" s="353">
        <f t="shared" si="9"/>
        <v>0</v>
      </c>
      <c r="D217" s="280"/>
      <c r="E217" s="280"/>
      <c r="F217" s="280"/>
      <c r="G217" s="325"/>
      <c r="H217" s="360">
        <f t="shared" si="8"/>
        <v>0</v>
      </c>
      <c r="I217" s="280"/>
      <c r="J217" s="280"/>
      <c r="K217" s="280"/>
      <c r="L217" s="325"/>
    </row>
    <row r="218" spans="1:12" hidden="1" x14ac:dyDescent="0.25">
      <c r="A218" s="39">
        <v>6242</v>
      </c>
      <c r="B218" s="63" t="s">
        <v>226</v>
      </c>
      <c r="C218" s="353">
        <f t="shared" si="9"/>
        <v>0</v>
      </c>
      <c r="D218" s="280"/>
      <c r="E218" s="280"/>
      <c r="F218" s="280"/>
      <c r="G218" s="325"/>
      <c r="H218" s="360">
        <f t="shared" si="8"/>
        <v>0</v>
      </c>
      <c r="I218" s="280"/>
      <c r="J218" s="280"/>
      <c r="K218" s="280"/>
      <c r="L218" s="325"/>
    </row>
    <row r="219" spans="1:12" ht="25.5" hidden="1" customHeight="1" x14ac:dyDescent="0.25">
      <c r="A219" s="135">
        <v>6250</v>
      </c>
      <c r="B219" s="63" t="s">
        <v>227</v>
      </c>
      <c r="C219" s="353">
        <f t="shared" si="9"/>
        <v>0</v>
      </c>
      <c r="D219" s="326">
        <f>SUM(D220:D224)</f>
        <v>0</v>
      </c>
      <c r="E219" s="326">
        <f>SUM(E220:E224)</f>
        <v>0</v>
      </c>
      <c r="F219" s="326">
        <f>SUM(F220:F224)</f>
        <v>0</v>
      </c>
      <c r="G219" s="327">
        <f>SUM(G220:G224)</f>
        <v>0</v>
      </c>
      <c r="H219" s="360">
        <f t="shared" si="8"/>
        <v>0</v>
      </c>
      <c r="I219" s="326">
        <f>SUM(I220:I224)</f>
        <v>0</v>
      </c>
      <c r="J219" s="326">
        <f>SUM(J220:J224)</f>
        <v>0</v>
      </c>
      <c r="K219" s="326">
        <f>SUM(K220:K224)</f>
        <v>0</v>
      </c>
      <c r="L219" s="32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353">
        <f t="shared" si="9"/>
        <v>0</v>
      </c>
      <c r="D220" s="280"/>
      <c r="E220" s="280"/>
      <c r="F220" s="280"/>
      <c r="G220" s="325"/>
      <c r="H220" s="360">
        <f t="shared" si="8"/>
        <v>0</v>
      </c>
      <c r="I220" s="280"/>
      <c r="J220" s="280"/>
      <c r="K220" s="280"/>
      <c r="L220" s="325"/>
    </row>
    <row r="221" spans="1:12" ht="14.25" hidden="1" customHeight="1" x14ac:dyDescent="0.25">
      <c r="A221" s="39">
        <v>6253</v>
      </c>
      <c r="B221" s="63" t="s">
        <v>229</v>
      </c>
      <c r="C221" s="353">
        <f t="shared" si="9"/>
        <v>0</v>
      </c>
      <c r="D221" s="280"/>
      <c r="E221" s="280"/>
      <c r="F221" s="280"/>
      <c r="G221" s="325"/>
      <c r="H221" s="360">
        <f t="shared" si="8"/>
        <v>0</v>
      </c>
      <c r="I221" s="280"/>
      <c r="J221" s="280"/>
      <c r="K221" s="280"/>
      <c r="L221" s="325"/>
    </row>
    <row r="222" spans="1:12" ht="24" hidden="1" x14ac:dyDescent="0.25">
      <c r="A222" s="39">
        <v>6254</v>
      </c>
      <c r="B222" s="63" t="s">
        <v>230</v>
      </c>
      <c r="C222" s="353">
        <f t="shared" si="9"/>
        <v>0</v>
      </c>
      <c r="D222" s="280"/>
      <c r="E222" s="280"/>
      <c r="F222" s="280"/>
      <c r="G222" s="325"/>
      <c r="H222" s="360">
        <f t="shared" si="8"/>
        <v>0</v>
      </c>
      <c r="I222" s="280"/>
      <c r="J222" s="280"/>
      <c r="K222" s="280"/>
      <c r="L222" s="325"/>
    </row>
    <row r="223" spans="1:12" ht="24" hidden="1" x14ac:dyDescent="0.25">
      <c r="A223" s="39">
        <v>6255</v>
      </c>
      <c r="B223" s="63" t="s">
        <v>231</v>
      </c>
      <c r="C223" s="353">
        <f t="shared" si="9"/>
        <v>0</v>
      </c>
      <c r="D223" s="280"/>
      <c r="E223" s="280"/>
      <c r="F223" s="280"/>
      <c r="G223" s="325"/>
      <c r="H223" s="360">
        <f t="shared" si="8"/>
        <v>0</v>
      </c>
      <c r="I223" s="280"/>
      <c r="J223" s="280"/>
      <c r="K223" s="280"/>
      <c r="L223" s="325"/>
    </row>
    <row r="224" spans="1:12" hidden="1" x14ac:dyDescent="0.25">
      <c r="A224" s="39">
        <v>6259</v>
      </c>
      <c r="B224" s="63" t="s">
        <v>232</v>
      </c>
      <c r="C224" s="353">
        <f t="shared" si="9"/>
        <v>0</v>
      </c>
      <c r="D224" s="280"/>
      <c r="E224" s="280"/>
      <c r="F224" s="280"/>
      <c r="G224" s="325"/>
      <c r="H224" s="360">
        <f t="shared" si="8"/>
        <v>0</v>
      </c>
      <c r="I224" s="280"/>
      <c r="J224" s="280"/>
      <c r="K224" s="280"/>
      <c r="L224" s="325"/>
    </row>
    <row r="225" spans="1:12" ht="24" hidden="1" x14ac:dyDescent="0.25">
      <c r="A225" s="135">
        <v>6260</v>
      </c>
      <c r="B225" s="63" t="s">
        <v>233</v>
      </c>
      <c r="C225" s="353">
        <f t="shared" si="9"/>
        <v>0</v>
      </c>
      <c r="D225" s="280"/>
      <c r="E225" s="280"/>
      <c r="F225" s="280"/>
      <c r="G225" s="325"/>
      <c r="H225" s="360">
        <f t="shared" si="8"/>
        <v>0</v>
      </c>
      <c r="I225" s="280"/>
      <c r="J225" s="280"/>
      <c r="K225" s="280"/>
      <c r="L225" s="325"/>
    </row>
    <row r="226" spans="1:12" hidden="1" x14ac:dyDescent="0.25">
      <c r="A226" s="135">
        <v>6270</v>
      </c>
      <c r="B226" s="63" t="s">
        <v>234</v>
      </c>
      <c r="C226" s="353">
        <f t="shared" si="9"/>
        <v>0</v>
      </c>
      <c r="D226" s="280"/>
      <c r="E226" s="280"/>
      <c r="F226" s="280"/>
      <c r="G226" s="325"/>
      <c r="H226" s="360">
        <f t="shared" si="8"/>
        <v>0</v>
      </c>
      <c r="I226" s="280"/>
      <c r="J226" s="280"/>
      <c r="K226" s="280"/>
      <c r="L226" s="325"/>
    </row>
    <row r="227" spans="1:12" ht="24" hidden="1" x14ac:dyDescent="0.25">
      <c r="A227" s="141">
        <v>6290</v>
      </c>
      <c r="B227" s="58" t="s">
        <v>235</v>
      </c>
      <c r="C227" s="361">
        <f t="shared" si="9"/>
        <v>0</v>
      </c>
      <c r="D227" s="331">
        <f>SUM(D228:D231)</f>
        <v>0</v>
      </c>
      <c r="E227" s="331">
        <f>SUM(E228:E231)</f>
        <v>0</v>
      </c>
      <c r="F227" s="331">
        <f>SUM(F228:F231)</f>
        <v>0</v>
      </c>
      <c r="G227" s="343">
        <f>SUM(G228:G231)</f>
        <v>0</v>
      </c>
      <c r="H227" s="361">
        <f t="shared" si="8"/>
        <v>0</v>
      </c>
      <c r="I227" s="331">
        <f>SUM(I228:I231)</f>
        <v>0</v>
      </c>
      <c r="J227" s="331">
        <f>SUM(J228:J231)</f>
        <v>0</v>
      </c>
      <c r="K227" s="331">
        <f>SUM(K228:K231)</f>
        <v>0</v>
      </c>
      <c r="L227" s="343">
        <f>SUM(L228:L231)</f>
        <v>0</v>
      </c>
    </row>
    <row r="228" spans="1:12" hidden="1" x14ac:dyDescent="0.25">
      <c r="A228" s="39">
        <v>6291</v>
      </c>
      <c r="B228" s="63" t="s">
        <v>236</v>
      </c>
      <c r="C228" s="353">
        <f t="shared" si="9"/>
        <v>0</v>
      </c>
      <c r="D228" s="280"/>
      <c r="E228" s="280"/>
      <c r="F228" s="280"/>
      <c r="G228" s="335"/>
      <c r="H228" s="353">
        <f t="shared" si="8"/>
        <v>0</v>
      </c>
      <c r="I228" s="280"/>
      <c r="J228" s="280"/>
      <c r="K228" s="280"/>
      <c r="L228" s="325"/>
    </row>
    <row r="229" spans="1:12" hidden="1" x14ac:dyDescent="0.25">
      <c r="A229" s="39">
        <v>6292</v>
      </c>
      <c r="B229" s="63" t="s">
        <v>237</v>
      </c>
      <c r="C229" s="353">
        <f t="shared" si="9"/>
        <v>0</v>
      </c>
      <c r="D229" s="280"/>
      <c r="E229" s="280"/>
      <c r="F229" s="280"/>
      <c r="G229" s="335"/>
      <c r="H229" s="353">
        <f t="shared" si="8"/>
        <v>0</v>
      </c>
      <c r="I229" s="280"/>
      <c r="J229" s="280"/>
      <c r="K229" s="280"/>
      <c r="L229" s="325"/>
    </row>
    <row r="230" spans="1:12" ht="72" hidden="1" x14ac:dyDescent="0.25">
      <c r="A230" s="39">
        <v>6296</v>
      </c>
      <c r="B230" s="63" t="s">
        <v>238</v>
      </c>
      <c r="C230" s="353">
        <f t="shared" si="9"/>
        <v>0</v>
      </c>
      <c r="D230" s="280"/>
      <c r="E230" s="280"/>
      <c r="F230" s="280"/>
      <c r="G230" s="335"/>
      <c r="H230" s="353">
        <f t="shared" si="8"/>
        <v>0</v>
      </c>
      <c r="I230" s="280"/>
      <c r="J230" s="280"/>
      <c r="K230" s="280"/>
      <c r="L230" s="325"/>
    </row>
    <row r="231" spans="1:12" ht="39.75" hidden="1" customHeight="1" x14ac:dyDescent="0.25">
      <c r="A231" s="39">
        <v>6299</v>
      </c>
      <c r="B231" s="63" t="s">
        <v>239</v>
      </c>
      <c r="C231" s="353">
        <f t="shared" si="9"/>
        <v>0</v>
      </c>
      <c r="D231" s="280"/>
      <c r="E231" s="280"/>
      <c r="F231" s="280"/>
      <c r="G231" s="335"/>
      <c r="H231" s="353">
        <f t="shared" si="8"/>
        <v>0</v>
      </c>
      <c r="I231" s="280"/>
      <c r="J231" s="280"/>
      <c r="K231" s="280"/>
      <c r="L231" s="325"/>
    </row>
    <row r="232" spans="1:12" hidden="1" x14ac:dyDescent="0.25">
      <c r="A232" s="50">
        <v>6300</v>
      </c>
      <c r="B232" s="127" t="s">
        <v>240</v>
      </c>
      <c r="C232" s="341">
        <f t="shared" si="9"/>
        <v>0</v>
      </c>
      <c r="D232" s="273">
        <f>SUM(D233,D238,D239)</f>
        <v>0</v>
      </c>
      <c r="E232" s="273">
        <f>SUM(E233,E238,E239)</f>
        <v>0</v>
      </c>
      <c r="F232" s="273">
        <f>SUM(F233,F238,F239)</f>
        <v>0</v>
      </c>
      <c r="G232" s="273">
        <f>SUM(G233,G238,G239)</f>
        <v>0</v>
      </c>
      <c r="H232" s="268">
        <f t="shared" si="8"/>
        <v>0</v>
      </c>
      <c r="I232" s="273">
        <f>SUM(I233,I238,I239)</f>
        <v>0</v>
      </c>
      <c r="J232" s="273">
        <f>SUM(J233,J238,J239)</f>
        <v>0</v>
      </c>
      <c r="K232" s="273">
        <f>SUM(K233,K238,K239)</f>
        <v>0</v>
      </c>
      <c r="L232" s="333">
        <f>SUM(L233,L238,L239)</f>
        <v>0</v>
      </c>
    </row>
    <row r="233" spans="1:12" ht="24" hidden="1" x14ac:dyDescent="0.25">
      <c r="A233" s="141">
        <v>6320</v>
      </c>
      <c r="B233" s="58" t="s">
        <v>241</v>
      </c>
      <c r="C233" s="361">
        <f t="shared" si="9"/>
        <v>0</v>
      </c>
      <c r="D233" s="331">
        <f>SUM(D234:D237)</f>
        <v>0</v>
      </c>
      <c r="E233" s="331">
        <f>SUM(E234:E237)</f>
        <v>0</v>
      </c>
      <c r="F233" s="331">
        <f>SUM(F234:F237)</f>
        <v>0</v>
      </c>
      <c r="G233" s="362">
        <f>SUM(G234:G237)</f>
        <v>0</v>
      </c>
      <c r="H233" s="361">
        <f t="shared" si="8"/>
        <v>0</v>
      </c>
      <c r="I233" s="331">
        <f>SUM(I234:I237)</f>
        <v>0</v>
      </c>
      <c r="J233" s="331">
        <f>SUM(J234:J237)</f>
        <v>0</v>
      </c>
      <c r="K233" s="331">
        <f>SUM(K234:K237)</f>
        <v>0</v>
      </c>
      <c r="L233" s="363">
        <f>SUM(L234:L237)</f>
        <v>0</v>
      </c>
    </row>
    <row r="234" spans="1:12" hidden="1" x14ac:dyDescent="0.25">
      <c r="A234" s="39">
        <v>6322</v>
      </c>
      <c r="B234" s="63" t="s">
        <v>242</v>
      </c>
      <c r="C234" s="353">
        <f t="shared" si="9"/>
        <v>0</v>
      </c>
      <c r="D234" s="280"/>
      <c r="E234" s="280"/>
      <c r="F234" s="280"/>
      <c r="G234" s="335"/>
      <c r="H234" s="353">
        <f t="shared" si="8"/>
        <v>0</v>
      </c>
      <c r="I234" s="280"/>
      <c r="J234" s="280"/>
      <c r="K234" s="280"/>
      <c r="L234" s="325"/>
    </row>
    <row r="235" spans="1:12" ht="24" hidden="1" x14ac:dyDescent="0.25">
      <c r="A235" s="39">
        <v>6323</v>
      </c>
      <c r="B235" s="63" t="s">
        <v>243</v>
      </c>
      <c r="C235" s="353">
        <f t="shared" si="9"/>
        <v>0</v>
      </c>
      <c r="D235" s="280"/>
      <c r="E235" s="280"/>
      <c r="F235" s="280"/>
      <c r="G235" s="335"/>
      <c r="H235" s="353">
        <f t="shared" si="8"/>
        <v>0</v>
      </c>
      <c r="I235" s="280"/>
      <c r="J235" s="280"/>
      <c r="K235" s="280"/>
      <c r="L235" s="325"/>
    </row>
    <row r="236" spans="1:12" ht="24" hidden="1" x14ac:dyDescent="0.25">
      <c r="A236" s="39">
        <v>6324</v>
      </c>
      <c r="B236" s="63" t="s">
        <v>244</v>
      </c>
      <c r="C236" s="353">
        <f t="shared" si="9"/>
        <v>0</v>
      </c>
      <c r="D236" s="280"/>
      <c r="E236" s="280"/>
      <c r="F236" s="280"/>
      <c r="G236" s="335"/>
      <c r="H236" s="353">
        <f t="shared" si="8"/>
        <v>0</v>
      </c>
      <c r="I236" s="280"/>
      <c r="J236" s="280"/>
      <c r="K236" s="280"/>
      <c r="L236" s="325"/>
    </row>
    <row r="237" spans="1:12" hidden="1" x14ac:dyDescent="0.25">
      <c r="A237" s="34">
        <v>6329</v>
      </c>
      <c r="B237" s="58" t="s">
        <v>245</v>
      </c>
      <c r="C237" s="357">
        <f t="shared" si="9"/>
        <v>0</v>
      </c>
      <c r="D237" s="276"/>
      <c r="E237" s="276"/>
      <c r="F237" s="276"/>
      <c r="G237" s="364"/>
      <c r="H237" s="357">
        <f t="shared" si="8"/>
        <v>0</v>
      </c>
      <c r="I237" s="276"/>
      <c r="J237" s="276"/>
      <c r="K237" s="276"/>
      <c r="L237" s="324"/>
    </row>
    <row r="238" spans="1:12" ht="24" hidden="1" x14ac:dyDescent="0.25">
      <c r="A238" s="184">
        <v>6330</v>
      </c>
      <c r="B238" s="185" t="s">
        <v>246</v>
      </c>
      <c r="C238" s="361">
        <f t="shared" si="9"/>
        <v>0</v>
      </c>
      <c r="D238" s="345"/>
      <c r="E238" s="345"/>
      <c r="F238" s="345"/>
      <c r="G238" s="335"/>
      <c r="H238" s="361">
        <f t="shared" si="8"/>
        <v>0</v>
      </c>
      <c r="I238" s="345"/>
      <c r="J238" s="345"/>
      <c r="K238" s="345"/>
      <c r="L238" s="347"/>
    </row>
    <row r="239" spans="1:12" hidden="1" x14ac:dyDescent="0.25">
      <c r="A239" s="135">
        <v>6360</v>
      </c>
      <c r="B239" s="63" t="s">
        <v>247</v>
      </c>
      <c r="C239" s="353">
        <f t="shared" si="9"/>
        <v>0</v>
      </c>
      <c r="D239" s="280"/>
      <c r="E239" s="280"/>
      <c r="F239" s="280"/>
      <c r="G239" s="325"/>
      <c r="H239" s="360">
        <f t="shared" si="8"/>
        <v>0</v>
      </c>
      <c r="I239" s="280"/>
      <c r="J239" s="280"/>
      <c r="K239" s="280"/>
      <c r="L239" s="325"/>
    </row>
    <row r="240" spans="1:12" ht="36" hidden="1" x14ac:dyDescent="0.25">
      <c r="A240" s="50">
        <v>6400</v>
      </c>
      <c r="B240" s="127" t="s">
        <v>248</v>
      </c>
      <c r="C240" s="341">
        <f t="shared" si="9"/>
        <v>0</v>
      </c>
      <c r="D240" s="273">
        <f>SUM(D241,D245)</f>
        <v>0</v>
      </c>
      <c r="E240" s="273">
        <f>SUM(E241,E245)</f>
        <v>0</v>
      </c>
      <c r="F240" s="273">
        <f>SUM(F241,F245)</f>
        <v>0</v>
      </c>
      <c r="G240" s="273">
        <f>SUM(G241,G245)</f>
        <v>0</v>
      </c>
      <c r="H240" s="268">
        <f t="shared" ref="H240:H271" si="13">SUM(I240:L240)</f>
        <v>0</v>
      </c>
      <c r="I240" s="273">
        <f>SUM(I241,I245)</f>
        <v>0</v>
      </c>
      <c r="J240" s="273">
        <f>SUM(J241,J245)</f>
        <v>0</v>
      </c>
      <c r="K240" s="273">
        <f>SUM(K241,K245)</f>
        <v>0</v>
      </c>
      <c r="L240" s="333">
        <f>SUM(L241,L245)</f>
        <v>0</v>
      </c>
    </row>
    <row r="241" spans="1:13" ht="24" hidden="1" x14ac:dyDescent="0.25">
      <c r="A241" s="141">
        <v>6410</v>
      </c>
      <c r="B241" s="58" t="s">
        <v>249</v>
      </c>
      <c r="C241" s="357">
        <f t="shared" si="9"/>
        <v>0</v>
      </c>
      <c r="D241" s="331">
        <f>SUM(D242:D244)</f>
        <v>0</v>
      </c>
      <c r="E241" s="331">
        <f>SUM(E242:E244)</f>
        <v>0</v>
      </c>
      <c r="F241" s="331">
        <f>SUM(F242:F244)</f>
        <v>0</v>
      </c>
      <c r="G241" s="340">
        <f>SUM(G242:G244)</f>
        <v>0</v>
      </c>
      <c r="H241" s="357">
        <f t="shared" si="13"/>
        <v>0</v>
      </c>
      <c r="I241" s="331">
        <f>SUM(I242:I244)</f>
        <v>0</v>
      </c>
      <c r="J241" s="331">
        <f>SUM(J242:J244)</f>
        <v>0</v>
      </c>
      <c r="K241" s="331">
        <f>SUM(K242:K244)</f>
        <v>0</v>
      </c>
      <c r="L241" s="340">
        <f>SUM(L242:L244)</f>
        <v>0</v>
      </c>
    </row>
    <row r="242" spans="1:13" hidden="1" x14ac:dyDescent="0.25">
      <c r="A242" s="39">
        <v>6411</v>
      </c>
      <c r="B242" s="146" t="s">
        <v>250</v>
      </c>
      <c r="C242" s="353">
        <f t="shared" ref="C242:C271" si="14">SUM(D242:G242)</f>
        <v>0</v>
      </c>
      <c r="D242" s="280"/>
      <c r="E242" s="280"/>
      <c r="F242" s="280"/>
      <c r="G242" s="325"/>
      <c r="H242" s="360">
        <f t="shared" si="13"/>
        <v>0</v>
      </c>
      <c r="I242" s="280"/>
      <c r="J242" s="280"/>
      <c r="K242" s="280"/>
      <c r="L242" s="325"/>
    </row>
    <row r="243" spans="1:13" ht="36" hidden="1" x14ac:dyDescent="0.25">
      <c r="A243" s="39">
        <v>6412</v>
      </c>
      <c r="B243" s="63" t="s">
        <v>251</v>
      </c>
      <c r="C243" s="353">
        <f t="shared" si="14"/>
        <v>0</v>
      </c>
      <c r="D243" s="280"/>
      <c r="E243" s="280"/>
      <c r="F243" s="280"/>
      <c r="G243" s="325"/>
      <c r="H243" s="360">
        <f t="shared" si="13"/>
        <v>0</v>
      </c>
      <c r="I243" s="280"/>
      <c r="J243" s="280"/>
      <c r="K243" s="280"/>
      <c r="L243" s="325"/>
    </row>
    <row r="244" spans="1:13" ht="36" hidden="1" x14ac:dyDescent="0.25">
      <c r="A244" s="39">
        <v>6419</v>
      </c>
      <c r="B244" s="63" t="s">
        <v>252</v>
      </c>
      <c r="C244" s="353">
        <f t="shared" si="14"/>
        <v>0</v>
      </c>
      <c r="D244" s="280"/>
      <c r="E244" s="280"/>
      <c r="F244" s="280"/>
      <c r="G244" s="325"/>
      <c r="H244" s="360">
        <f t="shared" si="13"/>
        <v>0</v>
      </c>
      <c r="I244" s="280"/>
      <c r="J244" s="280"/>
      <c r="K244" s="280"/>
      <c r="L244" s="325"/>
    </row>
    <row r="245" spans="1:13" ht="48" hidden="1" x14ac:dyDescent="0.25">
      <c r="A245" s="135">
        <v>6420</v>
      </c>
      <c r="B245" s="63" t="s">
        <v>253</v>
      </c>
      <c r="C245" s="353">
        <f t="shared" si="14"/>
        <v>0</v>
      </c>
      <c r="D245" s="326">
        <f>SUM(D246:D249)</f>
        <v>0</v>
      </c>
      <c r="E245" s="326">
        <f>SUM(E246:E249)</f>
        <v>0</v>
      </c>
      <c r="F245" s="326">
        <f>SUM(F246:F249)</f>
        <v>0</v>
      </c>
      <c r="G245" s="365">
        <f>SUM(G246:G249)</f>
        <v>0</v>
      </c>
      <c r="H245" s="353">
        <f t="shared" si="13"/>
        <v>0</v>
      </c>
      <c r="I245" s="326">
        <f>SUM(I246:I249)</f>
        <v>0</v>
      </c>
      <c r="J245" s="326">
        <f>SUM(J246:J249)</f>
        <v>0</v>
      </c>
      <c r="K245" s="326">
        <f>SUM(K246:K249)</f>
        <v>0</v>
      </c>
      <c r="L245" s="365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353">
        <f t="shared" si="14"/>
        <v>0</v>
      </c>
      <c r="D246" s="280"/>
      <c r="E246" s="280"/>
      <c r="F246" s="280"/>
      <c r="G246" s="325"/>
      <c r="H246" s="360">
        <f t="shared" si="13"/>
        <v>0</v>
      </c>
      <c r="I246" s="280"/>
      <c r="J246" s="280"/>
      <c r="K246" s="280"/>
      <c r="L246" s="325"/>
    </row>
    <row r="247" spans="1:13" hidden="1" x14ac:dyDescent="0.25">
      <c r="A247" s="39">
        <v>6422</v>
      </c>
      <c r="B247" s="63" t="s">
        <v>255</v>
      </c>
      <c r="C247" s="353">
        <f t="shared" si="14"/>
        <v>0</v>
      </c>
      <c r="D247" s="280"/>
      <c r="E247" s="280"/>
      <c r="F247" s="280"/>
      <c r="G247" s="325"/>
      <c r="H247" s="360">
        <f t="shared" si="13"/>
        <v>0</v>
      </c>
      <c r="I247" s="280"/>
      <c r="J247" s="280"/>
      <c r="K247" s="280"/>
      <c r="L247" s="325"/>
    </row>
    <row r="248" spans="1:13" ht="13.5" hidden="1" customHeight="1" x14ac:dyDescent="0.25">
      <c r="A248" s="39">
        <v>6423</v>
      </c>
      <c r="B248" s="63" t="s">
        <v>256</v>
      </c>
      <c r="C248" s="353">
        <f t="shared" si="14"/>
        <v>0</v>
      </c>
      <c r="D248" s="280"/>
      <c r="E248" s="280"/>
      <c r="F248" s="280"/>
      <c r="G248" s="325"/>
      <c r="H248" s="360">
        <f t="shared" si="13"/>
        <v>0</v>
      </c>
      <c r="I248" s="280"/>
      <c r="J248" s="280"/>
      <c r="K248" s="280"/>
      <c r="L248" s="325"/>
    </row>
    <row r="249" spans="1:13" ht="36" hidden="1" x14ac:dyDescent="0.25">
      <c r="A249" s="39">
        <v>6424</v>
      </c>
      <c r="B249" s="63" t="s">
        <v>257</v>
      </c>
      <c r="C249" s="353">
        <f t="shared" si="14"/>
        <v>0</v>
      </c>
      <c r="D249" s="280"/>
      <c r="E249" s="280"/>
      <c r="F249" s="280"/>
      <c r="G249" s="325"/>
      <c r="H249" s="360">
        <f t="shared" si="13"/>
        <v>0</v>
      </c>
      <c r="I249" s="280"/>
      <c r="J249" s="280"/>
      <c r="K249" s="280"/>
      <c r="L249" s="325"/>
      <c r="M249" s="366"/>
    </row>
    <row r="250" spans="1:13" ht="60" hidden="1" x14ac:dyDescent="0.25">
      <c r="A250" s="50">
        <v>6500</v>
      </c>
      <c r="B250" s="127" t="s">
        <v>258</v>
      </c>
      <c r="C250" s="353">
        <f t="shared" si="14"/>
        <v>0</v>
      </c>
      <c r="D250" s="280">
        <f>SUM(D251)</f>
        <v>0</v>
      </c>
      <c r="E250" s="280">
        <f t="shared" ref="E250:G250" si="15">SUM(E251)</f>
        <v>0</v>
      </c>
      <c r="F250" s="280">
        <f t="shared" si="15"/>
        <v>0</v>
      </c>
      <c r="G250" s="335">
        <f t="shared" si="15"/>
        <v>0</v>
      </c>
      <c r="H250" s="367">
        <f t="shared" si="13"/>
        <v>0</v>
      </c>
      <c r="I250" s="280">
        <f t="shared" ref="I250:L250" si="16">SUM(I251)</f>
        <v>0</v>
      </c>
      <c r="J250" s="280">
        <f t="shared" si="16"/>
        <v>0</v>
      </c>
      <c r="K250" s="280">
        <f t="shared" si="16"/>
        <v>0</v>
      </c>
      <c r="L250" s="325">
        <f t="shared" si="16"/>
        <v>0</v>
      </c>
      <c r="M250" s="366"/>
    </row>
    <row r="251" spans="1:13" ht="48" hidden="1" x14ac:dyDescent="0.25">
      <c r="A251" s="39">
        <v>6510</v>
      </c>
      <c r="B251" s="63" t="s">
        <v>259</v>
      </c>
      <c r="C251" s="353">
        <f t="shared" si="14"/>
        <v>0</v>
      </c>
      <c r="D251" s="280"/>
      <c r="E251" s="280"/>
      <c r="F251" s="280"/>
      <c r="G251" s="335"/>
      <c r="H251" s="367">
        <f t="shared" si="13"/>
        <v>0</v>
      </c>
      <c r="I251" s="280"/>
      <c r="J251" s="280"/>
      <c r="K251" s="280"/>
      <c r="L251" s="325"/>
      <c r="M251" s="366"/>
    </row>
    <row r="252" spans="1:13" ht="48" hidden="1" x14ac:dyDescent="0.25">
      <c r="A252" s="189">
        <v>7000</v>
      </c>
      <c r="B252" s="189" t="s">
        <v>260</v>
      </c>
      <c r="C252" s="368">
        <f t="shared" si="14"/>
        <v>0</v>
      </c>
      <c r="D252" s="369">
        <f>SUM(D253,D263)</f>
        <v>0</v>
      </c>
      <c r="E252" s="369">
        <f>SUM(E253,E263)</f>
        <v>0</v>
      </c>
      <c r="F252" s="369">
        <f>SUM(F253,F263)</f>
        <v>0</v>
      </c>
      <c r="G252" s="369">
        <f>SUM(G253,G263)</f>
        <v>0</v>
      </c>
      <c r="H252" s="370">
        <f t="shared" si="13"/>
        <v>0</v>
      </c>
      <c r="I252" s="369">
        <f>SUM(I253,I263)</f>
        <v>0</v>
      </c>
      <c r="J252" s="369">
        <f>SUM(J253,J263)</f>
        <v>0</v>
      </c>
      <c r="K252" s="369">
        <f>SUM(K253,K263)</f>
        <v>0</v>
      </c>
      <c r="L252" s="371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341">
        <f t="shared" si="14"/>
        <v>0</v>
      </c>
      <c r="D253" s="273">
        <f>SUM(D254,D255,D256,D257,D261,D262)</f>
        <v>0</v>
      </c>
      <c r="E253" s="273">
        <f t="shared" ref="E253:G253" si="17">SUM(E254,E255,E256,E257,E261,E262)</f>
        <v>0</v>
      </c>
      <c r="F253" s="273">
        <f t="shared" si="17"/>
        <v>0</v>
      </c>
      <c r="G253" s="273">
        <f t="shared" si="17"/>
        <v>0</v>
      </c>
      <c r="H253" s="268">
        <f t="shared" si="13"/>
        <v>0</v>
      </c>
      <c r="I253" s="273">
        <f t="shared" ref="I253:L253" si="18">SUM(I254,I255,I256,I257,I261,I262)</f>
        <v>0</v>
      </c>
      <c r="J253" s="273">
        <f t="shared" si="18"/>
        <v>0</v>
      </c>
      <c r="K253" s="273">
        <f t="shared" si="18"/>
        <v>0</v>
      </c>
      <c r="L253" s="321">
        <f t="shared" si="18"/>
        <v>0</v>
      </c>
    </row>
    <row r="254" spans="1:13" ht="24" hidden="1" x14ac:dyDescent="0.25">
      <c r="A254" s="141">
        <v>7210</v>
      </c>
      <c r="B254" s="58" t="s">
        <v>262</v>
      </c>
      <c r="C254" s="357">
        <f t="shared" si="14"/>
        <v>0</v>
      </c>
      <c r="D254" s="276"/>
      <c r="E254" s="276"/>
      <c r="F254" s="276"/>
      <c r="G254" s="324"/>
      <c r="H254" s="274">
        <f t="shared" si="13"/>
        <v>0</v>
      </c>
      <c r="I254" s="276"/>
      <c r="J254" s="276"/>
      <c r="K254" s="276"/>
      <c r="L254" s="324"/>
    </row>
    <row r="255" spans="1:13" s="366" customFormat="1" ht="36" hidden="1" x14ac:dyDescent="0.25">
      <c r="A255" s="135">
        <v>7220</v>
      </c>
      <c r="B255" s="63" t="s">
        <v>263</v>
      </c>
      <c r="C255" s="353">
        <f t="shared" si="14"/>
        <v>0</v>
      </c>
      <c r="D255" s="280"/>
      <c r="E255" s="280"/>
      <c r="F255" s="280"/>
      <c r="G255" s="280"/>
      <c r="H255" s="278">
        <f t="shared" si="13"/>
        <v>0</v>
      </c>
      <c r="I255" s="280"/>
      <c r="J255" s="280"/>
      <c r="K255" s="280"/>
      <c r="L255" s="325"/>
    </row>
    <row r="256" spans="1:13" ht="24" hidden="1" x14ac:dyDescent="0.25">
      <c r="A256" s="135">
        <v>7230</v>
      </c>
      <c r="B256" s="63" t="s">
        <v>34</v>
      </c>
      <c r="C256" s="353">
        <f t="shared" si="14"/>
        <v>0</v>
      </c>
      <c r="D256" s="280"/>
      <c r="E256" s="280"/>
      <c r="F256" s="280"/>
      <c r="G256" s="325"/>
      <c r="H256" s="278">
        <f t="shared" si="13"/>
        <v>0</v>
      </c>
      <c r="I256" s="280"/>
      <c r="J256" s="280"/>
      <c r="K256" s="280"/>
      <c r="L256" s="325"/>
    </row>
    <row r="257" spans="1:12" ht="24" hidden="1" x14ac:dyDescent="0.25">
      <c r="A257" s="135">
        <v>7240</v>
      </c>
      <c r="B257" s="63" t="s">
        <v>264</v>
      </c>
      <c r="C257" s="353">
        <f t="shared" si="14"/>
        <v>0</v>
      </c>
      <c r="D257" s="326">
        <f>SUM(D258:D260)</f>
        <v>0</v>
      </c>
      <c r="E257" s="326">
        <f>SUM(E258:E260)</f>
        <v>0</v>
      </c>
      <c r="F257" s="326">
        <f>SUM(F258:F260)</f>
        <v>0</v>
      </c>
      <c r="G257" s="327">
        <f>SUM(G258:G260)</f>
        <v>0</v>
      </c>
      <c r="H257" s="278">
        <f t="shared" si="13"/>
        <v>0</v>
      </c>
      <c r="I257" s="326">
        <f>SUM(I258:I260)</f>
        <v>0</v>
      </c>
      <c r="J257" s="326">
        <f>SUM(J258:J260)</f>
        <v>0</v>
      </c>
      <c r="K257" s="326">
        <f>SUM(K258:K260)</f>
        <v>0</v>
      </c>
      <c r="L257" s="327">
        <f>SUM(L258:L260)</f>
        <v>0</v>
      </c>
    </row>
    <row r="258" spans="1:12" ht="48" hidden="1" x14ac:dyDescent="0.25">
      <c r="A258" s="39">
        <v>7245</v>
      </c>
      <c r="B258" s="63" t="s">
        <v>265</v>
      </c>
      <c r="C258" s="353">
        <f t="shared" si="14"/>
        <v>0</v>
      </c>
      <c r="D258" s="280"/>
      <c r="E258" s="280"/>
      <c r="F258" s="280"/>
      <c r="G258" s="325"/>
      <c r="H258" s="278">
        <f t="shared" si="13"/>
        <v>0</v>
      </c>
      <c r="I258" s="280"/>
      <c r="J258" s="280"/>
      <c r="K258" s="280"/>
      <c r="L258" s="325"/>
    </row>
    <row r="259" spans="1:12" ht="84.75" hidden="1" customHeight="1" x14ac:dyDescent="0.25">
      <c r="A259" s="39">
        <v>7246</v>
      </c>
      <c r="B259" s="63" t="s">
        <v>266</v>
      </c>
      <c r="C259" s="353">
        <f t="shared" si="14"/>
        <v>0</v>
      </c>
      <c r="D259" s="280"/>
      <c r="E259" s="280"/>
      <c r="F259" s="280"/>
      <c r="G259" s="325"/>
      <c r="H259" s="278">
        <f t="shared" si="13"/>
        <v>0</v>
      </c>
      <c r="I259" s="280"/>
      <c r="J259" s="280"/>
      <c r="K259" s="280"/>
      <c r="L259" s="325"/>
    </row>
    <row r="260" spans="1:12" ht="36" hidden="1" x14ac:dyDescent="0.25">
      <c r="A260" s="39">
        <v>7247</v>
      </c>
      <c r="B260" s="63" t="s">
        <v>267</v>
      </c>
      <c r="C260" s="353">
        <f t="shared" si="14"/>
        <v>0</v>
      </c>
      <c r="D260" s="280"/>
      <c r="E260" s="280"/>
      <c r="F260" s="280"/>
      <c r="G260" s="325"/>
      <c r="H260" s="278">
        <f t="shared" si="13"/>
        <v>0</v>
      </c>
      <c r="I260" s="280"/>
      <c r="J260" s="280"/>
      <c r="K260" s="280"/>
      <c r="L260" s="325"/>
    </row>
    <row r="261" spans="1:12" ht="24" hidden="1" x14ac:dyDescent="0.25">
      <c r="A261" s="135">
        <v>7260</v>
      </c>
      <c r="B261" s="63" t="s">
        <v>268</v>
      </c>
      <c r="C261" s="357">
        <f t="shared" si="14"/>
        <v>0</v>
      </c>
      <c r="D261" s="276"/>
      <c r="E261" s="276"/>
      <c r="F261" s="276"/>
      <c r="G261" s="324"/>
      <c r="H261" s="274">
        <f t="shared" si="13"/>
        <v>0</v>
      </c>
      <c r="I261" s="276"/>
      <c r="J261" s="276"/>
      <c r="K261" s="276"/>
      <c r="L261" s="324"/>
    </row>
    <row r="262" spans="1:12" ht="60" hidden="1" x14ac:dyDescent="0.25">
      <c r="A262" s="135">
        <v>7270</v>
      </c>
      <c r="B262" s="63" t="s">
        <v>269</v>
      </c>
      <c r="C262" s="353">
        <f t="shared" si="14"/>
        <v>0</v>
      </c>
      <c r="D262" s="280"/>
      <c r="E262" s="280"/>
      <c r="F262" s="280"/>
      <c r="G262" s="325"/>
      <c r="H262" s="278">
        <f t="shared" si="13"/>
        <v>0</v>
      </c>
      <c r="I262" s="280"/>
      <c r="J262" s="280"/>
      <c r="K262" s="280"/>
      <c r="L262" s="325"/>
    </row>
    <row r="263" spans="1:12" hidden="1" x14ac:dyDescent="0.25">
      <c r="A263" s="95">
        <v>7700</v>
      </c>
      <c r="B263" s="75" t="s">
        <v>270</v>
      </c>
      <c r="C263" s="286">
        <f t="shared" si="14"/>
        <v>0</v>
      </c>
      <c r="D263" s="336">
        <f>D264</f>
        <v>0</v>
      </c>
      <c r="E263" s="336">
        <f>E264</f>
        <v>0</v>
      </c>
      <c r="F263" s="336">
        <f>F264</f>
        <v>0</v>
      </c>
      <c r="G263" s="337">
        <f>G264</f>
        <v>0</v>
      </c>
      <c r="H263" s="286">
        <f t="shared" si="13"/>
        <v>0</v>
      </c>
      <c r="I263" s="336">
        <f>I264</f>
        <v>0</v>
      </c>
      <c r="J263" s="336">
        <f>J264</f>
        <v>0</v>
      </c>
      <c r="K263" s="336">
        <f>K264</f>
        <v>0</v>
      </c>
      <c r="L263" s="337">
        <f>L264</f>
        <v>0</v>
      </c>
    </row>
    <row r="264" spans="1:12" hidden="1" x14ac:dyDescent="0.25">
      <c r="A264" s="130">
        <v>7720</v>
      </c>
      <c r="B264" s="58" t="s">
        <v>271</v>
      </c>
      <c r="C264" s="282">
        <f t="shared" si="14"/>
        <v>0</v>
      </c>
      <c r="D264" s="284"/>
      <c r="E264" s="284"/>
      <c r="F264" s="284"/>
      <c r="G264" s="372"/>
      <c r="H264" s="282">
        <f t="shared" si="13"/>
        <v>0</v>
      </c>
      <c r="I264" s="284"/>
      <c r="J264" s="284"/>
      <c r="K264" s="284"/>
      <c r="L264" s="372"/>
    </row>
    <row r="265" spans="1:12" s="1" customFormat="1" ht="12" hidden="1" x14ac:dyDescent="0.25">
      <c r="A265" s="195">
        <v>9000</v>
      </c>
      <c r="B265" s="196" t="s">
        <v>272</v>
      </c>
      <c r="C265" s="197">
        <f t="shared" si="14"/>
        <v>0</v>
      </c>
      <c r="D265" s="198">
        <f>D266</f>
        <v>0</v>
      </c>
      <c r="E265" s="198">
        <f t="shared" ref="E265:G266" si="19">E266</f>
        <v>0</v>
      </c>
      <c r="F265" s="198">
        <f t="shared" si="19"/>
        <v>0</v>
      </c>
      <c r="G265" s="199">
        <f t="shared" si="19"/>
        <v>0</v>
      </c>
      <c r="H265" s="200">
        <f t="shared" si="13"/>
        <v>0</v>
      </c>
      <c r="I265" s="198">
        <f t="shared" ref="I265:L266" si="20">I266</f>
        <v>0</v>
      </c>
      <c r="J265" s="198">
        <f>J266</f>
        <v>0</v>
      </c>
      <c r="K265" s="198">
        <f t="shared" si="20"/>
        <v>0</v>
      </c>
      <c r="L265" s="199">
        <f t="shared" si="20"/>
        <v>0</v>
      </c>
    </row>
    <row r="266" spans="1:12" s="1" customFormat="1" ht="24" hidden="1" x14ac:dyDescent="0.25">
      <c r="A266" s="201">
        <v>9200</v>
      </c>
      <c r="B266" s="63" t="s">
        <v>273</v>
      </c>
      <c r="C266" s="173">
        <f t="shared" si="14"/>
        <v>0</v>
      </c>
      <c r="D266" s="131">
        <f>D267</f>
        <v>0</v>
      </c>
      <c r="E266" s="131">
        <f t="shared" si="19"/>
        <v>0</v>
      </c>
      <c r="F266" s="131">
        <f t="shared" si="19"/>
        <v>0</v>
      </c>
      <c r="G266" s="132">
        <f t="shared" si="19"/>
        <v>0</v>
      </c>
      <c r="H266" s="103">
        <f t="shared" si="13"/>
        <v>0</v>
      </c>
      <c r="I266" s="131">
        <f t="shared" si="20"/>
        <v>0</v>
      </c>
      <c r="J266" s="131">
        <f t="shared" si="20"/>
        <v>0</v>
      </c>
      <c r="K266" s="131">
        <f t="shared" si="20"/>
        <v>0</v>
      </c>
      <c r="L266" s="132">
        <f t="shared" si="20"/>
        <v>0</v>
      </c>
    </row>
    <row r="267" spans="1:12" s="1" customFormat="1" ht="24" hidden="1" x14ac:dyDescent="0.25">
      <c r="A267" s="202">
        <v>9260</v>
      </c>
      <c r="B267" s="63" t="s">
        <v>274</v>
      </c>
      <c r="C267" s="173">
        <f t="shared" si="14"/>
        <v>0</v>
      </c>
      <c r="D267" s="131">
        <f>SUM(D268)</f>
        <v>0</v>
      </c>
      <c r="E267" s="131">
        <f t="shared" ref="E267:G267" si="21">SUM(E268)</f>
        <v>0</v>
      </c>
      <c r="F267" s="131">
        <f t="shared" si="21"/>
        <v>0</v>
      </c>
      <c r="G267" s="132">
        <f t="shared" si="21"/>
        <v>0</v>
      </c>
      <c r="H267" s="103">
        <f t="shared" si="13"/>
        <v>0</v>
      </c>
      <c r="I267" s="131">
        <f t="shared" ref="I267:L267" si="22">SUM(I268)</f>
        <v>0</v>
      </c>
      <c r="J267" s="131">
        <f t="shared" si="22"/>
        <v>0</v>
      </c>
      <c r="K267" s="131">
        <f t="shared" si="22"/>
        <v>0</v>
      </c>
      <c r="L267" s="132">
        <f t="shared" si="22"/>
        <v>0</v>
      </c>
    </row>
    <row r="268" spans="1:12" s="1" customFormat="1" ht="87" hidden="1" customHeight="1" x14ac:dyDescent="0.25">
      <c r="A268" s="203">
        <v>9263</v>
      </c>
      <c r="B268" s="63" t="s">
        <v>275</v>
      </c>
      <c r="C268" s="173">
        <f t="shared" si="14"/>
        <v>0</v>
      </c>
      <c r="D268" s="138"/>
      <c r="E268" s="138"/>
      <c r="F268" s="138"/>
      <c r="G268" s="139"/>
      <c r="H268" s="103">
        <f t="shared" si="13"/>
        <v>0</v>
      </c>
      <c r="I268" s="138"/>
      <c r="J268" s="138"/>
      <c r="K268" s="138"/>
      <c r="L268" s="139"/>
    </row>
    <row r="269" spans="1:12" hidden="1" x14ac:dyDescent="0.25">
      <c r="A269" s="146"/>
      <c r="B269" s="63" t="s">
        <v>276</v>
      </c>
      <c r="C269" s="353">
        <f t="shared" si="14"/>
        <v>0</v>
      </c>
      <c r="D269" s="326">
        <f>SUM(D270:D271)</f>
        <v>0</v>
      </c>
      <c r="E269" s="326">
        <f>SUM(E270:E271)</f>
        <v>0</v>
      </c>
      <c r="F269" s="326">
        <f>SUM(F270:F271)</f>
        <v>0</v>
      </c>
      <c r="G269" s="327">
        <f>SUM(G270:G271)</f>
        <v>0</v>
      </c>
      <c r="H269" s="278">
        <f t="shared" si="13"/>
        <v>0</v>
      </c>
      <c r="I269" s="326">
        <f>SUM(I270:I271)</f>
        <v>0</v>
      </c>
      <c r="J269" s="326">
        <f>SUM(J270:J271)</f>
        <v>0</v>
      </c>
      <c r="K269" s="326">
        <f>SUM(K270:K271)</f>
        <v>0</v>
      </c>
      <c r="L269" s="32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353">
        <f t="shared" si="14"/>
        <v>0</v>
      </c>
      <c r="D270" s="280"/>
      <c r="E270" s="280"/>
      <c r="F270" s="280"/>
      <c r="G270" s="325"/>
      <c r="H270" s="278">
        <f t="shared" si="13"/>
        <v>0</v>
      </c>
      <c r="I270" s="280"/>
      <c r="J270" s="280"/>
      <c r="K270" s="280"/>
      <c r="L270" s="325"/>
    </row>
    <row r="271" spans="1:12" ht="24" hidden="1" x14ac:dyDescent="0.25">
      <c r="A271" s="146" t="s">
        <v>279</v>
      </c>
      <c r="B271" s="204" t="s">
        <v>280</v>
      </c>
      <c r="C271" s="357">
        <f t="shared" si="14"/>
        <v>0</v>
      </c>
      <c r="D271" s="276"/>
      <c r="E271" s="276"/>
      <c r="F271" s="276"/>
      <c r="G271" s="324"/>
      <c r="H271" s="274">
        <f t="shared" si="13"/>
        <v>0</v>
      </c>
      <c r="I271" s="276"/>
      <c r="J271" s="276"/>
      <c r="K271" s="276"/>
      <c r="L271" s="324"/>
    </row>
    <row r="272" spans="1:12" ht="15.75" thickBot="1" x14ac:dyDescent="0.3">
      <c r="A272" s="205"/>
      <c r="B272" s="205" t="s">
        <v>281</v>
      </c>
      <c r="C272" s="373">
        <f>SUM(C269,C252,C211,C182,C174,C160,C75,C53)</f>
        <v>59668</v>
      </c>
      <c r="D272" s="373">
        <f>SUM(D269,D252,D211,D182,D174,D160,D75,D53,)</f>
        <v>59668</v>
      </c>
      <c r="E272" s="373">
        <f t="shared" ref="E272:L272" si="23">SUM(E269,E252,E211,E182,E174,E160,E75,E53)</f>
        <v>0</v>
      </c>
      <c r="F272" s="373">
        <f t="shared" si="23"/>
        <v>0</v>
      </c>
      <c r="G272" s="374">
        <f t="shared" si="23"/>
        <v>0</v>
      </c>
      <c r="H272" s="375">
        <f t="shared" si="23"/>
        <v>59668</v>
      </c>
      <c r="I272" s="373">
        <f t="shared" si="23"/>
        <v>59668</v>
      </c>
      <c r="J272" s="373">
        <f t="shared" si="23"/>
        <v>0</v>
      </c>
      <c r="K272" s="373">
        <f t="shared" si="23"/>
        <v>0</v>
      </c>
      <c r="L272" s="374">
        <f t="shared" si="23"/>
        <v>0</v>
      </c>
    </row>
    <row r="273" spans="1:12" s="250" customFormat="1" ht="13.5" hidden="1" thickTop="1" thickBot="1" x14ac:dyDescent="0.3">
      <c r="A273" s="404" t="s">
        <v>282</v>
      </c>
      <c r="B273" s="405"/>
      <c r="C273" s="376">
        <f>SUM(D273:G273)</f>
        <v>0</v>
      </c>
      <c r="D273" s="377">
        <f>SUM(D24,D25,D41)-D51</f>
        <v>0</v>
      </c>
      <c r="E273" s="377">
        <f>SUM(E24,E25,E41)-E51</f>
        <v>0</v>
      </c>
      <c r="F273" s="377">
        <f>(F26+F43)-F51</f>
        <v>0</v>
      </c>
      <c r="G273" s="378">
        <f>G45-G51</f>
        <v>0</v>
      </c>
      <c r="H273" s="376">
        <f>SUM(I273:L273)</f>
        <v>0</v>
      </c>
      <c r="I273" s="377">
        <f>SUM(I24,I25,I41)-I51</f>
        <v>0</v>
      </c>
      <c r="J273" s="377">
        <f>SUM(J24,J25,J41)-J51</f>
        <v>0</v>
      </c>
      <c r="K273" s="377">
        <f>(K26+K43)-K51</f>
        <v>0</v>
      </c>
      <c r="L273" s="378">
        <f>L45-L51</f>
        <v>0</v>
      </c>
    </row>
    <row r="274" spans="1:12" s="250" customFormat="1" ht="12.75" hidden="1" thickTop="1" x14ac:dyDescent="0.25">
      <c r="A274" s="421" t="s">
        <v>283</v>
      </c>
      <c r="B274" s="422"/>
      <c r="C274" s="379">
        <f t="shared" ref="C274:L274" si="24">SUM(C275,C276)-C283+C284</f>
        <v>0</v>
      </c>
      <c r="D274" s="380">
        <f t="shared" si="24"/>
        <v>0</v>
      </c>
      <c r="E274" s="380">
        <f t="shared" si="24"/>
        <v>0</v>
      </c>
      <c r="F274" s="380">
        <f t="shared" si="24"/>
        <v>0</v>
      </c>
      <c r="G274" s="381">
        <f t="shared" si="24"/>
        <v>0</v>
      </c>
      <c r="H274" s="382">
        <f t="shared" si="24"/>
        <v>0</v>
      </c>
      <c r="I274" s="380">
        <f t="shared" si="24"/>
        <v>0</v>
      </c>
      <c r="J274" s="380">
        <f t="shared" si="24"/>
        <v>0</v>
      </c>
      <c r="K274" s="380">
        <f t="shared" si="24"/>
        <v>0</v>
      </c>
      <c r="L274" s="383">
        <f t="shared" si="24"/>
        <v>0</v>
      </c>
    </row>
    <row r="275" spans="1:12" s="250" customFormat="1" ht="13.5" hidden="1" thickTop="1" thickBot="1" x14ac:dyDescent="0.3">
      <c r="A275" s="110" t="s">
        <v>284</v>
      </c>
      <c r="B275" s="110" t="s">
        <v>285</v>
      </c>
      <c r="C275" s="384">
        <f t="shared" ref="C275:L275" si="25">C21-C269</f>
        <v>0</v>
      </c>
      <c r="D275" s="312">
        <f t="shared" si="25"/>
        <v>0</v>
      </c>
      <c r="E275" s="312">
        <f t="shared" si="25"/>
        <v>0</v>
      </c>
      <c r="F275" s="312">
        <f t="shared" si="25"/>
        <v>0</v>
      </c>
      <c r="G275" s="313">
        <f t="shared" si="25"/>
        <v>0</v>
      </c>
      <c r="H275" s="385">
        <f t="shared" si="25"/>
        <v>0</v>
      </c>
      <c r="I275" s="312">
        <f t="shared" si="25"/>
        <v>0</v>
      </c>
      <c r="J275" s="312">
        <f t="shared" si="25"/>
        <v>0</v>
      </c>
      <c r="K275" s="312">
        <f t="shared" si="25"/>
        <v>0</v>
      </c>
      <c r="L275" s="313">
        <f t="shared" si="25"/>
        <v>0</v>
      </c>
    </row>
    <row r="276" spans="1:12" s="250" customFormat="1" ht="12.75" hidden="1" thickTop="1" x14ac:dyDescent="0.25">
      <c r="A276" s="219" t="s">
        <v>286</v>
      </c>
      <c r="B276" s="219" t="s">
        <v>287</v>
      </c>
      <c r="C276" s="379">
        <f t="shared" ref="C276:L276" si="26">SUM(C277,C279,C281)-SUM(C278,C280,C282)</f>
        <v>0</v>
      </c>
      <c r="D276" s="380">
        <f t="shared" si="26"/>
        <v>0</v>
      </c>
      <c r="E276" s="380">
        <f t="shared" si="26"/>
        <v>0</v>
      </c>
      <c r="F276" s="380">
        <f t="shared" si="26"/>
        <v>0</v>
      </c>
      <c r="G276" s="383">
        <f t="shared" si="26"/>
        <v>0</v>
      </c>
      <c r="H276" s="382">
        <f t="shared" si="26"/>
        <v>0</v>
      </c>
      <c r="I276" s="380">
        <f t="shared" si="26"/>
        <v>0</v>
      </c>
      <c r="J276" s="380">
        <f t="shared" si="26"/>
        <v>0</v>
      </c>
      <c r="K276" s="380">
        <f t="shared" si="26"/>
        <v>0</v>
      </c>
      <c r="L276" s="383">
        <f t="shared" si="26"/>
        <v>0</v>
      </c>
    </row>
    <row r="277" spans="1:12" ht="15.75" hidden="1" thickTop="1" x14ac:dyDescent="0.25">
      <c r="A277" s="220" t="s">
        <v>288</v>
      </c>
      <c r="B277" s="102" t="s">
        <v>289</v>
      </c>
      <c r="C277" s="282">
        <f t="shared" ref="C277:C284" si="27">SUM(D277:G277)</f>
        <v>0</v>
      </c>
      <c r="D277" s="284"/>
      <c r="E277" s="284"/>
      <c r="F277" s="284"/>
      <c r="G277" s="372"/>
      <c r="H277" s="282">
        <f t="shared" ref="H277:H284" si="28">SUM(I277:L277)</f>
        <v>0</v>
      </c>
      <c r="I277" s="284"/>
      <c r="J277" s="284"/>
      <c r="K277" s="284"/>
      <c r="L277" s="372"/>
    </row>
    <row r="278" spans="1:12" ht="24.75" hidden="1" thickTop="1" x14ac:dyDescent="0.25">
      <c r="A278" s="146" t="s">
        <v>290</v>
      </c>
      <c r="B278" s="38" t="s">
        <v>291</v>
      </c>
      <c r="C278" s="278">
        <f t="shared" si="27"/>
        <v>0</v>
      </c>
      <c r="D278" s="280"/>
      <c r="E278" s="280"/>
      <c r="F278" s="280"/>
      <c r="G278" s="325"/>
      <c r="H278" s="278">
        <f t="shared" si="28"/>
        <v>0</v>
      </c>
      <c r="I278" s="280"/>
      <c r="J278" s="280"/>
      <c r="K278" s="280"/>
      <c r="L278" s="325"/>
    </row>
    <row r="279" spans="1:12" ht="15.75" hidden="1" thickTop="1" x14ac:dyDescent="0.25">
      <c r="A279" s="146" t="s">
        <v>292</v>
      </c>
      <c r="B279" s="38" t="s">
        <v>293</v>
      </c>
      <c r="C279" s="278">
        <f t="shared" si="27"/>
        <v>0</v>
      </c>
      <c r="D279" s="280"/>
      <c r="E279" s="280"/>
      <c r="F279" s="280"/>
      <c r="G279" s="325"/>
      <c r="H279" s="278">
        <f t="shared" si="28"/>
        <v>0</v>
      </c>
      <c r="I279" s="280"/>
      <c r="J279" s="280"/>
      <c r="K279" s="280"/>
      <c r="L279" s="325"/>
    </row>
    <row r="280" spans="1:12" ht="24.75" hidden="1" thickTop="1" x14ac:dyDescent="0.25">
      <c r="A280" s="146" t="s">
        <v>294</v>
      </c>
      <c r="B280" s="38" t="s">
        <v>295</v>
      </c>
      <c r="C280" s="278">
        <f t="shared" si="27"/>
        <v>0</v>
      </c>
      <c r="D280" s="280"/>
      <c r="E280" s="280"/>
      <c r="F280" s="280"/>
      <c r="G280" s="325"/>
      <c r="H280" s="278">
        <f t="shared" si="28"/>
        <v>0</v>
      </c>
      <c r="I280" s="280"/>
      <c r="J280" s="280"/>
      <c r="K280" s="280"/>
      <c r="L280" s="325"/>
    </row>
    <row r="281" spans="1:12" ht="15.75" hidden="1" thickTop="1" x14ac:dyDescent="0.25">
      <c r="A281" s="146" t="s">
        <v>296</v>
      </c>
      <c r="B281" s="38" t="s">
        <v>297</v>
      </c>
      <c r="C281" s="278">
        <f t="shared" si="27"/>
        <v>0</v>
      </c>
      <c r="D281" s="280"/>
      <c r="E281" s="280"/>
      <c r="F281" s="280"/>
      <c r="G281" s="325"/>
      <c r="H281" s="278">
        <f t="shared" si="28"/>
        <v>0</v>
      </c>
      <c r="I281" s="280"/>
      <c r="J281" s="280"/>
      <c r="K281" s="280"/>
      <c r="L281" s="325"/>
    </row>
    <row r="282" spans="1:12" ht="24.75" hidden="1" thickTop="1" x14ac:dyDescent="0.25">
      <c r="A282" s="221" t="s">
        <v>298</v>
      </c>
      <c r="B282" s="222" t="s">
        <v>299</v>
      </c>
      <c r="C282" s="342">
        <f t="shared" si="27"/>
        <v>0</v>
      </c>
      <c r="D282" s="345"/>
      <c r="E282" s="345"/>
      <c r="F282" s="345"/>
      <c r="G282" s="347"/>
      <c r="H282" s="342">
        <f t="shared" si="28"/>
        <v>0</v>
      </c>
      <c r="I282" s="345"/>
      <c r="J282" s="345"/>
      <c r="K282" s="345"/>
      <c r="L282" s="347"/>
    </row>
    <row r="283" spans="1:12" s="250" customFormat="1" ht="13.5" hidden="1" thickTop="1" thickBot="1" x14ac:dyDescent="0.3">
      <c r="A283" s="223" t="s">
        <v>300</v>
      </c>
      <c r="B283" s="223" t="s">
        <v>301</v>
      </c>
      <c r="C283" s="386">
        <f t="shared" si="27"/>
        <v>0</v>
      </c>
      <c r="D283" s="387"/>
      <c r="E283" s="387"/>
      <c r="F283" s="387"/>
      <c r="G283" s="388"/>
      <c r="H283" s="386">
        <f t="shared" si="28"/>
        <v>0</v>
      </c>
      <c r="I283" s="387"/>
      <c r="J283" s="387"/>
      <c r="K283" s="387"/>
      <c r="L283" s="388"/>
    </row>
    <row r="284" spans="1:12" s="250" customFormat="1" ht="48.75" hidden="1" thickTop="1" x14ac:dyDescent="0.25">
      <c r="A284" s="219" t="s">
        <v>302</v>
      </c>
      <c r="B284" s="227" t="s">
        <v>303</v>
      </c>
      <c r="C284" s="389">
        <f t="shared" si="27"/>
        <v>0</v>
      </c>
      <c r="D284" s="338"/>
      <c r="E284" s="338"/>
      <c r="F284" s="338"/>
      <c r="G284" s="339"/>
      <c r="H284" s="389">
        <f t="shared" si="28"/>
        <v>0</v>
      </c>
      <c r="I284" s="338"/>
      <c r="J284" s="338"/>
      <c r="K284" s="338"/>
      <c r="L284" s="339"/>
    </row>
    <row r="285" spans="1:12" ht="15.75" thickTop="1" x14ac:dyDescent="0.25"/>
  </sheetData>
  <sheetProtection algorithmName="SHA-512" hashValue="REoUdP4OWI5PbRszLTrSmxqvWjn7yP5bcRvnSKlV65olZ3wkHY+oega6zQH7Go/M6H9pD3YOr+1I/cRjeTKF5w==" saltValue="w/cCRdIznNpGTPu585bjzw==" spinCount="100000" sheet="1" objects="1" scenarios="1"/>
  <autoFilter ref="A18:L284">
    <filterColumn colId="7">
      <filters>
        <filter val="1 772"/>
        <filter val="11 051"/>
        <filter val="2 301"/>
        <filter val="22"/>
        <filter val="25 207"/>
        <filter val="44 858"/>
        <filter val="5 680"/>
        <filter val="50 560"/>
        <filter val="529"/>
        <filter val="59 668"/>
        <filter val="6 807"/>
        <filter val="8 600"/>
        <filter val="9 108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firstPageNumber="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view="pageLayout" zoomScaleNormal="100" workbookViewId="0">
      <selection activeCell="P9" sqref="P9"/>
    </sheetView>
  </sheetViews>
  <sheetFormatPr defaultRowHeight="12" x14ac:dyDescent="0.25"/>
  <cols>
    <col min="1" max="1" width="10.85546875" style="230" customWidth="1"/>
    <col min="2" max="2" width="28" style="230" customWidth="1"/>
    <col min="3" max="3" width="9.7109375" style="230" hidden="1" customWidth="1"/>
    <col min="4" max="4" width="9.5703125" style="230" hidden="1" customWidth="1"/>
    <col min="5" max="6" width="8.7109375" style="230" hidden="1" customWidth="1"/>
    <col min="7" max="7" width="8.28515625" style="230" hidden="1" customWidth="1"/>
    <col min="8" max="11" width="8.7109375" style="230" customWidth="1"/>
    <col min="12" max="12" width="7.5703125" style="230" customWidth="1"/>
    <col min="13" max="13" width="0" style="1" hidden="1" customWidth="1"/>
    <col min="14" max="16384" width="9.140625" style="1"/>
  </cols>
  <sheetData>
    <row r="1" spans="1:12" x14ac:dyDescent="0.25">
      <c r="A1" s="394" t="s">
        <v>310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5.25" customHeight="1" x14ac:dyDescent="0.25">
      <c r="A2" s="395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7"/>
    </row>
    <row r="3" spans="1:12" ht="26.25" customHeight="1" x14ac:dyDescent="0.25">
      <c r="A3" s="2" t="s">
        <v>2</v>
      </c>
      <c r="B3" s="3"/>
      <c r="C3" s="398" t="s">
        <v>326</v>
      </c>
      <c r="D3" s="398"/>
      <c r="E3" s="398"/>
      <c r="F3" s="398"/>
      <c r="G3" s="398"/>
      <c r="H3" s="398"/>
      <c r="I3" s="398"/>
      <c r="J3" s="398"/>
      <c r="K3" s="398"/>
      <c r="L3" s="399"/>
    </row>
    <row r="4" spans="1:12" ht="12.75" customHeight="1" x14ac:dyDescent="0.25">
      <c r="A4" s="2" t="s">
        <v>4</v>
      </c>
      <c r="B4" s="3"/>
      <c r="C4" s="398" t="s">
        <v>311</v>
      </c>
      <c r="D4" s="398"/>
      <c r="E4" s="398"/>
      <c r="F4" s="398"/>
      <c r="G4" s="398"/>
      <c r="H4" s="398"/>
      <c r="I4" s="398"/>
      <c r="J4" s="398"/>
      <c r="K4" s="398"/>
      <c r="L4" s="399"/>
    </row>
    <row r="5" spans="1:12" ht="12.75" customHeight="1" x14ac:dyDescent="0.25">
      <c r="A5" s="4" t="s">
        <v>6</v>
      </c>
      <c r="B5" s="5"/>
      <c r="C5" s="392" t="s">
        <v>312</v>
      </c>
      <c r="D5" s="392"/>
      <c r="E5" s="392"/>
      <c r="F5" s="392"/>
      <c r="G5" s="392"/>
      <c r="H5" s="392"/>
      <c r="I5" s="392"/>
      <c r="J5" s="392"/>
      <c r="K5" s="392"/>
      <c r="L5" s="393"/>
    </row>
    <row r="6" spans="1:12" ht="12.75" customHeight="1" x14ac:dyDescent="0.25">
      <c r="A6" s="4" t="s">
        <v>8</v>
      </c>
      <c r="B6" s="5"/>
      <c r="C6" s="392" t="s">
        <v>313</v>
      </c>
      <c r="D6" s="392"/>
      <c r="E6" s="392"/>
      <c r="F6" s="392"/>
      <c r="G6" s="392"/>
      <c r="H6" s="392"/>
      <c r="I6" s="392"/>
      <c r="J6" s="392"/>
      <c r="K6" s="392"/>
      <c r="L6" s="393"/>
    </row>
    <row r="7" spans="1:12" ht="12" customHeight="1" x14ac:dyDescent="0.25">
      <c r="A7" s="4" t="s">
        <v>10</v>
      </c>
      <c r="B7" s="5"/>
      <c r="C7" s="398" t="s">
        <v>314</v>
      </c>
      <c r="D7" s="398"/>
      <c r="E7" s="398"/>
      <c r="F7" s="398"/>
      <c r="G7" s="398"/>
      <c r="H7" s="398"/>
      <c r="I7" s="398"/>
      <c r="J7" s="398"/>
      <c r="K7" s="398"/>
      <c r="L7" s="399"/>
    </row>
    <row r="8" spans="1:12" ht="12.75" customHeight="1" x14ac:dyDescent="0.25">
      <c r="A8" s="6" t="s">
        <v>12</v>
      </c>
      <c r="B8" s="5"/>
      <c r="C8" s="400"/>
      <c r="D8" s="400"/>
      <c r="E8" s="400"/>
      <c r="F8" s="400"/>
      <c r="G8" s="400"/>
      <c r="H8" s="400"/>
      <c r="I8" s="400"/>
      <c r="J8" s="400"/>
      <c r="K8" s="400"/>
      <c r="L8" s="401"/>
    </row>
    <row r="9" spans="1:12" ht="12.75" customHeight="1" x14ac:dyDescent="0.25">
      <c r="A9" s="4"/>
      <c r="B9" s="5" t="s">
        <v>13</v>
      </c>
      <c r="C9" s="392" t="s">
        <v>315</v>
      </c>
      <c r="D9" s="392"/>
      <c r="E9" s="392"/>
      <c r="F9" s="392"/>
      <c r="G9" s="392"/>
      <c r="H9" s="392"/>
      <c r="I9" s="392"/>
      <c r="J9" s="392"/>
      <c r="K9" s="392"/>
      <c r="L9" s="393"/>
    </row>
    <row r="10" spans="1:12" ht="12.75" customHeight="1" x14ac:dyDescent="0.25">
      <c r="A10" s="4"/>
      <c r="B10" s="5" t="s">
        <v>15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3"/>
    </row>
    <row r="11" spans="1:12" ht="12.75" customHeight="1" x14ac:dyDescent="0.25">
      <c r="A11" s="4"/>
      <c r="B11" s="5" t="s">
        <v>16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1"/>
    </row>
    <row r="12" spans="1:12" ht="12.75" customHeight="1" x14ac:dyDescent="0.25">
      <c r="A12" s="4"/>
      <c r="B12" s="5" t="s">
        <v>17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3"/>
    </row>
    <row r="13" spans="1:12" ht="12.75" customHeight="1" x14ac:dyDescent="0.25">
      <c r="A13" s="4"/>
      <c r="B13" s="5" t="s">
        <v>18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3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406" t="s">
        <v>19</v>
      </c>
      <c r="B15" s="409" t="s">
        <v>20</v>
      </c>
      <c r="C15" s="411" t="s">
        <v>21</v>
      </c>
      <c r="D15" s="412"/>
      <c r="E15" s="412"/>
      <c r="F15" s="412"/>
      <c r="G15" s="413"/>
      <c r="H15" s="411" t="s">
        <v>22</v>
      </c>
      <c r="I15" s="412"/>
      <c r="J15" s="412"/>
      <c r="K15" s="412"/>
      <c r="L15" s="413"/>
    </row>
    <row r="16" spans="1:12" s="11" customFormat="1" ht="12.75" customHeight="1" x14ac:dyDescent="0.25">
      <c r="A16" s="407"/>
      <c r="B16" s="410"/>
      <c r="C16" s="414" t="s">
        <v>23</v>
      </c>
      <c r="D16" s="415" t="s">
        <v>24</v>
      </c>
      <c r="E16" s="417" t="s">
        <v>25</v>
      </c>
      <c r="F16" s="419" t="s">
        <v>26</v>
      </c>
      <c r="G16" s="402" t="s">
        <v>27</v>
      </c>
      <c r="H16" s="414" t="s">
        <v>23</v>
      </c>
      <c r="I16" s="415" t="s">
        <v>24</v>
      </c>
      <c r="J16" s="417" t="s">
        <v>25</v>
      </c>
      <c r="K16" s="419" t="s">
        <v>26</v>
      </c>
      <c r="L16" s="402" t="s">
        <v>27</v>
      </c>
    </row>
    <row r="17" spans="1:12" s="12" customFormat="1" ht="61.5" customHeight="1" thickBot="1" x14ac:dyDescent="0.3">
      <c r="A17" s="408"/>
      <c r="B17" s="410"/>
      <c r="C17" s="414"/>
      <c r="D17" s="416"/>
      <c r="E17" s="418"/>
      <c r="F17" s="420"/>
      <c r="G17" s="402"/>
      <c r="H17" s="423"/>
      <c r="I17" s="424"/>
      <c r="J17" s="418"/>
      <c r="K17" s="420"/>
      <c r="L17" s="403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112156</v>
      </c>
      <c r="D20" s="26">
        <f>SUM(D21,D24,D25,D41,D43)</f>
        <v>112156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108551</v>
      </c>
      <c r="I20" s="26">
        <f>SUM(I21,I24,I25,I41,I43)</f>
        <v>108551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112156</v>
      </c>
      <c r="D24" s="46">
        <v>112156</v>
      </c>
      <c r="E24" s="46"/>
      <c r="F24" s="47" t="s">
        <v>35</v>
      </c>
      <c r="G24" s="48" t="s">
        <v>35</v>
      </c>
      <c r="H24" s="45">
        <f t="shared" si="1"/>
        <v>108551</v>
      </c>
      <c r="I24" s="46">
        <f>I51</f>
        <v>108551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3.5" thickTop="1" thickBot="1" x14ac:dyDescent="0.3">
      <c r="A50" s="110"/>
      <c r="B50" s="23" t="s">
        <v>60</v>
      </c>
      <c r="C50" s="111">
        <f t="shared" ref="C50:C113" si="5">SUM(D50:G50)</f>
        <v>112156</v>
      </c>
      <c r="D50" s="112">
        <f>SUM(D51,D269)</f>
        <v>112156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108551</v>
      </c>
      <c r="I50" s="112">
        <f>SUM(I51,I269)</f>
        <v>108551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112156</v>
      </c>
      <c r="D51" s="117">
        <f>SUM(D52,D181)</f>
        <v>112156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108551</v>
      </c>
      <c r="I51" s="117">
        <f>SUM(I52,I181)</f>
        <v>108551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62</v>
      </c>
      <c r="C52" s="120">
        <f t="shared" si="5"/>
        <v>112156</v>
      </c>
      <c r="D52" s="121">
        <f>SUM(D53,D75,D160,D174)</f>
        <v>112156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108551</v>
      </c>
      <c r="I52" s="121">
        <f>SUM(I53,I75,I160,I174)</f>
        <v>108551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x14ac:dyDescent="0.25">
      <c r="A53" s="123">
        <v>1000</v>
      </c>
      <c r="B53" s="123" t="s">
        <v>63</v>
      </c>
      <c r="C53" s="124">
        <f t="shared" si="5"/>
        <v>85229</v>
      </c>
      <c r="D53" s="125">
        <f>SUM(D54,D67)</f>
        <v>85229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81893</v>
      </c>
      <c r="I53" s="125">
        <f>SUM(I54,I67)</f>
        <v>81893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x14ac:dyDescent="0.25">
      <c r="A54" s="50">
        <v>1100</v>
      </c>
      <c r="B54" s="127" t="s">
        <v>64</v>
      </c>
      <c r="C54" s="51">
        <f t="shared" si="5"/>
        <v>63985</v>
      </c>
      <c r="D54" s="56">
        <f>SUM(D55,D58,D66)</f>
        <v>63985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60517</v>
      </c>
      <c r="I54" s="56">
        <f>SUM(I55,I58,I66)</f>
        <v>60517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x14ac:dyDescent="0.25">
      <c r="A55" s="130">
        <v>1110</v>
      </c>
      <c r="B55" s="99" t="s">
        <v>65</v>
      </c>
      <c r="C55" s="103">
        <f t="shared" si="5"/>
        <v>59530</v>
      </c>
      <c r="D55" s="131">
        <f>SUM(D56:D57)</f>
        <v>59530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59024</v>
      </c>
      <c r="I55" s="131">
        <f>SUM(I56:I57)</f>
        <v>59024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customHeight="1" x14ac:dyDescent="0.25">
      <c r="A57" s="39">
        <v>1119</v>
      </c>
      <c r="B57" s="63" t="s">
        <v>67</v>
      </c>
      <c r="C57" s="64">
        <f t="shared" si="5"/>
        <v>59530</v>
      </c>
      <c r="D57" s="66">
        <v>59530</v>
      </c>
      <c r="E57" s="66"/>
      <c r="F57" s="66"/>
      <c r="G57" s="134"/>
      <c r="H57" s="64">
        <f t="shared" si="6"/>
        <v>59024</v>
      </c>
      <c r="I57" s="66">
        <v>59024</v>
      </c>
      <c r="J57" s="66"/>
      <c r="K57" s="66"/>
      <c r="L57" s="134"/>
    </row>
    <row r="58" spans="1:12" x14ac:dyDescent="0.25">
      <c r="A58" s="135">
        <v>1140</v>
      </c>
      <c r="B58" s="63" t="s">
        <v>68</v>
      </c>
      <c r="C58" s="64">
        <f t="shared" si="5"/>
        <v>4455</v>
      </c>
      <c r="D58" s="136">
        <f>SUM(D59:D65)</f>
        <v>4455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1493</v>
      </c>
      <c r="I58" s="136">
        <f>SUM(I59:I65)</f>
        <v>1493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96</v>
      </c>
      <c r="D62" s="66">
        <v>96</v>
      </c>
      <c r="E62" s="66"/>
      <c r="F62" s="66"/>
      <c r="G62" s="134"/>
      <c r="H62" s="64">
        <f t="shared" si="6"/>
        <v>0</v>
      </c>
      <c r="I62" s="66">
        <v>0</v>
      </c>
      <c r="J62" s="66"/>
      <c r="K62" s="66"/>
      <c r="L62" s="134"/>
    </row>
    <row r="63" spans="1:12" x14ac:dyDescent="0.25">
      <c r="A63" s="39">
        <v>1147</v>
      </c>
      <c r="B63" s="63" t="s">
        <v>73</v>
      </c>
      <c r="C63" s="64">
        <f t="shared" si="5"/>
        <v>627</v>
      </c>
      <c r="D63" s="66">
        <v>627</v>
      </c>
      <c r="E63" s="66"/>
      <c r="F63" s="66"/>
      <c r="G63" s="134"/>
      <c r="H63" s="64">
        <f t="shared" si="6"/>
        <v>1493</v>
      </c>
      <c r="I63" s="66">
        <v>1493</v>
      </c>
      <c r="J63" s="66"/>
      <c r="K63" s="66"/>
      <c r="L63" s="134"/>
    </row>
    <row r="64" spans="1:12" hidden="1" x14ac:dyDescent="0.25">
      <c r="A64" s="39">
        <v>1148</v>
      </c>
      <c r="B64" s="63" t="s">
        <v>74</v>
      </c>
      <c r="C64" s="64">
        <f t="shared" si="5"/>
        <v>3732</v>
      </c>
      <c r="D64" s="66">
        <v>3732</v>
      </c>
      <c r="E64" s="66"/>
      <c r="F64" s="66"/>
      <c r="G64" s="134"/>
      <c r="H64" s="64">
        <f t="shared" si="6"/>
        <v>0</v>
      </c>
      <c r="I64" s="66">
        <f>2986-2986</f>
        <v>0</v>
      </c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</row>
    <row r="67" spans="1:12" ht="36" x14ac:dyDescent="0.25">
      <c r="A67" s="50">
        <v>1200</v>
      </c>
      <c r="B67" s="127" t="s">
        <v>77</v>
      </c>
      <c r="C67" s="51">
        <f t="shared" si="5"/>
        <v>21244</v>
      </c>
      <c r="D67" s="56">
        <f>SUM(D68:D69)</f>
        <v>21244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21376</v>
      </c>
      <c r="I67" s="56">
        <f>SUM(I68:I69)</f>
        <v>21376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x14ac:dyDescent="0.25">
      <c r="A68" s="141">
        <v>1210</v>
      </c>
      <c r="B68" s="58" t="s">
        <v>78</v>
      </c>
      <c r="C68" s="59">
        <f t="shared" si="5"/>
        <v>16199</v>
      </c>
      <c r="D68" s="61">
        <v>16199</v>
      </c>
      <c r="E68" s="61"/>
      <c r="F68" s="61"/>
      <c r="G68" s="133"/>
      <c r="H68" s="59">
        <f t="shared" si="6"/>
        <v>15553</v>
      </c>
      <c r="I68" s="61">
        <f>16272-719</f>
        <v>15553</v>
      </c>
      <c r="J68" s="61"/>
      <c r="K68" s="61"/>
      <c r="L68" s="133"/>
    </row>
    <row r="69" spans="1:12" ht="24" x14ac:dyDescent="0.25">
      <c r="A69" s="135">
        <v>1220</v>
      </c>
      <c r="B69" s="63" t="s">
        <v>79</v>
      </c>
      <c r="C69" s="64">
        <f t="shared" si="5"/>
        <v>5045</v>
      </c>
      <c r="D69" s="136">
        <f>SUM(D70:D74)</f>
        <v>5045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5823</v>
      </c>
      <c r="I69" s="136">
        <f>SUM(I70:I74)</f>
        <v>5823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x14ac:dyDescent="0.25">
      <c r="A70" s="39">
        <v>1221</v>
      </c>
      <c r="B70" s="63" t="s">
        <v>80</v>
      </c>
      <c r="C70" s="64">
        <f t="shared" si="5"/>
        <v>3264</v>
      </c>
      <c r="D70" s="66">
        <v>3264</v>
      </c>
      <c r="E70" s="66"/>
      <c r="F70" s="66"/>
      <c r="G70" s="134"/>
      <c r="H70" s="64">
        <f t="shared" si="6"/>
        <v>4042</v>
      </c>
      <c r="I70" s="66">
        <v>4042</v>
      </c>
      <c r="J70" s="66"/>
      <c r="K70" s="66"/>
      <c r="L70" s="134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</row>
    <row r="73" spans="1:12" ht="36" x14ac:dyDescent="0.25">
      <c r="A73" s="39">
        <v>1227</v>
      </c>
      <c r="B73" s="63" t="s">
        <v>83</v>
      </c>
      <c r="C73" s="64">
        <f t="shared" si="5"/>
        <v>1281</v>
      </c>
      <c r="D73" s="66">
        <v>1281</v>
      </c>
      <c r="E73" s="66"/>
      <c r="F73" s="66"/>
      <c r="G73" s="134"/>
      <c r="H73" s="64">
        <f t="shared" si="6"/>
        <v>1281</v>
      </c>
      <c r="I73" s="66">
        <v>1281</v>
      </c>
      <c r="J73" s="66"/>
      <c r="K73" s="66"/>
      <c r="L73" s="134"/>
    </row>
    <row r="74" spans="1:12" ht="60" x14ac:dyDescent="0.25">
      <c r="A74" s="39">
        <v>1228</v>
      </c>
      <c r="B74" s="63" t="s">
        <v>84</v>
      </c>
      <c r="C74" s="64">
        <f t="shared" si="5"/>
        <v>500</v>
      </c>
      <c r="D74" s="66">
        <v>500</v>
      </c>
      <c r="E74" s="66"/>
      <c r="F74" s="66"/>
      <c r="G74" s="134"/>
      <c r="H74" s="64">
        <f t="shared" si="6"/>
        <v>500</v>
      </c>
      <c r="I74" s="66">
        <v>500</v>
      </c>
      <c r="J74" s="66"/>
      <c r="K74" s="66"/>
      <c r="L74" s="134"/>
    </row>
    <row r="75" spans="1:12" x14ac:dyDescent="0.25">
      <c r="A75" s="123">
        <v>2000</v>
      </c>
      <c r="B75" s="123" t="s">
        <v>85</v>
      </c>
      <c r="C75" s="124">
        <f t="shared" si="5"/>
        <v>26927</v>
      </c>
      <c r="D75" s="125">
        <f>SUM(D76,D83,D120,D151,D152)</f>
        <v>26927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26658</v>
      </c>
      <c r="I75" s="125">
        <f t="shared" ref="I75:L75" si="8">SUM(I76,I83,I120,I151,I152)</f>
        <v>26658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x14ac:dyDescent="0.25">
      <c r="A76" s="50">
        <v>2100</v>
      </c>
      <c r="B76" s="127" t="s">
        <v>86</v>
      </c>
      <c r="C76" s="51">
        <f t="shared" si="5"/>
        <v>185</v>
      </c>
      <c r="D76" s="56">
        <f>SUM(D77,D80)</f>
        <v>185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185</v>
      </c>
      <c r="I76" s="56">
        <f>SUM(I77,I80)</f>
        <v>185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x14ac:dyDescent="0.25">
      <c r="A77" s="141">
        <v>2110</v>
      </c>
      <c r="B77" s="58" t="s">
        <v>87</v>
      </c>
      <c r="C77" s="59">
        <f t="shared" si="5"/>
        <v>185</v>
      </c>
      <c r="D77" s="142">
        <f>SUM(D78:D79)</f>
        <v>185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185</v>
      </c>
      <c r="I77" s="142">
        <f>SUM(I78:I79)</f>
        <v>185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4" x14ac:dyDescent="0.25">
      <c r="A79" s="39">
        <v>2112</v>
      </c>
      <c r="B79" s="63" t="s">
        <v>89</v>
      </c>
      <c r="C79" s="64">
        <f t="shared" si="5"/>
        <v>185</v>
      </c>
      <c r="D79" s="66">
        <v>185</v>
      </c>
      <c r="E79" s="66"/>
      <c r="F79" s="66"/>
      <c r="G79" s="134"/>
      <c r="H79" s="64">
        <f t="shared" si="6"/>
        <v>185</v>
      </c>
      <c r="I79" s="66">
        <v>185</v>
      </c>
      <c r="J79" s="66"/>
      <c r="K79" s="66"/>
      <c r="L79" s="134"/>
    </row>
    <row r="80" spans="1:12" ht="24" hidden="1" x14ac:dyDescent="0.25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</row>
    <row r="82" spans="1:12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</row>
    <row r="83" spans="1:12" x14ac:dyDescent="0.25">
      <c r="A83" s="50">
        <v>2200</v>
      </c>
      <c r="B83" s="127" t="s">
        <v>91</v>
      </c>
      <c r="C83" s="51">
        <f>SUM(D83:G83)</f>
        <v>25498</v>
      </c>
      <c r="D83" s="56">
        <f>SUM(D84,D85,D91,D99,D107,D108,D114,D119)</f>
        <v>25498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25498</v>
      </c>
      <c r="I83" s="56">
        <f t="shared" ref="I83:L83" si="9">SUM(I84,I85,I91,I99,I107,I108,I114,I119)</f>
        <v>25498</v>
      </c>
      <c r="J83" s="56">
        <f t="shared" si="9"/>
        <v>0</v>
      </c>
      <c r="K83" s="56">
        <f t="shared" si="9"/>
        <v>0</v>
      </c>
      <c r="L83" s="144">
        <f t="shared" si="9"/>
        <v>0</v>
      </c>
    </row>
    <row r="84" spans="1:12" x14ac:dyDescent="0.25">
      <c r="A84" s="130">
        <v>2210</v>
      </c>
      <c r="B84" s="99" t="s">
        <v>92</v>
      </c>
      <c r="C84" s="103">
        <f>SUM(D84:G84)</f>
        <v>153</v>
      </c>
      <c r="D84" s="138">
        <v>153</v>
      </c>
      <c r="E84" s="138"/>
      <c r="F84" s="138"/>
      <c r="G84" s="138"/>
      <c r="H84" s="103">
        <f>SUM(I84:L84)</f>
        <v>153</v>
      </c>
      <c r="I84" s="138">
        <v>153</v>
      </c>
      <c r="J84" s="138"/>
      <c r="K84" s="138"/>
      <c r="L84" s="139"/>
    </row>
    <row r="85" spans="1:12" ht="24" x14ac:dyDescent="0.25">
      <c r="A85" s="135">
        <v>2220</v>
      </c>
      <c r="B85" s="63" t="s">
        <v>93</v>
      </c>
      <c r="C85" s="64">
        <f t="shared" si="5"/>
        <v>1024</v>
      </c>
      <c r="D85" s="136">
        <f>SUM(D86:D90)</f>
        <v>1024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1024</v>
      </c>
      <c r="I85" s="136">
        <f>SUM(I86:I90)</f>
        <v>1024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</row>
    <row r="87" spans="1:12" ht="24" x14ac:dyDescent="0.25">
      <c r="A87" s="39">
        <v>2222</v>
      </c>
      <c r="B87" s="63" t="s">
        <v>95</v>
      </c>
      <c r="C87" s="64">
        <f t="shared" si="5"/>
        <v>598</v>
      </c>
      <c r="D87" s="66">
        <v>598</v>
      </c>
      <c r="E87" s="66"/>
      <c r="F87" s="66"/>
      <c r="G87" s="134"/>
      <c r="H87" s="64">
        <f t="shared" si="6"/>
        <v>598</v>
      </c>
      <c r="I87" s="66">
        <v>598</v>
      </c>
      <c r="J87" s="66"/>
      <c r="K87" s="66"/>
      <c r="L87" s="134"/>
    </row>
    <row r="88" spans="1:12" x14ac:dyDescent="0.25">
      <c r="A88" s="39">
        <v>2223</v>
      </c>
      <c r="B88" s="63" t="s">
        <v>96</v>
      </c>
      <c r="C88" s="64">
        <f t="shared" si="5"/>
        <v>426</v>
      </c>
      <c r="D88" s="66">
        <v>426</v>
      </c>
      <c r="E88" s="66"/>
      <c r="F88" s="66"/>
      <c r="G88" s="134"/>
      <c r="H88" s="64">
        <f t="shared" si="6"/>
        <v>426</v>
      </c>
      <c r="I88" s="66">
        <v>426</v>
      </c>
      <c r="J88" s="66"/>
      <c r="K88" s="66"/>
      <c r="L88" s="134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x14ac:dyDescent="0.25">
      <c r="A91" s="135">
        <v>2230</v>
      </c>
      <c r="B91" s="63" t="s">
        <v>99</v>
      </c>
      <c r="C91" s="64">
        <f t="shared" si="5"/>
        <v>561</v>
      </c>
      <c r="D91" s="136">
        <f>SUM(D92:D98)</f>
        <v>561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561</v>
      </c>
      <c r="I91" s="136">
        <f>SUM(I92:I98)</f>
        <v>561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</row>
    <row r="96" spans="1:12" ht="24" x14ac:dyDescent="0.25">
      <c r="A96" s="39">
        <v>2235</v>
      </c>
      <c r="B96" s="63" t="s">
        <v>104</v>
      </c>
      <c r="C96" s="64">
        <f t="shared" si="5"/>
        <v>147</v>
      </c>
      <c r="D96" s="66">
        <v>147</v>
      </c>
      <c r="E96" s="66"/>
      <c r="F96" s="66"/>
      <c r="G96" s="134"/>
      <c r="H96" s="64">
        <f t="shared" si="6"/>
        <v>147</v>
      </c>
      <c r="I96" s="66">
        <v>147</v>
      </c>
      <c r="J96" s="66"/>
      <c r="K96" s="66"/>
      <c r="L96" s="134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x14ac:dyDescent="0.25">
      <c r="A98" s="39">
        <v>2239</v>
      </c>
      <c r="B98" s="63" t="s">
        <v>106</v>
      </c>
      <c r="C98" s="64">
        <f t="shared" si="5"/>
        <v>414</v>
      </c>
      <c r="D98" s="66">
        <v>414</v>
      </c>
      <c r="E98" s="66"/>
      <c r="F98" s="66"/>
      <c r="G98" s="134"/>
      <c r="H98" s="64">
        <f t="shared" si="6"/>
        <v>414</v>
      </c>
      <c r="I98" s="66">
        <v>414</v>
      </c>
      <c r="J98" s="66"/>
      <c r="K98" s="66"/>
      <c r="L98" s="134"/>
    </row>
    <row r="99" spans="1:12" ht="36" hidden="1" x14ac:dyDescent="0.25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</row>
    <row r="107" spans="1:12" hidden="1" x14ac:dyDescent="0.25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</row>
    <row r="108" spans="1:12" x14ac:dyDescent="0.25">
      <c r="A108" s="135">
        <v>2260</v>
      </c>
      <c r="B108" s="63" t="s">
        <v>116</v>
      </c>
      <c r="C108" s="64">
        <f t="shared" si="5"/>
        <v>23760</v>
      </c>
      <c r="D108" s="136">
        <f>SUM(D109:D113)</f>
        <v>23760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23760</v>
      </c>
      <c r="I108" s="136">
        <f>SUM(I109:I113)</f>
        <v>23760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x14ac:dyDescent="0.25">
      <c r="A109" s="39">
        <v>2261</v>
      </c>
      <c r="B109" s="63" t="s">
        <v>117</v>
      </c>
      <c r="C109" s="64">
        <f t="shared" si="5"/>
        <v>23760</v>
      </c>
      <c r="D109" s="66">
        <v>23760</v>
      </c>
      <c r="E109" s="66"/>
      <c r="F109" s="66"/>
      <c r="G109" s="134"/>
      <c r="H109" s="64">
        <f t="shared" si="10"/>
        <v>23760</v>
      </c>
      <c r="I109" s="66">
        <v>23760</v>
      </c>
      <c r="J109" s="66"/>
      <c r="K109" s="66"/>
      <c r="L109" s="134"/>
    </row>
    <row r="110" spans="1:12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10"/>
        <v>0</v>
      </c>
      <c r="I110" s="66"/>
      <c r="J110" s="66"/>
      <c r="K110" s="66"/>
      <c r="L110" s="134"/>
    </row>
    <row r="111" spans="1:12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10"/>
        <v>0</v>
      </c>
      <c r="I111" s="66"/>
      <c r="J111" s="66"/>
      <c r="K111" s="66"/>
      <c r="L111" s="134"/>
    </row>
    <row r="112" spans="1:12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10"/>
        <v>0</v>
      </c>
      <c r="I112" s="66"/>
      <c r="J112" s="66"/>
      <c r="K112" s="66"/>
      <c r="L112" s="134"/>
    </row>
    <row r="113" spans="1:12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10"/>
        <v>0</v>
      </c>
      <c r="I113" s="66"/>
      <c r="J113" s="66"/>
      <c r="K113" s="66"/>
      <c r="L113" s="134"/>
    </row>
    <row r="114" spans="1:12" hidden="1" x14ac:dyDescent="0.25">
      <c r="A114" s="135">
        <v>2270</v>
      </c>
      <c r="B114" s="63" t="s">
        <v>122</v>
      </c>
      <c r="C114" s="64">
        <f t="shared" ref="C114:C174" si="11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123</v>
      </c>
      <c r="C115" s="64">
        <f t="shared" si="11"/>
        <v>0</v>
      </c>
      <c r="D115" s="66"/>
      <c r="E115" s="66"/>
      <c r="F115" s="66"/>
      <c r="G115" s="134"/>
      <c r="H115" s="64">
        <f t="shared" si="10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124</v>
      </c>
      <c r="C116" s="64">
        <f t="shared" si="11"/>
        <v>0</v>
      </c>
      <c r="D116" s="66"/>
      <c r="E116" s="66"/>
      <c r="F116" s="66"/>
      <c r="G116" s="134"/>
      <c r="H116" s="64">
        <f t="shared" si="10"/>
        <v>0</v>
      </c>
      <c r="I116" s="66"/>
      <c r="J116" s="66"/>
      <c r="K116" s="66"/>
      <c r="L116" s="134"/>
    </row>
    <row r="117" spans="1:12" ht="24" hidden="1" x14ac:dyDescent="0.25">
      <c r="A117" s="39">
        <v>2275</v>
      </c>
      <c r="B117" s="63" t="s">
        <v>125</v>
      </c>
      <c r="C117" s="64">
        <f t="shared" si="11"/>
        <v>0</v>
      </c>
      <c r="D117" s="66"/>
      <c r="E117" s="66"/>
      <c r="F117" s="66"/>
      <c r="G117" s="134"/>
      <c r="H117" s="64">
        <f t="shared" si="10"/>
        <v>0</v>
      </c>
      <c r="I117" s="66"/>
      <c r="J117" s="66"/>
      <c r="K117" s="66"/>
      <c r="L117" s="134"/>
    </row>
    <row r="118" spans="1:12" ht="36" hidden="1" x14ac:dyDescent="0.25">
      <c r="A118" s="39">
        <v>2276</v>
      </c>
      <c r="B118" s="63" t="s">
        <v>126</v>
      </c>
      <c r="C118" s="64">
        <f t="shared" si="11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</row>
    <row r="119" spans="1:12" ht="48" hidden="1" x14ac:dyDescent="0.25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</row>
    <row r="120" spans="1:12" ht="38.25" customHeight="1" x14ac:dyDescent="0.25">
      <c r="A120" s="95">
        <v>2300</v>
      </c>
      <c r="B120" s="75" t="s">
        <v>128</v>
      </c>
      <c r="C120" s="76">
        <f t="shared" si="11"/>
        <v>1244</v>
      </c>
      <c r="D120" s="149">
        <f>SUM(D121,D126,D130,D131,D134,D138,D146,D147,D150)</f>
        <v>1244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975</v>
      </c>
      <c r="I120" s="149">
        <f>SUM(I121,I126,I130,I131,I134,I138,I146,I147,I150)</f>
        <v>975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x14ac:dyDescent="0.25">
      <c r="A121" s="141">
        <v>2310</v>
      </c>
      <c r="B121" s="58" t="s">
        <v>129</v>
      </c>
      <c r="C121" s="59">
        <f t="shared" si="11"/>
        <v>1153</v>
      </c>
      <c r="D121" s="142">
        <f>SUM(D122:D125)</f>
        <v>1153</v>
      </c>
      <c r="E121" s="142">
        <f t="shared" ref="E121:L121" si="12">SUM(E122:E125)</f>
        <v>0</v>
      </c>
      <c r="F121" s="142">
        <f t="shared" si="12"/>
        <v>0</v>
      </c>
      <c r="G121" s="143">
        <f t="shared" si="12"/>
        <v>0</v>
      </c>
      <c r="H121" s="59">
        <f t="shared" si="10"/>
        <v>884</v>
      </c>
      <c r="I121" s="142">
        <f t="shared" si="12"/>
        <v>884</v>
      </c>
      <c r="J121" s="142">
        <f t="shared" si="12"/>
        <v>0</v>
      </c>
      <c r="K121" s="142">
        <f t="shared" si="12"/>
        <v>0</v>
      </c>
      <c r="L121" s="143">
        <f t="shared" si="12"/>
        <v>0</v>
      </c>
    </row>
    <row r="122" spans="1:12" x14ac:dyDescent="0.25">
      <c r="A122" s="39">
        <v>2311</v>
      </c>
      <c r="B122" s="63" t="s">
        <v>130</v>
      </c>
      <c r="C122" s="64">
        <f>SUM(D122:G122)</f>
        <v>90</v>
      </c>
      <c r="D122" s="66">
        <v>90</v>
      </c>
      <c r="E122" s="66"/>
      <c r="F122" s="66"/>
      <c r="G122" s="134"/>
      <c r="H122" s="64">
        <f t="shared" si="10"/>
        <v>90</v>
      </c>
      <c r="I122" s="66">
        <v>90</v>
      </c>
      <c r="J122" s="66"/>
      <c r="K122" s="66"/>
      <c r="L122" s="134"/>
    </row>
    <row r="123" spans="1:12" x14ac:dyDescent="0.25">
      <c r="A123" s="39">
        <v>2312</v>
      </c>
      <c r="B123" s="63" t="s">
        <v>131</v>
      </c>
      <c r="C123" s="64">
        <f t="shared" si="11"/>
        <v>918</v>
      </c>
      <c r="D123" s="66">
        <v>918</v>
      </c>
      <c r="E123" s="66"/>
      <c r="F123" s="66"/>
      <c r="G123" s="134"/>
      <c r="H123" s="64">
        <f t="shared" si="10"/>
        <v>649</v>
      </c>
      <c r="I123" s="66">
        <f>662-13</f>
        <v>649</v>
      </c>
      <c r="J123" s="66"/>
      <c r="K123" s="66"/>
      <c r="L123" s="134"/>
    </row>
    <row r="124" spans="1:12" x14ac:dyDescent="0.25">
      <c r="A124" s="39">
        <v>2313</v>
      </c>
      <c r="B124" s="63" t="s">
        <v>132</v>
      </c>
      <c r="C124" s="64">
        <f t="shared" si="11"/>
        <v>145</v>
      </c>
      <c r="D124" s="66">
        <v>145</v>
      </c>
      <c r="E124" s="66"/>
      <c r="F124" s="66"/>
      <c r="G124" s="134"/>
      <c r="H124" s="64">
        <f t="shared" si="10"/>
        <v>145</v>
      </c>
      <c r="I124" s="66">
        <v>145</v>
      </c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133</v>
      </c>
      <c r="C125" s="64">
        <f t="shared" si="11"/>
        <v>0</v>
      </c>
      <c r="D125" s="66"/>
      <c r="E125" s="66"/>
      <c r="F125" s="66"/>
      <c r="G125" s="134"/>
      <c r="H125" s="64">
        <f t="shared" si="10"/>
        <v>0</v>
      </c>
      <c r="I125" s="66"/>
      <c r="J125" s="66"/>
      <c r="K125" s="66"/>
      <c r="L125" s="134"/>
    </row>
    <row r="126" spans="1:12" hidden="1" x14ac:dyDescent="0.25">
      <c r="A126" s="135">
        <v>2320</v>
      </c>
      <c r="B126" s="63" t="s">
        <v>134</v>
      </c>
      <c r="C126" s="64">
        <f t="shared" si="11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1"/>
        <v>0</v>
      </c>
      <c r="D127" s="66"/>
      <c r="E127" s="66"/>
      <c r="F127" s="66"/>
      <c r="G127" s="134"/>
      <c r="H127" s="64">
        <f t="shared" si="10"/>
        <v>0</v>
      </c>
      <c r="I127" s="66"/>
      <c r="J127" s="66"/>
      <c r="K127" s="66"/>
      <c r="L127" s="134"/>
    </row>
    <row r="128" spans="1:12" hidden="1" x14ac:dyDescent="0.25">
      <c r="A128" s="39">
        <v>2322</v>
      </c>
      <c r="B128" s="63" t="s">
        <v>136</v>
      </c>
      <c r="C128" s="64">
        <f t="shared" si="11"/>
        <v>0</v>
      </c>
      <c r="D128" s="66"/>
      <c r="E128" s="66"/>
      <c r="F128" s="66"/>
      <c r="G128" s="134"/>
      <c r="H128" s="64">
        <f t="shared" si="10"/>
        <v>0</v>
      </c>
      <c r="I128" s="66"/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137</v>
      </c>
      <c r="C129" s="64">
        <f t="shared" si="11"/>
        <v>0</v>
      </c>
      <c r="D129" s="66"/>
      <c r="E129" s="66"/>
      <c r="F129" s="66"/>
      <c r="G129" s="134"/>
      <c r="H129" s="64">
        <f t="shared" si="10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138</v>
      </c>
      <c r="C130" s="64">
        <f t="shared" si="11"/>
        <v>0</v>
      </c>
      <c r="D130" s="66"/>
      <c r="E130" s="66"/>
      <c r="F130" s="66"/>
      <c r="G130" s="134"/>
      <c r="H130" s="64">
        <f t="shared" si="10"/>
        <v>0</v>
      </c>
      <c r="I130" s="66"/>
      <c r="J130" s="66"/>
      <c r="K130" s="66"/>
      <c r="L130" s="134"/>
    </row>
    <row r="131" spans="1:12" ht="36" hidden="1" x14ac:dyDescent="0.25">
      <c r="A131" s="135">
        <v>2340</v>
      </c>
      <c r="B131" s="63" t="s">
        <v>139</v>
      </c>
      <c r="C131" s="64">
        <f t="shared" si="11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1"/>
        <v>0</v>
      </c>
      <c r="D132" s="66"/>
      <c r="E132" s="66"/>
      <c r="F132" s="66"/>
      <c r="G132" s="134"/>
      <c r="H132" s="64">
        <f t="shared" si="10"/>
        <v>0</v>
      </c>
      <c r="I132" s="66"/>
      <c r="J132" s="66"/>
      <c r="K132" s="66"/>
      <c r="L132" s="134"/>
    </row>
    <row r="133" spans="1:12" ht="24" hidden="1" x14ac:dyDescent="0.25">
      <c r="A133" s="39">
        <v>2344</v>
      </c>
      <c r="B133" s="63" t="s">
        <v>141</v>
      </c>
      <c r="C133" s="64">
        <f t="shared" si="11"/>
        <v>0</v>
      </c>
      <c r="D133" s="66"/>
      <c r="E133" s="66"/>
      <c r="F133" s="66"/>
      <c r="G133" s="134"/>
      <c r="H133" s="64">
        <f t="shared" si="10"/>
        <v>0</v>
      </c>
      <c r="I133" s="66"/>
      <c r="J133" s="66"/>
      <c r="K133" s="66"/>
      <c r="L133" s="134"/>
    </row>
    <row r="134" spans="1:12" ht="24" x14ac:dyDescent="0.25">
      <c r="A134" s="130">
        <v>2350</v>
      </c>
      <c r="B134" s="99" t="s">
        <v>142</v>
      </c>
      <c r="C134" s="103">
        <f t="shared" si="11"/>
        <v>91</v>
      </c>
      <c r="D134" s="131">
        <f>SUM(D135:D137)</f>
        <v>91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91</v>
      </c>
      <c r="I134" s="131">
        <f>SUM(I135:I137)</f>
        <v>91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1"/>
        <v>0</v>
      </c>
      <c r="D135" s="61"/>
      <c r="E135" s="61"/>
      <c r="F135" s="61"/>
      <c r="G135" s="133"/>
      <c r="H135" s="59">
        <f t="shared" si="10"/>
        <v>0</v>
      </c>
      <c r="I135" s="61"/>
      <c r="J135" s="61"/>
      <c r="K135" s="61"/>
      <c r="L135" s="133"/>
    </row>
    <row r="136" spans="1:12" ht="24" x14ac:dyDescent="0.25">
      <c r="A136" s="39">
        <v>2352</v>
      </c>
      <c r="B136" s="63" t="s">
        <v>144</v>
      </c>
      <c r="C136" s="64">
        <f t="shared" si="11"/>
        <v>91</v>
      </c>
      <c r="D136" s="66">
        <v>91</v>
      </c>
      <c r="E136" s="66"/>
      <c r="F136" s="66"/>
      <c r="G136" s="134"/>
      <c r="H136" s="64">
        <f t="shared" si="10"/>
        <v>91</v>
      </c>
      <c r="I136" s="66">
        <v>91</v>
      </c>
      <c r="J136" s="66"/>
      <c r="K136" s="66"/>
      <c r="L136" s="134"/>
    </row>
    <row r="137" spans="1:12" ht="24" hidden="1" x14ac:dyDescent="0.25">
      <c r="A137" s="39">
        <v>2353</v>
      </c>
      <c r="B137" s="63" t="s">
        <v>145</v>
      </c>
      <c r="C137" s="64">
        <f t="shared" si="11"/>
        <v>0</v>
      </c>
      <c r="D137" s="66"/>
      <c r="E137" s="66"/>
      <c r="F137" s="66"/>
      <c r="G137" s="134"/>
      <c r="H137" s="64">
        <f t="shared" si="10"/>
        <v>0</v>
      </c>
      <c r="I137" s="66"/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146</v>
      </c>
      <c r="C138" s="64">
        <f t="shared" si="11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1"/>
        <v>0</v>
      </c>
      <c r="D139" s="66"/>
      <c r="E139" s="66"/>
      <c r="F139" s="66"/>
      <c r="G139" s="134"/>
      <c r="H139" s="64">
        <f t="shared" si="10"/>
        <v>0</v>
      </c>
      <c r="I139" s="66"/>
      <c r="J139" s="66"/>
      <c r="K139" s="66"/>
      <c r="L139" s="134"/>
    </row>
    <row r="140" spans="1:12" ht="24" hidden="1" x14ac:dyDescent="0.25">
      <c r="A140" s="38">
        <v>2362</v>
      </c>
      <c r="B140" s="63" t="s">
        <v>148</v>
      </c>
      <c r="C140" s="64">
        <f t="shared" si="11"/>
        <v>0</v>
      </c>
      <c r="D140" s="66"/>
      <c r="E140" s="66"/>
      <c r="F140" s="66"/>
      <c r="G140" s="134"/>
      <c r="H140" s="64">
        <f t="shared" si="10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149</v>
      </c>
      <c r="C141" s="64">
        <f t="shared" si="11"/>
        <v>0</v>
      </c>
      <c r="D141" s="66"/>
      <c r="E141" s="66"/>
      <c r="F141" s="66"/>
      <c r="G141" s="134"/>
      <c r="H141" s="64">
        <f t="shared" si="10"/>
        <v>0</v>
      </c>
      <c r="I141" s="66"/>
      <c r="J141" s="66"/>
      <c r="K141" s="66"/>
      <c r="L141" s="134"/>
    </row>
    <row r="142" spans="1:12" hidden="1" x14ac:dyDescent="0.25">
      <c r="A142" s="38">
        <v>2364</v>
      </c>
      <c r="B142" s="63" t="s">
        <v>150</v>
      </c>
      <c r="C142" s="64">
        <f t="shared" si="11"/>
        <v>0</v>
      </c>
      <c r="D142" s="66"/>
      <c r="E142" s="66"/>
      <c r="F142" s="66"/>
      <c r="G142" s="134"/>
      <c r="H142" s="64">
        <f t="shared" si="10"/>
        <v>0</v>
      </c>
      <c r="I142" s="66"/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1"/>
        <v>0</v>
      </c>
      <c r="D143" s="66"/>
      <c r="E143" s="66"/>
      <c r="F143" s="66"/>
      <c r="G143" s="134"/>
      <c r="H143" s="64">
        <f t="shared" si="10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152</v>
      </c>
      <c r="C144" s="64">
        <f t="shared" si="11"/>
        <v>0</v>
      </c>
      <c r="D144" s="66"/>
      <c r="E144" s="66"/>
      <c r="F144" s="66"/>
      <c r="G144" s="134"/>
      <c r="H144" s="64">
        <f t="shared" si="10"/>
        <v>0</v>
      </c>
      <c r="I144" s="66"/>
      <c r="J144" s="66"/>
      <c r="K144" s="66"/>
      <c r="L144" s="134"/>
    </row>
    <row r="145" spans="1:12" ht="60" hidden="1" x14ac:dyDescent="0.25">
      <c r="A145" s="38">
        <v>2369</v>
      </c>
      <c r="B145" s="63" t="s">
        <v>153</v>
      </c>
      <c r="C145" s="64">
        <f t="shared" si="11"/>
        <v>0</v>
      </c>
      <c r="D145" s="66"/>
      <c r="E145" s="66"/>
      <c r="F145" s="66"/>
      <c r="G145" s="134"/>
      <c r="H145" s="64">
        <f t="shared" si="10"/>
        <v>0</v>
      </c>
      <c r="I145" s="66"/>
      <c r="J145" s="66"/>
      <c r="K145" s="66"/>
      <c r="L145" s="134"/>
    </row>
    <row r="146" spans="1:12" hidden="1" x14ac:dyDescent="0.25">
      <c r="A146" s="130">
        <v>2370</v>
      </c>
      <c r="B146" s="99" t="s">
        <v>154</v>
      </c>
      <c r="C146" s="103">
        <f t="shared" si="11"/>
        <v>0</v>
      </c>
      <c r="D146" s="138"/>
      <c r="E146" s="138"/>
      <c r="F146" s="138"/>
      <c r="G146" s="139"/>
      <c r="H146" s="103">
        <f t="shared" si="10"/>
        <v>0</v>
      </c>
      <c r="I146" s="138"/>
      <c r="J146" s="138"/>
      <c r="K146" s="138"/>
      <c r="L146" s="139"/>
    </row>
    <row r="147" spans="1:12" hidden="1" x14ac:dyDescent="0.25">
      <c r="A147" s="130">
        <v>2380</v>
      </c>
      <c r="B147" s="99" t="s">
        <v>155</v>
      </c>
      <c r="C147" s="103">
        <f t="shared" si="11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1"/>
        <v>0</v>
      </c>
      <c r="D148" s="61"/>
      <c r="E148" s="61"/>
      <c r="F148" s="61"/>
      <c r="G148" s="133"/>
      <c r="H148" s="59">
        <f t="shared" si="10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1"/>
        <v>0</v>
      </c>
      <c r="D149" s="66"/>
      <c r="E149" s="66"/>
      <c r="F149" s="66"/>
      <c r="G149" s="134"/>
      <c r="H149" s="64">
        <f t="shared" si="10"/>
        <v>0</v>
      </c>
      <c r="I149" s="66"/>
      <c r="J149" s="66"/>
      <c r="K149" s="66"/>
      <c r="L149" s="134"/>
    </row>
    <row r="150" spans="1:12" hidden="1" x14ac:dyDescent="0.25">
      <c r="A150" s="130">
        <v>2390</v>
      </c>
      <c r="B150" s="99" t="s">
        <v>158</v>
      </c>
      <c r="C150" s="103">
        <f t="shared" si="11"/>
        <v>0</v>
      </c>
      <c r="D150" s="138"/>
      <c r="E150" s="138"/>
      <c r="F150" s="138"/>
      <c r="G150" s="139"/>
      <c r="H150" s="103">
        <f t="shared" si="10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159</v>
      </c>
      <c r="C151" s="51">
        <f t="shared" si="11"/>
        <v>0</v>
      </c>
      <c r="D151" s="151"/>
      <c r="E151" s="151"/>
      <c r="F151" s="151"/>
      <c r="G151" s="152"/>
      <c r="H151" s="51">
        <f t="shared" si="10"/>
        <v>0</v>
      </c>
      <c r="I151" s="151"/>
      <c r="J151" s="151"/>
      <c r="K151" s="151"/>
      <c r="L151" s="152"/>
    </row>
    <row r="152" spans="1:12" ht="24" hidden="1" x14ac:dyDescent="0.25">
      <c r="A152" s="50">
        <v>2500</v>
      </c>
      <c r="B152" s="127" t="s">
        <v>160</v>
      </c>
      <c r="C152" s="51">
        <f t="shared" si="11"/>
        <v>0</v>
      </c>
      <c r="D152" s="56">
        <f>SUM(D153,D159)</f>
        <v>0</v>
      </c>
      <c r="E152" s="56">
        <f t="shared" ref="E152:G152" si="13">SUM(E153,E159)</f>
        <v>0</v>
      </c>
      <c r="F152" s="56">
        <f t="shared" si="13"/>
        <v>0</v>
      </c>
      <c r="G152" s="56">
        <f t="shared" si="13"/>
        <v>0</v>
      </c>
      <c r="H152" s="51">
        <f t="shared" si="10"/>
        <v>0</v>
      </c>
      <c r="I152" s="56">
        <f>SUM(I153,I159)</f>
        <v>0</v>
      </c>
      <c r="J152" s="56">
        <f t="shared" ref="J152:L152" si="14">SUM(J153,J159)</f>
        <v>0</v>
      </c>
      <c r="K152" s="56">
        <f t="shared" si="14"/>
        <v>0</v>
      </c>
      <c r="L152" s="129">
        <f t="shared" si="14"/>
        <v>0</v>
      </c>
    </row>
    <row r="153" spans="1:12" ht="16.5" hidden="1" customHeight="1" x14ac:dyDescent="0.25">
      <c r="A153" s="141">
        <v>2510</v>
      </c>
      <c r="B153" s="58" t="s">
        <v>161</v>
      </c>
      <c r="C153" s="59">
        <f t="shared" si="11"/>
        <v>0</v>
      </c>
      <c r="D153" s="142">
        <f>SUM(D154:D158)</f>
        <v>0</v>
      </c>
      <c r="E153" s="142">
        <f t="shared" ref="E153:G153" si="15">SUM(E154:E158)</f>
        <v>0</v>
      </c>
      <c r="F153" s="142">
        <f t="shared" si="15"/>
        <v>0</v>
      </c>
      <c r="G153" s="142">
        <f t="shared" si="15"/>
        <v>0</v>
      </c>
      <c r="H153" s="59">
        <f t="shared" si="10"/>
        <v>0</v>
      </c>
      <c r="I153" s="142">
        <f>SUM(I154:I158)</f>
        <v>0</v>
      </c>
      <c r="J153" s="142">
        <f t="shared" ref="J153:L153" si="16">SUM(J154:J158)</f>
        <v>0</v>
      </c>
      <c r="K153" s="142">
        <f t="shared" si="16"/>
        <v>0</v>
      </c>
      <c r="L153" s="153">
        <f t="shared" si="16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1"/>
        <v>0</v>
      </c>
      <c r="D154" s="66"/>
      <c r="E154" s="66"/>
      <c r="F154" s="66"/>
      <c r="G154" s="134"/>
      <c r="H154" s="64">
        <f t="shared" si="10"/>
        <v>0</v>
      </c>
      <c r="I154" s="66"/>
      <c r="J154" s="66"/>
      <c r="K154" s="66"/>
      <c r="L154" s="134"/>
    </row>
    <row r="155" spans="1:12" ht="24" hidden="1" x14ac:dyDescent="0.25">
      <c r="A155" s="39">
        <v>2513</v>
      </c>
      <c r="B155" s="63" t="s">
        <v>163</v>
      </c>
      <c r="C155" s="64">
        <f t="shared" si="11"/>
        <v>0</v>
      </c>
      <c r="D155" s="66"/>
      <c r="E155" s="66"/>
      <c r="F155" s="66"/>
      <c r="G155" s="134"/>
      <c r="H155" s="64">
        <f t="shared" si="10"/>
        <v>0</v>
      </c>
      <c r="I155" s="66"/>
      <c r="J155" s="66"/>
      <c r="K155" s="66"/>
      <c r="L155" s="134"/>
    </row>
    <row r="156" spans="1:12" ht="36" hidden="1" x14ac:dyDescent="0.25">
      <c r="A156" s="39">
        <v>2514</v>
      </c>
      <c r="B156" s="63" t="s">
        <v>164</v>
      </c>
      <c r="C156" s="64">
        <f t="shared" si="11"/>
        <v>0</v>
      </c>
      <c r="D156" s="66"/>
      <c r="E156" s="66"/>
      <c r="F156" s="66"/>
      <c r="G156" s="134"/>
      <c r="H156" s="64">
        <f t="shared" si="10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165</v>
      </c>
      <c r="C157" s="64">
        <f t="shared" si="11"/>
        <v>0</v>
      </c>
      <c r="D157" s="66"/>
      <c r="E157" s="66"/>
      <c r="F157" s="66"/>
      <c r="G157" s="134"/>
      <c r="H157" s="64">
        <f t="shared" si="10"/>
        <v>0</v>
      </c>
      <c r="I157" s="66"/>
      <c r="J157" s="66"/>
      <c r="K157" s="66"/>
      <c r="L157" s="134"/>
    </row>
    <row r="158" spans="1:12" ht="24" hidden="1" x14ac:dyDescent="0.25">
      <c r="A158" s="39">
        <v>2519</v>
      </c>
      <c r="B158" s="63" t="s">
        <v>166</v>
      </c>
      <c r="C158" s="64">
        <f t="shared" si="11"/>
        <v>0</v>
      </c>
      <c r="D158" s="66"/>
      <c r="E158" s="66"/>
      <c r="F158" s="66"/>
      <c r="G158" s="134"/>
      <c r="H158" s="64">
        <f t="shared" si="10"/>
        <v>0</v>
      </c>
      <c r="I158" s="66"/>
      <c r="J158" s="66"/>
      <c r="K158" s="66"/>
      <c r="L158" s="134"/>
    </row>
    <row r="159" spans="1:12" ht="24" hidden="1" x14ac:dyDescent="0.25">
      <c r="A159" s="135">
        <v>2520</v>
      </c>
      <c r="B159" s="63" t="s">
        <v>167</v>
      </c>
      <c r="C159" s="64">
        <f t="shared" si="11"/>
        <v>0</v>
      </c>
      <c r="D159" s="66"/>
      <c r="E159" s="66"/>
      <c r="F159" s="66"/>
      <c r="G159" s="134"/>
      <c r="H159" s="64">
        <f t="shared" si="10"/>
        <v>0</v>
      </c>
      <c r="I159" s="66"/>
      <c r="J159" s="66"/>
      <c r="K159" s="66"/>
      <c r="L159" s="134"/>
    </row>
    <row r="160" spans="1:12" hidden="1" x14ac:dyDescent="0.25">
      <c r="A160" s="123">
        <v>3000</v>
      </c>
      <c r="B160" s="123" t="s">
        <v>168</v>
      </c>
      <c r="C160" s="124">
        <f t="shared" si="11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169</v>
      </c>
      <c r="C161" s="155">
        <f t="shared" si="11"/>
        <v>0</v>
      </c>
      <c r="D161" s="56">
        <f>SUM(D162,D166)</f>
        <v>0</v>
      </c>
      <c r="E161" s="56">
        <f t="shared" ref="E161:G161" si="17">SUM(E162,E166)</f>
        <v>0</v>
      </c>
      <c r="F161" s="56">
        <f t="shared" si="17"/>
        <v>0</v>
      </c>
      <c r="G161" s="56">
        <f t="shared" si="17"/>
        <v>0</v>
      </c>
      <c r="H161" s="51">
        <f t="shared" si="10"/>
        <v>0</v>
      </c>
      <c r="I161" s="56">
        <f>SUM(I162,I166)</f>
        <v>0</v>
      </c>
      <c r="J161" s="56">
        <f t="shared" ref="J161:L161" si="18">SUM(J162,J166)</f>
        <v>0</v>
      </c>
      <c r="K161" s="56">
        <f t="shared" si="18"/>
        <v>0</v>
      </c>
      <c r="L161" s="129">
        <f t="shared" si="18"/>
        <v>0</v>
      </c>
    </row>
    <row r="162" spans="1:12" ht="36" hidden="1" x14ac:dyDescent="0.25">
      <c r="A162" s="141">
        <v>3260</v>
      </c>
      <c r="B162" s="58" t="s">
        <v>170</v>
      </c>
      <c r="C162" s="59">
        <f t="shared" si="11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174</v>
      </c>
      <c r="C166" s="156">
        <f t="shared" ref="C166:C170" si="19">SUM(D166:G166)</f>
        <v>0</v>
      </c>
      <c r="D166" s="142">
        <f>SUM(D167:D170)</f>
        <v>0</v>
      </c>
      <c r="E166" s="142">
        <f t="shared" ref="E166:G166" si="20">SUM(E167:E170)</f>
        <v>0</v>
      </c>
      <c r="F166" s="142">
        <f t="shared" si="20"/>
        <v>0</v>
      </c>
      <c r="G166" s="142">
        <f t="shared" si="20"/>
        <v>0</v>
      </c>
      <c r="H166" s="156">
        <f t="shared" ref="H166:H170" si="21">SUM(I166:L166)</f>
        <v>0</v>
      </c>
      <c r="I166" s="142">
        <f>SUM(I167:I170)</f>
        <v>0</v>
      </c>
      <c r="J166" s="142">
        <f t="shared" ref="J166:L166" si="22">SUM(J167:J170)</f>
        <v>0</v>
      </c>
      <c r="K166" s="142">
        <f t="shared" si="22"/>
        <v>0</v>
      </c>
      <c r="L166" s="157">
        <f t="shared" si="22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19"/>
        <v>0</v>
      </c>
      <c r="D167" s="66"/>
      <c r="E167" s="66"/>
      <c r="F167" s="66"/>
      <c r="G167" s="158"/>
      <c r="H167" s="64">
        <f t="shared" si="21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176</v>
      </c>
      <c r="C168" s="64">
        <f t="shared" si="19"/>
        <v>0</v>
      </c>
      <c r="D168" s="66"/>
      <c r="E168" s="66"/>
      <c r="F168" s="66"/>
      <c r="G168" s="158"/>
      <c r="H168" s="64">
        <f t="shared" si="21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177</v>
      </c>
      <c r="C169" s="64">
        <f t="shared" si="19"/>
        <v>0</v>
      </c>
      <c r="D169" s="66"/>
      <c r="E169" s="66"/>
      <c r="F169" s="66"/>
      <c r="G169" s="158"/>
      <c r="H169" s="64">
        <f t="shared" si="21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178</v>
      </c>
      <c r="C170" s="156">
        <f t="shared" si="19"/>
        <v>0</v>
      </c>
      <c r="D170" s="160"/>
      <c r="E170" s="160"/>
      <c r="F170" s="160"/>
      <c r="G170" s="161"/>
      <c r="H170" s="156">
        <f t="shared" si="21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179</v>
      </c>
      <c r="C171" s="164">
        <f t="shared" si="11"/>
        <v>0</v>
      </c>
      <c r="D171" s="165">
        <f>SUM(D172:D173)</f>
        <v>0</v>
      </c>
      <c r="E171" s="165">
        <f t="shared" ref="E171:G171" si="23">SUM(E172:E173)</f>
        <v>0</v>
      </c>
      <c r="F171" s="165">
        <f t="shared" si="23"/>
        <v>0</v>
      </c>
      <c r="G171" s="165">
        <f t="shared" si="23"/>
        <v>0</v>
      </c>
      <c r="H171" s="164">
        <f t="shared" si="10"/>
        <v>0</v>
      </c>
      <c r="I171" s="165">
        <f>SUM(I172:I173)</f>
        <v>0</v>
      </c>
      <c r="J171" s="165">
        <f t="shared" ref="J171:L171" si="24">SUM(J172:J173)</f>
        <v>0</v>
      </c>
      <c r="K171" s="165">
        <f t="shared" si="24"/>
        <v>0</v>
      </c>
      <c r="L171" s="129">
        <f t="shared" si="24"/>
        <v>0</v>
      </c>
    </row>
    <row r="172" spans="1:12" ht="48" hidden="1" x14ac:dyDescent="0.25">
      <c r="A172" s="98">
        <v>3310</v>
      </c>
      <c r="B172" s="99" t="s">
        <v>180</v>
      </c>
      <c r="C172" s="166">
        <f t="shared" si="11"/>
        <v>0</v>
      </c>
      <c r="D172" s="138"/>
      <c r="E172" s="138"/>
      <c r="F172" s="138"/>
      <c r="G172" s="139"/>
      <c r="H172" s="166">
        <f t="shared" si="10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1"/>
        <v>0</v>
      </c>
      <c r="D173" s="61"/>
      <c r="E173" s="61"/>
      <c r="F173" s="61"/>
      <c r="G173" s="133"/>
      <c r="H173" s="59">
        <f t="shared" si="10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182</v>
      </c>
      <c r="C174" s="124">
        <f t="shared" si="11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184</v>
      </c>
      <c r="C176" s="59">
        <f t="shared" ref="C176:C245" si="25">SUM(D176:G176)</f>
        <v>0</v>
      </c>
      <c r="D176" s="61"/>
      <c r="E176" s="61"/>
      <c r="F176" s="61"/>
      <c r="G176" s="133"/>
      <c r="H176" s="59">
        <f t="shared" ref="H176:H244" si="26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185</v>
      </c>
      <c r="C177" s="64">
        <f t="shared" si="25"/>
        <v>0</v>
      </c>
      <c r="D177" s="66"/>
      <c r="E177" s="66"/>
      <c r="F177" s="66"/>
      <c r="G177" s="134"/>
      <c r="H177" s="64">
        <f t="shared" si="26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186</v>
      </c>
      <c r="C178" s="51">
        <f t="shared" si="25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6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6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5"/>
        <v>0</v>
      </c>
      <c r="D180" s="66"/>
      <c r="E180" s="66"/>
      <c r="F180" s="66"/>
      <c r="G180" s="134"/>
      <c r="H180" s="64">
        <f t="shared" si="26"/>
        <v>0</v>
      </c>
      <c r="I180" s="66"/>
      <c r="J180" s="66"/>
      <c r="K180" s="66"/>
      <c r="L180" s="134"/>
    </row>
    <row r="181" spans="1:12" s="22" customFormat="1" ht="24" hidden="1" x14ac:dyDescent="0.25">
      <c r="A181" s="169"/>
      <c r="B181" s="18" t="s">
        <v>189</v>
      </c>
      <c r="C181" s="120">
        <f t="shared" si="25"/>
        <v>0</v>
      </c>
      <c r="D181" s="121">
        <f>SUM(D182,D211,D252,D265)</f>
        <v>0</v>
      </c>
      <c r="E181" s="121">
        <f t="shared" ref="E181:G181" si="27">SUM(E182,E211,E252,E265)</f>
        <v>0</v>
      </c>
      <c r="F181" s="121">
        <f t="shared" si="27"/>
        <v>0</v>
      </c>
      <c r="G181" s="121">
        <f t="shared" si="27"/>
        <v>0</v>
      </c>
      <c r="H181" s="120">
        <f>SUM(I181:L181)</f>
        <v>0</v>
      </c>
      <c r="I181" s="121">
        <f t="shared" ref="I181:L181" si="28">SUM(I182,I211,I252,I265)</f>
        <v>0</v>
      </c>
      <c r="J181" s="121">
        <f t="shared" si="28"/>
        <v>0</v>
      </c>
      <c r="K181" s="121">
        <f t="shared" si="28"/>
        <v>0</v>
      </c>
      <c r="L181" s="170">
        <f t="shared" si="28"/>
        <v>0</v>
      </c>
    </row>
    <row r="182" spans="1:12" hidden="1" x14ac:dyDescent="0.25">
      <c r="A182" s="123">
        <v>5000</v>
      </c>
      <c r="B182" s="123" t="s">
        <v>190</v>
      </c>
      <c r="C182" s="124">
        <f t="shared" si="25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6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5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6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192</v>
      </c>
      <c r="C184" s="59">
        <f t="shared" si="25"/>
        <v>0</v>
      </c>
      <c r="D184" s="61"/>
      <c r="E184" s="61"/>
      <c r="F184" s="61"/>
      <c r="G184" s="133"/>
      <c r="H184" s="59">
        <f t="shared" si="26"/>
        <v>0</v>
      </c>
      <c r="I184" s="61"/>
      <c r="J184" s="61"/>
      <c r="K184" s="61"/>
      <c r="L184" s="133"/>
    </row>
    <row r="185" spans="1:12" ht="24" hidden="1" x14ac:dyDescent="0.25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/>
      <c r="J185" s="66"/>
      <c r="K185" s="66"/>
      <c r="L185" s="134"/>
    </row>
    <row r="186" spans="1:12" hidden="1" x14ac:dyDescent="0.25">
      <c r="A186" s="135">
        <v>5140</v>
      </c>
      <c r="B186" s="63" t="s">
        <v>194</v>
      </c>
      <c r="C186" s="64">
        <f t="shared" si="25"/>
        <v>0</v>
      </c>
      <c r="D186" s="66"/>
      <c r="E186" s="66"/>
      <c r="F186" s="66"/>
      <c r="G186" s="134"/>
      <c r="H186" s="64">
        <f t="shared" si="26"/>
        <v>0</v>
      </c>
      <c r="I186" s="66"/>
      <c r="J186" s="66"/>
      <c r="K186" s="66"/>
      <c r="L186" s="134"/>
    </row>
    <row r="187" spans="1:12" ht="24" hidden="1" x14ac:dyDescent="0.25">
      <c r="A187" s="50">
        <v>5200</v>
      </c>
      <c r="B187" s="127" t="s">
        <v>195</v>
      </c>
      <c r="C187" s="51">
        <f t="shared" si="25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6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5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6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5"/>
        <v>0</v>
      </c>
      <c r="D189" s="61"/>
      <c r="E189" s="61"/>
      <c r="F189" s="61"/>
      <c r="G189" s="133"/>
      <c r="H189" s="59">
        <f t="shared" si="26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5"/>
        <v>0</v>
      </c>
      <c r="D190" s="66"/>
      <c r="E190" s="66"/>
      <c r="F190" s="66"/>
      <c r="G190" s="134"/>
      <c r="H190" s="64">
        <f t="shared" si="26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199</v>
      </c>
      <c r="C191" s="64">
        <f t="shared" si="25"/>
        <v>0</v>
      </c>
      <c r="D191" s="66"/>
      <c r="E191" s="66"/>
      <c r="F191" s="66"/>
      <c r="G191" s="134"/>
      <c r="H191" s="64">
        <f t="shared" si="26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200</v>
      </c>
      <c r="C192" s="64">
        <f t="shared" si="25"/>
        <v>0</v>
      </c>
      <c r="D192" s="66"/>
      <c r="E192" s="66"/>
      <c r="F192" s="66"/>
      <c r="G192" s="134"/>
      <c r="H192" s="64">
        <f t="shared" si="26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5"/>
        <v>0</v>
      </c>
      <c r="D194" s="66"/>
      <c r="E194" s="66"/>
      <c r="F194" s="66"/>
      <c r="G194" s="134"/>
      <c r="H194" s="64">
        <f t="shared" si="26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203</v>
      </c>
      <c r="C195" s="64">
        <f t="shared" si="25"/>
        <v>0</v>
      </c>
      <c r="D195" s="66"/>
      <c r="E195" s="66"/>
      <c r="F195" s="66"/>
      <c r="G195" s="134"/>
      <c r="H195" s="64">
        <f t="shared" si="26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204</v>
      </c>
      <c r="C196" s="64">
        <f t="shared" si="25"/>
        <v>0</v>
      </c>
      <c r="D196" s="66"/>
      <c r="E196" s="66"/>
      <c r="F196" s="66"/>
      <c r="G196" s="134"/>
      <c r="H196" s="64">
        <f t="shared" si="26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205</v>
      </c>
      <c r="C197" s="64">
        <f t="shared" si="25"/>
        <v>0</v>
      </c>
      <c r="D197" s="66"/>
      <c r="E197" s="66"/>
      <c r="F197" s="66"/>
      <c r="G197" s="134"/>
      <c r="H197" s="64">
        <f t="shared" si="26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206</v>
      </c>
      <c r="C198" s="64">
        <f t="shared" si="25"/>
        <v>0</v>
      </c>
      <c r="D198" s="66"/>
      <c r="E198" s="66"/>
      <c r="F198" s="66"/>
      <c r="G198" s="134"/>
      <c r="H198" s="64">
        <f t="shared" si="26"/>
        <v>0</v>
      </c>
      <c r="I198" s="66"/>
      <c r="J198" s="66"/>
      <c r="K198" s="66"/>
      <c r="L198" s="134"/>
    </row>
    <row r="199" spans="1:12" hidden="1" x14ac:dyDescent="0.25">
      <c r="A199" s="135">
        <v>5230</v>
      </c>
      <c r="B199" s="63" t="s">
        <v>207</v>
      </c>
      <c r="C199" s="64">
        <f t="shared" si="25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6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5"/>
        <v>0</v>
      </c>
      <c r="D200" s="66"/>
      <c r="E200" s="66"/>
      <c r="F200" s="66"/>
      <c r="G200" s="134"/>
      <c r="H200" s="64">
        <f t="shared" si="26"/>
        <v>0</v>
      </c>
      <c r="I200" s="66"/>
      <c r="J200" s="66"/>
      <c r="K200" s="66"/>
      <c r="L200" s="134"/>
    </row>
    <row r="201" spans="1:12" hidden="1" x14ac:dyDescent="0.25">
      <c r="A201" s="39">
        <v>5233</v>
      </c>
      <c r="B201" s="63" t="s">
        <v>209</v>
      </c>
      <c r="C201" s="172">
        <f t="shared" si="25"/>
        <v>0</v>
      </c>
      <c r="D201" s="66"/>
      <c r="E201" s="66"/>
      <c r="F201" s="66"/>
      <c r="G201" s="134"/>
      <c r="H201" s="64">
        <f t="shared" si="26"/>
        <v>0</v>
      </c>
      <c r="I201" s="66"/>
      <c r="J201" s="66"/>
      <c r="K201" s="66"/>
      <c r="L201" s="134"/>
    </row>
    <row r="202" spans="1:12" ht="24" hidden="1" x14ac:dyDescent="0.25">
      <c r="A202" s="39">
        <v>5234</v>
      </c>
      <c r="B202" s="63" t="s">
        <v>210</v>
      </c>
      <c r="C202" s="172">
        <f t="shared" si="25"/>
        <v>0</v>
      </c>
      <c r="D202" s="66"/>
      <c r="E202" s="66"/>
      <c r="F202" s="66"/>
      <c r="G202" s="134"/>
      <c r="H202" s="64">
        <f t="shared" si="26"/>
        <v>0</v>
      </c>
      <c r="I202" s="66"/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211</v>
      </c>
      <c r="C203" s="172">
        <f t="shared" si="25"/>
        <v>0</v>
      </c>
      <c r="D203" s="66"/>
      <c r="E203" s="66"/>
      <c r="F203" s="66"/>
      <c r="G203" s="134"/>
      <c r="H203" s="64">
        <f t="shared" si="26"/>
        <v>0</v>
      </c>
      <c r="I203" s="66"/>
      <c r="J203" s="66"/>
      <c r="K203" s="66"/>
      <c r="L203" s="134"/>
    </row>
    <row r="204" spans="1:12" ht="24" hidden="1" x14ac:dyDescent="0.25">
      <c r="A204" s="39">
        <v>5238</v>
      </c>
      <c r="B204" s="63" t="s">
        <v>212</v>
      </c>
      <c r="C204" s="172">
        <f t="shared" si="25"/>
        <v>0</v>
      </c>
      <c r="D204" s="66"/>
      <c r="E204" s="66"/>
      <c r="F204" s="66"/>
      <c r="G204" s="134"/>
      <c r="H204" s="64">
        <f t="shared" si="26"/>
        <v>0</v>
      </c>
      <c r="I204" s="66"/>
      <c r="J204" s="66"/>
      <c r="K204" s="66"/>
      <c r="L204" s="134"/>
    </row>
    <row r="205" spans="1:12" ht="24" hidden="1" x14ac:dyDescent="0.25">
      <c r="A205" s="39">
        <v>5239</v>
      </c>
      <c r="B205" s="63" t="s">
        <v>213</v>
      </c>
      <c r="C205" s="172">
        <f t="shared" si="25"/>
        <v>0</v>
      </c>
      <c r="D205" s="66"/>
      <c r="E205" s="66"/>
      <c r="F205" s="66"/>
      <c r="G205" s="134"/>
      <c r="H205" s="64">
        <f t="shared" si="26"/>
        <v>0</v>
      </c>
      <c r="I205" s="66"/>
      <c r="J205" s="66"/>
      <c r="K205" s="66"/>
      <c r="L205" s="134"/>
    </row>
    <row r="206" spans="1:12" ht="24" hidden="1" x14ac:dyDescent="0.25">
      <c r="A206" s="135">
        <v>5240</v>
      </c>
      <c r="B206" s="63" t="s">
        <v>214</v>
      </c>
      <c r="C206" s="172">
        <f t="shared" si="25"/>
        <v>0</v>
      </c>
      <c r="D206" s="66"/>
      <c r="E206" s="66"/>
      <c r="F206" s="66"/>
      <c r="G206" s="134"/>
      <c r="H206" s="64">
        <f t="shared" si="26"/>
        <v>0</v>
      </c>
      <c r="I206" s="66"/>
      <c r="J206" s="66"/>
      <c r="K206" s="66"/>
      <c r="L206" s="134"/>
    </row>
    <row r="207" spans="1:12" hidden="1" x14ac:dyDescent="0.25">
      <c r="A207" s="135">
        <v>5250</v>
      </c>
      <c r="B207" s="63" t="s">
        <v>215</v>
      </c>
      <c r="C207" s="172">
        <f t="shared" si="25"/>
        <v>0</v>
      </c>
      <c r="D207" s="66"/>
      <c r="E207" s="66"/>
      <c r="F207" s="66"/>
      <c r="G207" s="134"/>
      <c r="H207" s="64">
        <f t="shared" si="26"/>
        <v>0</v>
      </c>
      <c r="I207" s="66"/>
      <c r="J207" s="66"/>
      <c r="K207" s="66"/>
      <c r="L207" s="134"/>
    </row>
    <row r="208" spans="1:12" hidden="1" x14ac:dyDescent="0.25">
      <c r="A208" s="135">
        <v>5260</v>
      </c>
      <c r="B208" s="63" t="s">
        <v>216</v>
      </c>
      <c r="C208" s="172">
        <f t="shared" si="25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6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2">
        <f t="shared" si="25"/>
        <v>0</v>
      </c>
      <c r="D209" s="66"/>
      <c r="E209" s="66"/>
      <c r="F209" s="66"/>
      <c r="G209" s="134"/>
      <c r="H209" s="64">
        <f t="shared" si="26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218</v>
      </c>
      <c r="C210" s="173">
        <f t="shared" si="25"/>
        <v>0</v>
      </c>
      <c r="D210" s="138"/>
      <c r="E210" s="138"/>
      <c r="F210" s="138"/>
      <c r="G210" s="139"/>
      <c r="H210" s="103">
        <f t="shared" si="26"/>
        <v>0</v>
      </c>
      <c r="I210" s="138"/>
      <c r="J210" s="138"/>
      <c r="K210" s="138"/>
      <c r="L210" s="139"/>
    </row>
    <row r="211" spans="1:12" ht="24" hidden="1" x14ac:dyDescent="0.25">
      <c r="A211" s="123">
        <v>6000</v>
      </c>
      <c r="B211" s="123" t="s">
        <v>219</v>
      </c>
      <c r="C211" s="174">
        <f t="shared" si="25"/>
        <v>0</v>
      </c>
      <c r="D211" s="125">
        <f>D212+D232+D240+D250</f>
        <v>0</v>
      </c>
      <c r="E211" s="125">
        <f t="shared" ref="E211:G211" si="29">E212+E232+E240+E250</f>
        <v>0</v>
      </c>
      <c r="F211" s="125">
        <f t="shared" si="29"/>
        <v>0</v>
      </c>
      <c r="G211" s="126">
        <f t="shared" si="29"/>
        <v>0</v>
      </c>
      <c r="H211" s="124">
        <f t="shared" si="26"/>
        <v>0</v>
      </c>
      <c r="I211" s="125">
        <f t="shared" ref="I211:L211" si="30">I212+I232+I240+I250</f>
        <v>0</v>
      </c>
      <c r="J211" s="125">
        <f t="shared" si="30"/>
        <v>0</v>
      </c>
      <c r="K211" s="125">
        <f t="shared" si="30"/>
        <v>0</v>
      </c>
      <c r="L211" s="126">
        <f t="shared" si="30"/>
        <v>0</v>
      </c>
    </row>
    <row r="212" spans="1:12" ht="14.25" hidden="1" customHeight="1" x14ac:dyDescent="0.25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6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221</v>
      </c>
      <c r="C213" s="176">
        <f t="shared" si="25"/>
        <v>0</v>
      </c>
      <c r="D213" s="61"/>
      <c r="E213" s="61"/>
      <c r="F213" s="61"/>
      <c r="G213" s="177"/>
      <c r="H213" s="178">
        <f t="shared" si="26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222</v>
      </c>
      <c r="C214" s="172">
        <f t="shared" si="25"/>
        <v>0</v>
      </c>
      <c r="D214" s="136">
        <f>SUM(D215)</f>
        <v>0</v>
      </c>
      <c r="E214" s="136">
        <f t="shared" ref="E214:L214" si="31">SUM(E215)</f>
        <v>0</v>
      </c>
      <c r="F214" s="136">
        <f t="shared" si="31"/>
        <v>0</v>
      </c>
      <c r="G214" s="137">
        <f t="shared" si="31"/>
        <v>0</v>
      </c>
      <c r="H214" s="179">
        <f t="shared" si="26"/>
        <v>0</v>
      </c>
      <c r="I214" s="136">
        <f t="shared" si="31"/>
        <v>0</v>
      </c>
      <c r="J214" s="136">
        <f t="shared" si="31"/>
        <v>0</v>
      </c>
      <c r="K214" s="136">
        <f t="shared" si="31"/>
        <v>0</v>
      </c>
      <c r="L214" s="137">
        <f t="shared" si="31"/>
        <v>0</v>
      </c>
    </row>
    <row r="215" spans="1:12" ht="24" hidden="1" x14ac:dyDescent="0.25">
      <c r="A215" s="39">
        <v>6239</v>
      </c>
      <c r="B215" s="58" t="s">
        <v>223</v>
      </c>
      <c r="C215" s="172">
        <f t="shared" si="25"/>
        <v>0</v>
      </c>
      <c r="D215" s="61"/>
      <c r="E215" s="61"/>
      <c r="F215" s="61"/>
      <c r="G215" s="133"/>
      <c r="H215" s="179">
        <f t="shared" si="26"/>
        <v>0</v>
      </c>
      <c r="I215" s="61"/>
      <c r="J215" s="61"/>
      <c r="K215" s="61"/>
      <c r="L215" s="133"/>
    </row>
    <row r="216" spans="1:12" ht="24" hidden="1" x14ac:dyDescent="0.25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6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idden="1" x14ac:dyDescent="0.25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6"/>
        <v>0</v>
      </c>
      <c r="I218" s="66"/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6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6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229</v>
      </c>
      <c r="C221" s="172">
        <f t="shared" si="25"/>
        <v>0</v>
      </c>
      <c r="D221" s="66"/>
      <c r="E221" s="66"/>
      <c r="F221" s="66"/>
      <c r="G221" s="134"/>
      <c r="H221" s="179">
        <f t="shared" si="26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230</v>
      </c>
      <c r="C222" s="172">
        <f t="shared" si="25"/>
        <v>0</v>
      </c>
      <c r="D222" s="66"/>
      <c r="E222" s="66"/>
      <c r="F222" s="66"/>
      <c r="G222" s="134"/>
      <c r="H222" s="179">
        <f t="shared" si="26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231</v>
      </c>
      <c r="C223" s="172">
        <f t="shared" si="25"/>
        <v>0</v>
      </c>
      <c r="D223" s="66"/>
      <c r="E223" s="66"/>
      <c r="F223" s="66"/>
      <c r="G223" s="134"/>
      <c r="H223" s="179">
        <f t="shared" si="26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232</v>
      </c>
      <c r="C224" s="172">
        <f t="shared" si="25"/>
        <v>0</v>
      </c>
      <c r="D224" s="66"/>
      <c r="E224" s="66"/>
      <c r="F224" s="66"/>
      <c r="G224" s="134"/>
      <c r="H224" s="179">
        <f t="shared" si="26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233</v>
      </c>
      <c r="C225" s="172">
        <f t="shared" si="25"/>
        <v>0</v>
      </c>
      <c r="D225" s="66"/>
      <c r="E225" s="66"/>
      <c r="F225" s="66"/>
      <c r="G225" s="134"/>
      <c r="H225" s="179">
        <f t="shared" si="26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234</v>
      </c>
      <c r="C226" s="172">
        <f t="shared" si="25"/>
        <v>0</v>
      </c>
      <c r="D226" s="66"/>
      <c r="E226" s="66"/>
      <c r="F226" s="66"/>
      <c r="G226" s="134"/>
      <c r="H226" s="179">
        <f t="shared" si="26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235</v>
      </c>
      <c r="C227" s="180">
        <f t="shared" si="25"/>
        <v>0</v>
      </c>
      <c r="D227" s="142">
        <f>SUM(D228:D231)</f>
        <v>0</v>
      </c>
      <c r="E227" s="142">
        <f t="shared" ref="E227:G227" si="32">SUM(E228:E231)</f>
        <v>0</v>
      </c>
      <c r="F227" s="142">
        <f t="shared" si="32"/>
        <v>0</v>
      </c>
      <c r="G227" s="157">
        <f t="shared" si="32"/>
        <v>0</v>
      </c>
      <c r="H227" s="180">
        <f t="shared" si="26"/>
        <v>0</v>
      </c>
      <c r="I227" s="142">
        <f>SUM(I228:I231)</f>
        <v>0</v>
      </c>
      <c r="J227" s="142">
        <f t="shared" ref="J227:L227" si="33">SUM(J228:J231)</f>
        <v>0</v>
      </c>
      <c r="K227" s="142">
        <f t="shared" si="33"/>
        <v>0</v>
      </c>
      <c r="L227" s="157">
        <f t="shared" si="33"/>
        <v>0</v>
      </c>
    </row>
    <row r="228" spans="1:12" hidden="1" x14ac:dyDescent="0.25">
      <c r="A228" s="39">
        <v>6291</v>
      </c>
      <c r="B228" s="63" t="s">
        <v>236</v>
      </c>
      <c r="C228" s="172">
        <f t="shared" si="25"/>
        <v>0</v>
      </c>
      <c r="D228" s="66"/>
      <c r="E228" s="66"/>
      <c r="F228" s="66"/>
      <c r="G228" s="148"/>
      <c r="H228" s="172">
        <f t="shared" si="26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237</v>
      </c>
      <c r="C229" s="172">
        <f t="shared" si="25"/>
        <v>0</v>
      </c>
      <c r="D229" s="66"/>
      <c r="E229" s="66"/>
      <c r="F229" s="66"/>
      <c r="G229" s="148"/>
      <c r="H229" s="172">
        <f t="shared" si="26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238</v>
      </c>
      <c r="C230" s="172">
        <f t="shared" si="25"/>
        <v>0</v>
      </c>
      <c r="D230" s="66"/>
      <c r="E230" s="66"/>
      <c r="F230" s="66"/>
      <c r="G230" s="148"/>
      <c r="H230" s="172">
        <f t="shared" si="26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239</v>
      </c>
      <c r="C231" s="172">
        <f t="shared" si="25"/>
        <v>0</v>
      </c>
      <c r="D231" s="66"/>
      <c r="E231" s="66"/>
      <c r="F231" s="66"/>
      <c r="G231" s="148"/>
      <c r="H231" s="172">
        <f t="shared" si="26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240</v>
      </c>
      <c r="C232" s="155">
        <f t="shared" si="25"/>
        <v>0</v>
      </c>
      <c r="D232" s="56">
        <f>SUM(D233,D238,D239)</f>
        <v>0</v>
      </c>
      <c r="E232" s="56">
        <f t="shared" ref="E232:G232" si="34">SUM(E233,E238,E239)</f>
        <v>0</v>
      </c>
      <c r="F232" s="56">
        <f t="shared" si="34"/>
        <v>0</v>
      </c>
      <c r="G232" s="56">
        <f t="shared" si="34"/>
        <v>0</v>
      </c>
      <c r="H232" s="51">
        <f t="shared" si="26"/>
        <v>0</v>
      </c>
      <c r="I232" s="56">
        <f>SUM(I233,I238,I239)</f>
        <v>0</v>
      </c>
      <c r="J232" s="56">
        <f t="shared" ref="J232:L232" si="35">SUM(J233,J238,J239)</f>
        <v>0</v>
      </c>
      <c r="K232" s="56">
        <f t="shared" si="35"/>
        <v>0</v>
      </c>
      <c r="L232" s="144">
        <f t="shared" si="35"/>
        <v>0</v>
      </c>
    </row>
    <row r="233" spans="1:12" ht="24" hidden="1" x14ac:dyDescent="0.25">
      <c r="A233" s="141">
        <v>6320</v>
      </c>
      <c r="B233" s="58" t="s">
        <v>241</v>
      </c>
      <c r="C233" s="180">
        <f t="shared" si="25"/>
        <v>0</v>
      </c>
      <c r="D233" s="142">
        <f>SUM(D234:D237)</f>
        <v>0</v>
      </c>
      <c r="E233" s="142">
        <f>SUM(E234:E237)</f>
        <v>0</v>
      </c>
      <c r="F233" s="142">
        <f t="shared" ref="F233:G233" si="36">SUM(F234:F237)</f>
        <v>0</v>
      </c>
      <c r="G233" s="181">
        <f t="shared" si="36"/>
        <v>0</v>
      </c>
      <c r="H233" s="180">
        <f t="shared" si="26"/>
        <v>0</v>
      </c>
      <c r="I233" s="142">
        <f>SUM(I234:I237)</f>
        <v>0</v>
      </c>
      <c r="J233" s="142">
        <f t="shared" ref="J233:L233" si="37">SUM(J234:J237)</f>
        <v>0</v>
      </c>
      <c r="K233" s="142">
        <f t="shared" si="37"/>
        <v>0</v>
      </c>
      <c r="L233" s="182">
        <f t="shared" si="37"/>
        <v>0</v>
      </c>
    </row>
    <row r="234" spans="1:12" hidden="1" x14ac:dyDescent="0.25">
      <c r="A234" s="39">
        <v>6322</v>
      </c>
      <c r="B234" s="63" t="s">
        <v>242</v>
      </c>
      <c r="C234" s="172">
        <f t="shared" si="25"/>
        <v>0</v>
      </c>
      <c r="D234" s="66"/>
      <c r="E234" s="66"/>
      <c r="F234" s="66"/>
      <c r="G234" s="148"/>
      <c r="H234" s="172">
        <f t="shared" si="26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243</v>
      </c>
      <c r="C235" s="172">
        <f t="shared" si="25"/>
        <v>0</v>
      </c>
      <c r="D235" s="66"/>
      <c r="E235" s="66"/>
      <c r="F235" s="66"/>
      <c r="G235" s="148"/>
      <c r="H235" s="172">
        <f t="shared" si="26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244</v>
      </c>
      <c r="C236" s="172">
        <f t="shared" si="25"/>
        <v>0</v>
      </c>
      <c r="D236" s="66"/>
      <c r="E236" s="66"/>
      <c r="F236" s="66"/>
      <c r="G236" s="148"/>
      <c r="H236" s="172">
        <f t="shared" si="26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245</v>
      </c>
      <c r="C237" s="176">
        <f t="shared" si="25"/>
        <v>0</v>
      </c>
      <c r="D237" s="61"/>
      <c r="E237" s="61"/>
      <c r="F237" s="61"/>
      <c r="G237" s="183"/>
      <c r="H237" s="176">
        <f t="shared" si="26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247</v>
      </c>
      <c r="C239" s="172">
        <f t="shared" si="25"/>
        <v>0</v>
      </c>
      <c r="D239" s="66"/>
      <c r="E239" s="66"/>
      <c r="F239" s="66"/>
      <c r="G239" s="134"/>
      <c r="H239" s="179">
        <f t="shared" si="26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8">SUM(E241,E245)</f>
        <v>0</v>
      </c>
      <c r="F240" s="56">
        <f t="shared" si="38"/>
        <v>0</v>
      </c>
      <c r="G240" s="56">
        <f t="shared" si="38"/>
        <v>0</v>
      </c>
      <c r="H240" s="51">
        <f>SUM(I240:L240)</f>
        <v>0</v>
      </c>
      <c r="I240" s="56">
        <f>SUM(I241,I245)</f>
        <v>0</v>
      </c>
      <c r="J240" s="56">
        <f t="shared" ref="J240:L240" si="39">SUM(J241,J245)</f>
        <v>0</v>
      </c>
      <c r="K240" s="56">
        <f t="shared" si="39"/>
        <v>0</v>
      </c>
      <c r="L240" s="144">
        <f t="shared" si="39"/>
        <v>0</v>
      </c>
    </row>
    <row r="241" spans="1:13" ht="24" hidden="1" x14ac:dyDescent="0.25">
      <c r="A241" s="141">
        <v>6410</v>
      </c>
      <c r="B241" s="58" t="s">
        <v>249</v>
      </c>
      <c r="C241" s="176">
        <f t="shared" si="25"/>
        <v>0</v>
      </c>
      <c r="D241" s="142">
        <f>SUM(D242:D244)</f>
        <v>0</v>
      </c>
      <c r="E241" s="142">
        <f t="shared" ref="E241:G241" si="40">SUM(E242:E244)</f>
        <v>0</v>
      </c>
      <c r="F241" s="142">
        <f t="shared" si="40"/>
        <v>0</v>
      </c>
      <c r="G241" s="153">
        <f t="shared" si="40"/>
        <v>0</v>
      </c>
      <c r="H241" s="176">
        <f t="shared" si="26"/>
        <v>0</v>
      </c>
      <c r="I241" s="142">
        <f>SUM(I242:I244)</f>
        <v>0</v>
      </c>
      <c r="J241" s="142">
        <f t="shared" ref="J241:L241" si="41">SUM(J242:J244)</f>
        <v>0</v>
      </c>
      <c r="K241" s="142">
        <f t="shared" si="41"/>
        <v>0</v>
      </c>
      <c r="L241" s="153">
        <f t="shared" si="41"/>
        <v>0</v>
      </c>
    </row>
    <row r="242" spans="1:13" hidden="1" x14ac:dyDescent="0.25">
      <c r="A242" s="39">
        <v>6411</v>
      </c>
      <c r="B242" s="146" t="s">
        <v>250</v>
      </c>
      <c r="C242" s="172">
        <f t="shared" si="25"/>
        <v>0</v>
      </c>
      <c r="D242" s="66"/>
      <c r="E242" s="66"/>
      <c r="F242" s="66"/>
      <c r="G242" s="134"/>
      <c r="H242" s="179">
        <f t="shared" si="26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251</v>
      </c>
      <c r="C243" s="172">
        <f t="shared" si="25"/>
        <v>0</v>
      </c>
      <c r="D243" s="66"/>
      <c r="E243" s="66"/>
      <c r="F243" s="66"/>
      <c r="G243" s="134"/>
      <c r="H243" s="179">
        <f t="shared" si="26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252</v>
      </c>
      <c r="C244" s="172">
        <f t="shared" si="25"/>
        <v>0</v>
      </c>
      <c r="D244" s="66"/>
      <c r="E244" s="66"/>
      <c r="F244" s="66"/>
      <c r="G244" s="134"/>
      <c r="H244" s="179">
        <f t="shared" si="26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253</v>
      </c>
      <c r="C245" s="172">
        <f t="shared" si="25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2">
        <f t="shared" ref="C246:C271" si="42">SUM(D246:G246)</f>
        <v>0</v>
      </c>
      <c r="D246" s="66"/>
      <c r="E246" s="66"/>
      <c r="F246" s="66"/>
      <c r="G246" s="134"/>
      <c r="H246" s="179">
        <f t="shared" ref="H246:H271" si="43">SUM(I246:L246)</f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255</v>
      </c>
      <c r="C247" s="172">
        <f t="shared" si="42"/>
        <v>0</v>
      </c>
      <c r="D247" s="66"/>
      <c r="E247" s="66"/>
      <c r="F247" s="66"/>
      <c r="G247" s="134"/>
      <c r="H247" s="179">
        <f t="shared" si="43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258</v>
      </c>
      <c r="C250" s="172">
        <f t="shared" ref="C250:C251" si="44">SUM(D250:G250)</f>
        <v>0</v>
      </c>
      <c r="D250" s="66">
        <f>SUM(D251)</f>
        <v>0</v>
      </c>
      <c r="E250" s="66">
        <f t="shared" ref="E250:G250" si="45">SUM(E251)</f>
        <v>0</v>
      </c>
      <c r="F250" s="66">
        <f t="shared" si="45"/>
        <v>0</v>
      </c>
      <c r="G250" s="148">
        <f t="shared" si="45"/>
        <v>0</v>
      </c>
      <c r="H250" s="188">
        <f t="shared" ref="H250:H251" si="46">SUM(I250:L250)</f>
        <v>0</v>
      </c>
      <c r="I250" s="66">
        <f t="shared" ref="I250:L250" si="47">SUM(I251)</f>
        <v>0</v>
      </c>
      <c r="J250" s="66">
        <f t="shared" si="47"/>
        <v>0</v>
      </c>
      <c r="K250" s="66">
        <f t="shared" si="47"/>
        <v>0</v>
      </c>
      <c r="L250" s="134">
        <f t="shared" si="47"/>
        <v>0</v>
      </c>
      <c r="M250" s="187"/>
    </row>
    <row r="251" spans="1:13" ht="48" hidden="1" x14ac:dyDescent="0.25">
      <c r="A251" s="39">
        <v>6510</v>
      </c>
      <c r="B251" s="63" t="s">
        <v>259</v>
      </c>
      <c r="C251" s="172">
        <f t="shared" si="44"/>
        <v>0</v>
      </c>
      <c r="D251" s="66"/>
      <c r="E251" s="66"/>
      <c r="F251" s="66"/>
      <c r="G251" s="148"/>
      <c r="H251" s="188">
        <f t="shared" si="46"/>
        <v>0</v>
      </c>
      <c r="I251" s="66"/>
      <c r="J251" s="66"/>
      <c r="K251" s="66"/>
      <c r="L251" s="134"/>
      <c r="M251" s="187"/>
    </row>
    <row r="252" spans="1:13" ht="48" hidden="1" x14ac:dyDescent="0.25">
      <c r="A252" s="189">
        <v>7000</v>
      </c>
      <c r="B252" s="189" t="s">
        <v>260</v>
      </c>
      <c r="C252" s="190">
        <f>SUM(D252:G252)</f>
        <v>0</v>
      </c>
      <c r="D252" s="191">
        <f>SUM(D253,D263)</f>
        <v>0</v>
      </c>
      <c r="E252" s="191">
        <f>SUM(E253,E263)</f>
        <v>0</v>
      </c>
      <c r="F252" s="191">
        <f>SUM(F253,F263)</f>
        <v>0</v>
      </c>
      <c r="G252" s="191">
        <f>SUM(G253,G263)</f>
        <v>0</v>
      </c>
      <c r="H252" s="192">
        <f t="shared" si="43"/>
        <v>0</v>
      </c>
      <c r="I252" s="191">
        <f>SUM(I253,I263)</f>
        <v>0</v>
      </c>
      <c r="J252" s="191">
        <f>SUM(J253,J263)</f>
        <v>0</v>
      </c>
      <c r="K252" s="191">
        <f>SUM(K253,K263)</f>
        <v>0</v>
      </c>
      <c r="L252" s="193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5">
        <f t="shared" si="42"/>
        <v>0</v>
      </c>
      <c r="D253" s="56">
        <f>SUM(D254,D255,D256,D257,D261,D262)</f>
        <v>0</v>
      </c>
      <c r="E253" s="56">
        <f t="shared" ref="E253:G253" si="48">SUM(E254,E255,E256,E257,E261,E262)</f>
        <v>0</v>
      </c>
      <c r="F253" s="56">
        <f t="shared" si="48"/>
        <v>0</v>
      </c>
      <c r="G253" s="56">
        <f t="shared" si="48"/>
        <v>0</v>
      </c>
      <c r="H253" s="51">
        <f t="shared" si="43"/>
        <v>0</v>
      </c>
      <c r="I253" s="56">
        <f t="shared" ref="I253:L253" si="49">SUM(I254,I255,I256,I257,I261,I262)</f>
        <v>0</v>
      </c>
      <c r="J253" s="56">
        <f t="shared" si="49"/>
        <v>0</v>
      </c>
      <c r="K253" s="56">
        <f t="shared" si="49"/>
        <v>0</v>
      </c>
      <c r="L253" s="129">
        <f t="shared" si="49"/>
        <v>0</v>
      </c>
    </row>
    <row r="254" spans="1:13" ht="24" hidden="1" x14ac:dyDescent="0.25">
      <c r="A254" s="141">
        <v>7210</v>
      </c>
      <c r="B254" s="58" t="s">
        <v>262</v>
      </c>
      <c r="C254" s="176">
        <f t="shared" si="42"/>
        <v>0</v>
      </c>
      <c r="D254" s="61"/>
      <c r="E254" s="61"/>
      <c r="F254" s="61"/>
      <c r="G254" s="133"/>
      <c r="H254" s="59">
        <f t="shared" si="43"/>
        <v>0</v>
      </c>
      <c r="I254" s="61"/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</row>
    <row r="256" spans="1:13" ht="24" hidden="1" x14ac:dyDescent="0.25">
      <c r="A256" s="135">
        <v>7230</v>
      </c>
      <c r="B256" s="63" t="s">
        <v>34</v>
      </c>
      <c r="C256" s="172">
        <f t="shared" si="42"/>
        <v>0</v>
      </c>
      <c r="D256" s="66"/>
      <c r="E256" s="66"/>
      <c r="F256" s="66"/>
      <c r="G256" s="134"/>
      <c r="H256" s="64">
        <f t="shared" si="43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264</v>
      </c>
      <c r="C257" s="172">
        <f t="shared" si="42"/>
        <v>0</v>
      </c>
      <c r="D257" s="136">
        <f>SUM(D258:D260)</f>
        <v>0</v>
      </c>
      <c r="E257" s="136">
        <f t="shared" ref="E257:G257" si="50">SUM(E258:E260)</f>
        <v>0</v>
      </c>
      <c r="F257" s="136">
        <f t="shared" si="50"/>
        <v>0</v>
      </c>
      <c r="G257" s="137">
        <f t="shared" si="50"/>
        <v>0</v>
      </c>
      <c r="H257" s="64">
        <f t="shared" si="43"/>
        <v>0</v>
      </c>
      <c r="I257" s="136">
        <f t="shared" ref="I257:L257" si="51">SUM(I258:I260)</f>
        <v>0</v>
      </c>
      <c r="J257" s="136">
        <f t="shared" si="51"/>
        <v>0</v>
      </c>
      <c r="K257" s="136">
        <f>SUM(K258:K260)</f>
        <v>0</v>
      </c>
      <c r="L257" s="137">
        <f t="shared" si="51"/>
        <v>0</v>
      </c>
    </row>
    <row r="258" spans="1:12" ht="48" hidden="1" x14ac:dyDescent="0.25">
      <c r="A258" s="39">
        <v>7245</v>
      </c>
      <c r="B258" s="63" t="s">
        <v>265</v>
      </c>
      <c r="C258" s="172">
        <f t="shared" si="42"/>
        <v>0</v>
      </c>
      <c r="D258" s="66"/>
      <c r="E258" s="66"/>
      <c r="F258" s="66"/>
      <c r="G258" s="134"/>
      <c r="H258" s="64">
        <f t="shared" si="43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266</v>
      </c>
      <c r="C259" s="172">
        <f t="shared" si="42"/>
        <v>0</v>
      </c>
      <c r="D259" s="66"/>
      <c r="E259" s="66"/>
      <c r="F259" s="66"/>
      <c r="G259" s="134"/>
      <c r="H259" s="64">
        <f t="shared" si="43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267</v>
      </c>
      <c r="C260" s="172">
        <f t="shared" si="42"/>
        <v>0</v>
      </c>
      <c r="D260" s="66"/>
      <c r="E260" s="66"/>
      <c r="F260" s="66"/>
      <c r="G260" s="134"/>
      <c r="H260" s="64">
        <f t="shared" si="43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268</v>
      </c>
      <c r="C261" s="172">
        <f t="shared" si="42"/>
        <v>0</v>
      </c>
      <c r="D261" s="66"/>
      <c r="E261" s="66"/>
      <c r="F261" s="66"/>
      <c r="G261" s="134"/>
      <c r="H261" s="64">
        <f t="shared" si="43"/>
        <v>0</v>
      </c>
      <c r="I261" s="66"/>
      <c r="J261" s="66"/>
      <c r="K261" s="66"/>
      <c r="L261" s="134"/>
    </row>
    <row r="262" spans="1:12" ht="60" hidden="1" x14ac:dyDescent="0.25">
      <c r="A262" s="135">
        <v>7270</v>
      </c>
      <c r="B262" s="63" t="s">
        <v>269</v>
      </c>
      <c r="C262" s="172">
        <f t="shared" si="42"/>
        <v>0</v>
      </c>
      <c r="D262" s="66"/>
      <c r="E262" s="66"/>
      <c r="F262" s="66"/>
      <c r="G262" s="134"/>
      <c r="H262" s="64">
        <f t="shared" si="43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270</v>
      </c>
      <c r="C263" s="76">
        <f t="shared" si="42"/>
        <v>0</v>
      </c>
      <c r="D263" s="149">
        <f>D264</f>
        <v>0</v>
      </c>
      <c r="E263" s="149">
        <f t="shared" ref="E263:G263" si="52">E264</f>
        <v>0</v>
      </c>
      <c r="F263" s="149">
        <f t="shared" si="52"/>
        <v>0</v>
      </c>
      <c r="G263" s="150">
        <f t="shared" si="52"/>
        <v>0</v>
      </c>
      <c r="H263" s="76">
        <f t="shared" si="43"/>
        <v>0</v>
      </c>
      <c r="I263" s="149">
        <f t="shared" ref="I263:L263" si="53">I264</f>
        <v>0</v>
      </c>
      <c r="J263" s="149">
        <f t="shared" si="53"/>
        <v>0</v>
      </c>
      <c r="K263" s="149">
        <f t="shared" si="53"/>
        <v>0</v>
      </c>
      <c r="L263" s="150">
        <f t="shared" si="53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42"/>
        <v>0</v>
      </c>
      <c r="D264" s="72"/>
      <c r="E264" s="72"/>
      <c r="F264" s="72"/>
      <c r="G264" s="194"/>
      <c r="H264" s="70">
        <f t="shared" si="43"/>
        <v>0</v>
      </c>
      <c r="I264" s="72"/>
      <c r="J264" s="72"/>
      <c r="K264" s="72"/>
      <c r="L264" s="194"/>
    </row>
    <row r="265" spans="1:12" hidden="1" x14ac:dyDescent="0.25">
      <c r="A265" s="195">
        <v>9000</v>
      </c>
      <c r="B265" s="196" t="s">
        <v>272</v>
      </c>
      <c r="C265" s="197">
        <f t="shared" si="42"/>
        <v>0</v>
      </c>
      <c r="D265" s="198">
        <f>D266</f>
        <v>0</v>
      </c>
      <c r="E265" s="198">
        <f t="shared" ref="E265:G266" si="54">E266</f>
        <v>0</v>
      </c>
      <c r="F265" s="198">
        <f t="shared" si="54"/>
        <v>0</v>
      </c>
      <c r="G265" s="199">
        <f t="shared" si="54"/>
        <v>0</v>
      </c>
      <c r="H265" s="200">
        <f t="shared" si="43"/>
        <v>0</v>
      </c>
      <c r="I265" s="198">
        <f t="shared" ref="I265:L266" si="55">I266</f>
        <v>0</v>
      </c>
      <c r="J265" s="198">
        <f>J266</f>
        <v>0</v>
      </c>
      <c r="K265" s="198">
        <f t="shared" si="55"/>
        <v>0</v>
      </c>
      <c r="L265" s="199">
        <f t="shared" si="55"/>
        <v>0</v>
      </c>
    </row>
    <row r="266" spans="1:12" ht="24" hidden="1" x14ac:dyDescent="0.25">
      <c r="A266" s="201">
        <v>9200</v>
      </c>
      <c r="B266" s="63" t="s">
        <v>273</v>
      </c>
      <c r="C266" s="173">
        <f t="shared" si="42"/>
        <v>0</v>
      </c>
      <c r="D266" s="131">
        <f>D267</f>
        <v>0</v>
      </c>
      <c r="E266" s="131">
        <f t="shared" si="54"/>
        <v>0</v>
      </c>
      <c r="F266" s="131">
        <f t="shared" si="54"/>
        <v>0</v>
      </c>
      <c r="G266" s="132">
        <f t="shared" si="54"/>
        <v>0</v>
      </c>
      <c r="H266" s="103">
        <f t="shared" si="43"/>
        <v>0</v>
      </c>
      <c r="I266" s="131">
        <f t="shared" si="55"/>
        <v>0</v>
      </c>
      <c r="J266" s="131">
        <f t="shared" si="55"/>
        <v>0</v>
      </c>
      <c r="K266" s="131">
        <f t="shared" si="55"/>
        <v>0</v>
      </c>
      <c r="L266" s="132">
        <f t="shared" si="55"/>
        <v>0</v>
      </c>
    </row>
    <row r="267" spans="1:12" ht="24" hidden="1" x14ac:dyDescent="0.25">
      <c r="A267" s="202">
        <v>9260</v>
      </c>
      <c r="B267" s="63" t="s">
        <v>274</v>
      </c>
      <c r="C267" s="173">
        <f t="shared" si="42"/>
        <v>0</v>
      </c>
      <c r="D267" s="131">
        <f>SUM(D268)</f>
        <v>0</v>
      </c>
      <c r="E267" s="131">
        <f t="shared" ref="E267:G267" si="56">SUM(E268)</f>
        <v>0</v>
      </c>
      <c r="F267" s="131">
        <f t="shared" si="56"/>
        <v>0</v>
      </c>
      <c r="G267" s="132">
        <f t="shared" si="56"/>
        <v>0</v>
      </c>
      <c r="H267" s="103">
        <f t="shared" si="43"/>
        <v>0</v>
      </c>
      <c r="I267" s="131">
        <f t="shared" ref="I267:L267" si="57">SUM(I268)</f>
        <v>0</v>
      </c>
      <c r="J267" s="131">
        <f t="shared" si="57"/>
        <v>0</v>
      </c>
      <c r="K267" s="131">
        <f t="shared" si="57"/>
        <v>0</v>
      </c>
      <c r="L267" s="132">
        <f t="shared" si="57"/>
        <v>0</v>
      </c>
    </row>
    <row r="268" spans="1:12" ht="87" hidden="1" customHeight="1" x14ac:dyDescent="0.25">
      <c r="A268" s="203">
        <v>9263</v>
      </c>
      <c r="B268" s="63" t="s">
        <v>275</v>
      </c>
      <c r="C268" s="173">
        <f t="shared" si="42"/>
        <v>0</v>
      </c>
      <c r="D268" s="138"/>
      <c r="E268" s="138"/>
      <c r="F268" s="138"/>
      <c r="G268" s="139"/>
      <c r="H268" s="103">
        <f t="shared" si="43"/>
        <v>0</v>
      </c>
      <c r="I268" s="138"/>
      <c r="J268" s="138"/>
      <c r="K268" s="138"/>
      <c r="L268" s="139"/>
    </row>
    <row r="269" spans="1:12" hidden="1" x14ac:dyDescent="0.25">
      <c r="A269" s="146"/>
      <c r="B269" s="63" t="s">
        <v>276</v>
      </c>
      <c r="C269" s="172">
        <f t="shared" si="42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3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277</v>
      </c>
      <c r="B270" s="39" t="s">
        <v>278</v>
      </c>
      <c r="C270" s="172">
        <f t="shared" si="42"/>
        <v>0</v>
      </c>
      <c r="D270" s="66"/>
      <c r="E270" s="66"/>
      <c r="F270" s="66"/>
      <c r="G270" s="134"/>
      <c r="H270" s="64">
        <f t="shared" si="43"/>
        <v>0</v>
      </c>
      <c r="I270" s="66"/>
      <c r="J270" s="66"/>
      <c r="K270" s="66"/>
      <c r="L270" s="134"/>
    </row>
    <row r="271" spans="1:12" ht="24" hidden="1" x14ac:dyDescent="0.25">
      <c r="A271" s="146" t="s">
        <v>279</v>
      </c>
      <c r="B271" s="204" t="s">
        <v>280</v>
      </c>
      <c r="C271" s="176">
        <f t="shared" si="42"/>
        <v>0</v>
      </c>
      <c r="D271" s="61"/>
      <c r="E271" s="61"/>
      <c r="F271" s="61"/>
      <c r="G271" s="133"/>
      <c r="H271" s="59">
        <f t="shared" si="43"/>
        <v>0</v>
      </c>
      <c r="I271" s="61"/>
      <c r="J271" s="61"/>
      <c r="K271" s="61"/>
      <c r="L271" s="133"/>
    </row>
    <row r="272" spans="1:12" ht="12.75" thickBot="1" x14ac:dyDescent="0.3">
      <c r="A272" s="205"/>
      <c r="B272" s="205" t="s">
        <v>281</v>
      </c>
      <c r="C272" s="206">
        <f>SUM(C269,C252,C211,C182,C174,C160,C75,C53)</f>
        <v>112156</v>
      </c>
      <c r="D272" s="206">
        <f>SUM(D269,D252,D211,D182,D174,D160,D75,D53,)</f>
        <v>112156</v>
      </c>
      <c r="E272" s="206">
        <f t="shared" ref="E272:L272" si="58">SUM(E269,E252,E211,E182,E174,E160,E75,E53)</f>
        <v>0</v>
      </c>
      <c r="F272" s="206">
        <f t="shared" si="58"/>
        <v>0</v>
      </c>
      <c r="G272" s="207">
        <f t="shared" si="58"/>
        <v>0</v>
      </c>
      <c r="H272" s="208">
        <f t="shared" si="58"/>
        <v>108551</v>
      </c>
      <c r="I272" s="206">
        <f t="shared" si="58"/>
        <v>108551</v>
      </c>
      <c r="J272" s="206">
        <f t="shared" si="58"/>
        <v>0</v>
      </c>
      <c r="K272" s="206">
        <f t="shared" si="58"/>
        <v>0</v>
      </c>
      <c r="L272" s="207">
        <f t="shared" si="58"/>
        <v>0</v>
      </c>
    </row>
    <row r="273" spans="1:12" s="22" customFormat="1" ht="13.5" hidden="1" thickTop="1" thickBot="1" x14ac:dyDescent="0.3">
      <c r="A273" s="404" t="s">
        <v>282</v>
      </c>
      <c r="B273" s="405"/>
      <c r="C273" s="209">
        <f>SUM(D273:G273)</f>
        <v>0</v>
      </c>
      <c r="D273" s="210">
        <f>SUM(D24,D25,D41)-D51</f>
        <v>0</v>
      </c>
      <c r="E273" s="210">
        <f>SUM(E24,E25,E41)-E51</f>
        <v>0</v>
      </c>
      <c r="F273" s="210">
        <f>(F26+F43)-F51</f>
        <v>0</v>
      </c>
      <c r="G273" s="211">
        <f>G45-G51</f>
        <v>0</v>
      </c>
      <c r="H273" s="209">
        <f>SUM(I273:L273)</f>
        <v>0</v>
      </c>
      <c r="I273" s="210">
        <f>SUM(I24,I25,I41)-I51</f>
        <v>0</v>
      </c>
      <c r="J273" s="210">
        <f>SUM(J24,J25,J41)-J51</f>
        <v>0</v>
      </c>
      <c r="K273" s="210">
        <f>(K26+K43)-K51</f>
        <v>0</v>
      </c>
      <c r="L273" s="211">
        <f>L45-L51</f>
        <v>0</v>
      </c>
    </row>
    <row r="274" spans="1:12" s="22" customFormat="1" ht="12.75" hidden="1" thickTop="1" x14ac:dyDescent="0.25">
      <c r="A274" s="421" t="s">
        <v>283</v>
      </c>
      <c r="B274" s="422"/>
      <c r="C274" s="212">
        <f t="shared" ref="C274:L274" si="59">SUM(C275,C276)-C283+C284</f>
        <v>0</v>
      </c>
      <c r="D274" s="213">
        <f t="shared" si="59"/>
        <v>0</v>
      </c>
      <c r="E274" s="213">
        <f t="shared" si="59"/>
        <v>0</v>
      </c>
      <c r="F274" s="213">
        <f t="shared" si="59"/>
        <v>0</v>
      </c>
      <c r="G274" s="214">
        <f t="shared" si="59"/>
        <v>0</v>
      </c>
      <c r="H274" s="215">
        <f t="shared" si="59"/>
        <v>0</v>
      </c>
      <c r="I274" s="213">
        <f t="shared" si="59"/>
        <v>0</v>
      </c>
      <c r="J274" s="213">
        <f t="shared" si="59"/>
        <v>0</v>
      </c>
      <c r="K274" s="213">
        <f t="shared" si="59"/>
        <v>0</v>
      </c>
      <c r="L274" s="216">
        <f t="shared" si="59"/>
        <v>0</v>
      </c>
    </row>
    <row r="275" spans="1:12" s="22" customFormat="1" ht="13.5" hidden="1" thickTop="1" thickBot="1" x14ac:dyDescent="0.3">
      <c r="A275" s="110" t="s">
        <v>284</v>
      </c>
      <c r="B275" s="110" t="s">
        <v>285</v>
      </c>
      <c r="C275" s="217">
        <f t="shared" ref="C275:L275" si="60">C21-C269</f>
        <v>0</v>
      </c>
      <c r="D275" s="112">
        <f t="shared" si="60"/>
        <v>0</v>
      </c>
      <c r="E275" s="112">
        <f t="shared" si="60"/>
        <v>0</v>
      </c>
      <c r="F275" s="112">
        <f t="shared" si="60"/>
        <v>0</v>
      </c>
      <c r="G275" s="113">
        <f t="shared" si="60"/>
        <v>0</v>
      </c>
      <c r="H275" s="218">
        <f t="shared" si="60"/>
        <v>0</v>
      </c>
      <c r="I275" s="112">
        <f t="shared" si="60"/>
        <v>0</v>
      </c>
      <c r="J275" s="112">
        <f t="shared" si="60"/>
        <v>0</v>
      </c>
      <c r="K275" s="112">
        <f t="shared" si="60"/>
        <v>0</v>
      </c>
      <c r="L275" s="113">
        <f t="shared" si="60"/>
        <v>0</v>
      </c>
    </row>
    <row r="276" spans="1:12" s="22" customFormat="1" ht="12.75" hidden="1" thickTop="1" x14ac:dyDescent="0.25">
      <c r="A276" s="219" t="s">
        <v>286</v>
      </c>
      <c r="B276" s="219" t="s">
        <v>287</v>
      </c>
      <c r="C276" s="212">
        <f t="shared" ref="C276:L276" si="61">SUM(C277,C279,C281)-SUM(C278,C280,C282)</f>
        <v>0</v>
      </c>
      <c r="D276" s="213">
        <f t="shared" si="61"/>
        <v>0</v>
      </c>
      <c r="E276" s="213">
        <f t="shared" si="61"/>
        <v>0</v>
      </c>
      <c r="F276" s="213">
        <f t="shared" si="61"/>
        <v>0</v>
      </c>
      <c r="G276" s="216">
        <f t="shared" si="61"/>
        <v>0</v>
      </c>
      <c r="H276" s="215">
        <f t="shared" si="61"/>
        <v>0</v>
      </c>
      <c r="I276" s="213">
        <f t="shared" si="61"/>
        <v>0</v>
      </c>
      <c r="J276" s="213">
        <f t="shared" si="61"/>
        <v>0</v>
      </c>
      <c r="K276" s="213">
        <f t="shared" si="61"/>
        <v>0</v>
      </c>
      <c r="L276" s="216">
        <f t="shared" si="61"/>
        <v>0</v>
      </c>
    </row>
    <row r="277" spans="1:12" ht="12.75" hidden="1" thickTop="1" x14ac:dyDescent="0.25">
      <c r="A277" s="220" t="s">
        <v>288</v>
      </c>
      <c r="B277" s="102" t="s">
        <v>289</v>
      </c>
      <c r="C277" s="70">
        <f t="shared" ref="C277:C282" si="62">SUM(D277:G277)</f>
        <v>0</v>
      </c>
      <c r="D277" s="72"/>
      <c r="E277" s="72"/>
      <c r="F277" s="72"/>
      <c r="G277" s="194"/>
      <c r="H277" s="70">
        <f t="shared" ref="H277:H282" si="63">SUM(I277:L277)</f>
        <v>0</v>
      </c>
      <c r="I277" s="72"/>
      <c r="J277" s="72"/>
      <c r="K277" s="72"/>
      <c r="L277" s="194"/>
    </row>
    <row r="278" spans="1:12" ht="24.75" hidden="1" thickTop="1" x14ac:dyDescent="0.25">
      <c r="A278" s="146" t="s">
        <v>290</v>
      </c>
      <c r="B278" s="38" t="s">
        <v>291</v>
      </c>
      <c r="C278" s="64">
        <f t="shared" si="62"/>
        <v>0</v>
      </c>
      <c r="D278" s="66"/>
      <c r="E278" s="66"/>
      <c r="F278" s="66"/>
      <c r="G278" s="134"/>
      <c r="H278" s="64">
        <f t="shared" si="63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292</v>
      </c>
      <c r="B279" s="38" t="s">
        <v>293</v>
      </c>
      <c r="C279" s="64">
        <f t="shared" si="62"/>
        <v>0</v>
      </c>
      <c r="D279" s="66"/>
      <c r="E279" s="66"/>
      <c r="F279" s="66"/>
      <c r="G279" s="134"/>
      <c r="H279" s="64">
        <f t="shared" si="63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294</v>
      </c>
      <c r="B280" s="38" t="s">
        <v>295</v>
      </c>
      <c r="C280" s="64">
        <f t="shared" si="62"/>
        <v>0</v>
      </c>
      <c r="D280" s="66"/>
      <c r="E280" s="66"/>
      <c r="F280" s="66"/>
      <c r="G280" s="134"/>
      <c r="H280" s="64">
        <f t="shared" si="63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296</v>
      </c>
      <c r="B281" s="38" t="s">
        <v>297</v>
      </c>
      <c r="C281" s="64">
        <f t="shared" si="62"/>
        <v>0</v>
      </c>
      <c r="D281" s="66"/>
      <c r="E281" s="66"/>
      <c r="F281" s="66"/>
      <c r="G281" s="134"/>
      <c r="H281" s="64">
        <f t="shared" si="63"/>
        <v>0</v>
      </c>
      <c r="I281" s="66"/>
      <c r="J281" s="66"/>
      <c r="K281" s="66"/>
      <c r="L281" s="134"/>
    </row>
    <row r="282" spans="1:12" ht="24.75" hidden="1" thickTop="1" x14ac:dyDescent="0.25">
      <c r="A282" s="221" t="s">
        <v>298</v>
      </c>
      <c r="B282" s="222" t="s">
        <v>299</v>
      </c>
      <c r="C282" s="156">
        <f t="shared" si="62"/>
        <v>0</v>
      </c>
      <c r="D282" s="160"/>
      <c r="E282" s="160"/>
      <c r="F282" s="160"/>
      <c r="G282" s="162"/>
      <c r="H282" s="156">
        <f t="shared" si="63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3" t="s">
        <v>300</v>
      </c>
      <c r="B283" s="223" t="s">
        <v>301</v>
      </c>
      <c r="C283" s="224">
        <f>SUM(D283:G283)</f>
        <v>0</v>
      </c>
      <c r="D283" s="225"/>
      <c r="E283" s="225"/>
      <c r="F283" s="225"/>
      <c r="G283" s="226"/>
      <c r="H283" s="224">
        <f>SUM(I283:L283)</f>
        <v>0</v>
      </c>
      <c r="I283" s="225"/>
      <c r="J283" s="225"/>
      <c r="K283" s="225"/>
      <c r="L283" s="226"/>
    </row>
    <row r="284" spans="1:12" s="22" customFormat="1" ht="48.75" hidden="1" thickTop="1" x14ac:dyDescent="0.25">
      <c r="A284" s="219" t="s">
        <v>302</v>
      </c>
      <c r="B284" s="227" t="s">
        <v>303</v>
      </c>
      <c r="C284" s="228">
        <f>SUM(D284:G284)</f>
        <v>0</v>
      </c>
      <c r="D284" s="151"/>
      <c r="E284" s="151"/>
      <c r="F284" s="151"/>
      <c r="G284" s="152"/>
      <c r="H284" s="228">
        <f>SUM(I284:L284)</f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9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9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9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rqUCO+PwrZpup+nT4Iga0QPGOvBgpdgdhOMHtnDxk0a/Xexnxv3wvM08nkLgBx89OmYRUVNoXI9F330GjQNHXA==" saltValue="hfXj8ky+yF1nMEb4MrsYKg==" spinCount="100000" sheet="1" objects="1" scenarios="1"/>
  <autoFilter ref="A18:L284">
    <filterColumn colId="7">
      <filters>
        <filter val="1 024"/>
        <filter val="1 281"/>
        <filter val="1 493"/>
        <filter val="108 551"/>
        <filter val="145"/>
        <filter val="147"/>
        <filter val="15 553"/>
        <filter val="153"/>
        <filter val="185"/>
        <filter val="21 376"/>
        <filter val="23 760"/>
        <filter val="25 498"/>
        <filter val="26 658"/>
        <filter val="4 042"/>
        <filter val="414"/>
        <filter val="426"/>
        <filter val="5 823"/>
        <filter val="500"/>
        <filter val="561"/>
        <filter val="59 024"/>
        <filter val="598"/>
        <filter val="60 517"/>
        <filter val="649"/>
        <filter val="81 893"/>
        <filter val="884"/>
        <filter val="90"/>
        <filter val="91"/>
        <filter val="975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1"/>
  <sheetViews>
    <sheetView showGridLines="0" view="pageLayout" zoomScaleNormal="100" workbookViewId="0">
      <selection activeCell="C3" sqref="C3:L3"/>
    </sheetView>
  </sheetViews>
  <sheetFormatPr defaultRowHeight="12" x14ac:dyDescent="0.25"/>
  <cols>
    <col min="1" max="1" width="10.85546875" style="230" customWidth="1"/>
    <col min="2" max="2" width="28" style="230" customWidth="1"/>
    <col min="3" max="3" width="9.7109375" style="230" hidden="1" customWidth="1"/>
    <col min="4" max="4" width="9.5703125" style="230" hidden="1" customWidth="1"/>
    <col min="5" max="6" width="8.7109375" style="230" hidden="1" customWidth="1"/>
    <col min="7" max="7" width="8.28515625" style="230" hidden="1" customWidth="1"/>
    <col min="8" max="11" width="8.7109375" style="230" customWidth="1"/>
    <col min="12" max="12" width="7.5703125" style="230" customWidth="1"/>
    <col min="13" max="13" width="0" style="1" hidden="1" customWidth="1"/>
    <col min="14" max="16384" width="9.140625" style="1"/>
  </cols>
  <sheetData>
    <row r="1" spans="1:12" x14ac:dyDescent="0.25">
      <c r="A1" s="394" t="s">
        <v>320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5.25" customHeight="1" x14ac:dyDescent="0.25">
      <c r="A2" s="395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7"/>
    </row>
    <row r="3" spans="1:12" ht="12.75" customHeight="1" x14ac:dyDescent="0.25">
      <c r="A3" s="2" t="s">
        <v>2</v>
      </c>
      <c r="B3" s="3"/>
      <c r="C3" s="398" t="s">
        <v>327</v>
      </c>
      <c r="D3" s="398"/>
      <c r="E3" s="398"/>
      <c r="F3" s="398"/>
      <c r="G3" s="398"/>
      <c r="H3" s="398"/>
      <c r="I3" s="398"/>
      <c r="J3" s="398"/>
      <c r="K3" s="398"/>
      <c r="L3" s="399"/>
    </row>
    <row r="4" spans="1:12" ht="12.75" customHeight="1" x14ac:dyDescent="0.25">
      <c r="A4" s="2" t="s">
        <v>4</v>
      </c>
      <c r="B4" s="3"/>
      <c r="C4" s="398" t="s">
        <v>321</v>
      </c>
      <c r="D4" s="398"/>
      <c r="E4" s="398"/>
      <c r="F4" s="398"/>
      <c r="G4" s="398"/>
      <c r="H4" s="398"/>
      <c r="I4" s="398"/>
      <c r="J4" s="398"/>
      <c r="K4" s="398"/>
      <c r="L4" s="399"/>
    </row>
    <row r="5" spans="1:12" ht="12.75" customHeight="1" x14ac:dyDescent="0.25">
      <c r="A5" s="4" t="s">
        <v>6</v>
      </c>
      <c r="B5" s="5"/>
      <c r="C5" s="392" t="s">
        <v>322</v>
      </c>
      <c r="D5" s="392"/>
      <c r="E5" s="392"/>
      <c r="F5" s="392"/>
      <c r="G5" s="392"/>
      <c r="H5" s="392"/>
      <c r="I5" s="392"/>
      <c r="J5" s="392"/>
      <c r="K5" s="392"/>
      <c r="L5" s="393"/>
    </row>
    <row r="6" spans="1:12" ht="12.75" customHeight="1" x14ac:dyDescent="0.25">
      <c r="A6" s="4" t="s">
        <v>8</v>
      </c>
      <c r="B6" s="5"/>
      <c r="C6" s="392" t="s">
        <v>323</v>
      </c>
      <c r="D6" s="392"/>
      <c r="E6" s="392"/>
      <c r="F6" s="392"/>
      <c r="G6" s="392"/>
      <c r="H6" s="392"/>
      <c r="I6" s="392"/>
      <c r="J6" s="392"/>
      <c r="K6" s="392"/>
      <c r="L6" s="393"/>
    </row>
    <row r="7" spans="1:12" x14ac:dyDescent="0.25">
      <c r="A7" s="4" t="s">
        <v>10</v>
      </c>
      <c r="B7" s="5"/>
      <c r="C7" s="398" t="s">
        <v>324</v>
      </c>
      <c r="D7" s="398"/>
      <c r="E7" s="398"/>
      <c r="F7" s="398"/>
      <c r="G7" s="398"/>
      <c r="H7" s="398"/>
      <c r="I7" s="398"/>
      <c r="J7" s="398"/>
      <c r="K7" s="398"/>
      <c r="L7" s="399"/>
    </row>
    <row r="8" spans="1:12" ht="12.75" customHeight="1" x14ac:dyDescent="0.25">
      <c r="A8" s="6" t="s">
        <v>12</v>
      </c>
      <c r="B8" s="5"/>
      <c r="C8" s="398"/>
      <c r="D8" s="398"/>
      <c r="E8" s="398"/>
      <c r="F8" s="398"/>
      <c r="G8" s="398"/>
      <c r="H8" s="398"/>
      <c r="I8" s="398"/>
      <c r="J8" s="398"/>
      <c r="K8" s="398"/>
      <c r="L8" s="399"/>
    </row>
    <row r="9" spans="1:12" ht="12.75" customHeight="1" x14ac:dyDescent="0.25">
      <c r="A9" s="4"/>
      <c r="B9" s="5" t="s">
        <v>13</v>
      </c>
      <c r="C9" s="392" t="s">
        <v>325</v>
      </c>
      <c r="D9" s="392"/>
      <c r="E9" s="392"/>
      <c r="F9" s="392"/>
      <c r="G9" s="392"/>
      <c r="H9" s="392"/>
      <c r="I9" s="392"/>
      <c r="J9" s="392"/>
      <c r="K9" s="392"/>
      <c r="L9" s="393"/>
    </row>
    <row r="10" spans="1:12" ht="12.75" customHeight="1" x14ac:dyDescent="0.25">
      <c r="A10" s="4"/>
      <c r="B10" s="5" t="s">
        <v>15</v>
      </c>
      <c r="C10" s="392"/>
      <c r="D10" s="392"/>
      <c r="E10" s="392"/>
      <c r="F10" s="392"/>
      <c r="G10" s="392"/>
      <c r="H10" s="392"/>
      <c r="I10" s="392"/>
      <c r="J10" s="392"/>
      <c r="K10" s="392"/>
      <c r="L10" s="393"/>
    </row>
    <row r="11" spans="1:12" ht="12.75" customHeight="1" x14ac:dyDescent="0.25">
      <c r="A11" s="4"/>
      <c r="B11" s="5" t="s">
        <v>16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1"/>
    </row>
    <row r="12" spans="1:12" ht="12.75" customHeight="1" x14ac:dyDescent="0.25">
      <c r="A12" s="4"/>
      <c r="B12" s="5" t="s">
        <v>17</v>
      </c>
      <c r="C12" s="392"/>
      <c r="D12" s="392"/>
      <c r="E12" s="392"/>
      <c r="F12" s="392"/>
      <c r="G12" s="392"/>
      <c r="H12" s="392"/>
      <c r="I12" s="392"/>
      <c r="J12" s="392"/>
      <c r="K12" s="392"/>
      <c r="L12" s="393"/>
    </row>
    <row r="13" spans="1:12" ht="12.75" customHeight="1" x14ac:dyDescent="0.25">
      <c r="A13" s="4"/>
      <c r="B13" s="5" t="s">
        <v>18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3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406" t="s">
        <v>19</v>
      </c>
      <c r="B15" s="409" t="s">
        <v>20</v>
      </c>
      <c r="C15" s="411" t="s">
        <v>21</v>
      </c>
      <c r="D15" s="412"/>
      <c r="E15" s="412"/>
      <c r="F15" s="412"/>
      <c r="G15" s="413"/>
      <c r="H15" s="411" t="s">
        <v>22</v>
      </c>
      <c r="I15" s="412"/>
      <c r="J15" s="412"/>
      <c r="K15" s="412"/>
      <c r="L15" s="413"/>
    </row>
    <row r="16" spans="1:12" s="11" customFormat="1" ht="12.75" customHeight="1" x14ac:dyDescent="0.25">
      <c r="A16" s="407"/>
      <c r="B16" s="410"/>
      <c r="C16" s="414" t="s">
        <v>23</v>
      </c>
      <c r="D16" s="415" t="s">
        <v>24</v>
      </c>
      <c r="E16" s="417" t="s">
        <v>25</v>
      </c>
      <c r="F16" s="419" t="s">
        <v>26</v>
      </c>
      <c r="G16" s="402" t="s">
        <v>27</v>
      </c>
      <c r="H16" s="414" t="s">
        <v>23</v>
      </c>
      <c r="I16" s="415" t="s">
        <v>24</v>
      </c>
      <c r="J16" s="417" t="s">
        <v>25</v>
      </c>
      <c r="K16" s="419" t="s">
        <v>26</v>
      </c>
      <c r="L16" s="402" t="s">
        <v>27</v>
      </c>
    </row>
    <row r="17" spans="1:12" s="12" customFormat="1" ht="61.5" customHeight="1" thickBot="1" x14ac:dyDescent="0.3">
      <c r="A17" s="408"/>
      <c r="B17" s="410"/>
      <c r="C17" s="414"/>
      <c r="D17" s="416"/>
      <c r="E17" s="418"/>
      <c r="F17" s="420"/>
      <c r="G17" s="402"/>
      <c r="H17" s="423"/>
      <c r="I17" s="424"/>
      <c r="J17" s="418"/>
      <c r="K17" s="420"/>
      <c r="L17" s="403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550000</v>
      </c>
      <c r="D20" s="26">
        <f>SUM(D21,D24,D25,D41,D43)</f>
        <v>550000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550000</v>
      </c>
      <c r="I20" s="26">
        <f>SUM(I21,I24,I25,I41,I43)</f>
        <v>550000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550000</v>
      </c>
      <c r="D24" s="46">
        <f>-D284</f>
        <v>550000</v>
      </c>
      <c r="E24" s="46"/>
      <c r="F24" s="47" t="s">
        <v>35</v>
      </c>
      <c r="G24" s="48" t="s">
        <v>35</v>
      </c>
      <c r="H24" s="45">
        <f t="shared" si="1"/>
        <v>550000</v>
      </c>
      <c r="I24" s="46">
        <f>-I284</f>
        <v>550000</v>
      </c>
      <c r="J24" s="46"/>
      <c r="K24" s="47" t="s">
        <v>35</v>
      </c>
      <c r="L24" s="48" t="s">
        <v>35</v>
      </c>
    </row>
    <row r="25" spans="1:12" s="22" customFormat="1" ht="25.5" hidden="1" thickTop="1" thickBot="1" x14ac:dyDescent="0.3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7.5" hidden="1" thickTop="1" thickBot="1" x14ac:dyDescent="0.3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5.5" hidden="1" thickTop="1" thickBot="1" x14ac:dyDescent="0.3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3.5" hidden="1" thickTop="1" thickBot="1" x14ac:dyDescent="0.3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3.5" hidden="1" thickTop="1" thickBot="1" x14ac:dyDescent="0.3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5.5" hidden="1" thickTop="1" thickBot="1" x14ac:dyDescent="0.3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7.5" hidden="1" thickTop="1" thickBot="1" x14ac:dyDescent="0.3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7.5" hidden="1" thickTop="1" thickBot="1" x14ac:dyDescent="0.3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3.5" hidden="1" thickTop="1" thickBot="1" x14ac:dyDescent="0.3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3.5" hidden="1" thickTop="1" thickBot="1" x14ac:dyDescent="0.3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5.5" hidden="1" thickTop="1" thickBot="1" x14ac:dyDescent="0.3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3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5.5" hidden="1" thickTop="1" thickBot="1" x14ac:dyDescent="0.3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3.5" hidden="1" thickTop="1" thickBot="1" x14ac:dyDescent="0.3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3.5" hidden="1" thickTop="1" thickBot="1" x14ac:dyDescent="0.3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5.5" hidden="1" thickTop="1" thickBot="1" x14ac:dyDescent="0.3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3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3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5.5" hidden="1" thickTop="1" thickBot="1" x14ac:dyDescent="0.3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5.5" hidden="1" thickTop="1" thickBot="1" x14ac:dyDescent="0.3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3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5.5" hidden="1" thickTop="1" thickBot="1" x14ac:dyDescent="0.3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5.5" hidden="1" thickTop="1" thickBot="1" x14ac:dyDescent="0.3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3.5" hidden="1" thickTop="1" thickBot="1" x14ac:dyDescent="0.3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t="13.5" hidden="1" thickTop="1" thickBot="1" x14ac:dyDescent="0.3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3.5" hidden="1" thickTop="1" thickBot="1" x14ac:dyDescent="0.3">
      <c r="A50" s="110"/>
      <c r="B50" s="23" t="s">
        <v>60</v>
      </c>
      <c r="C50" s="111">
        <f t="shared" ref="C50:C113" si="5">SUM(D50:G50)</f>
        <v>0</v>
      </c>
      <c r="D50" s="112">
        <f>SUM(D51,D269)</f>
        <v>0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0</v>
      </c>
      <c r="I50" s="112">
        <f>SUM(I51,I269)</f>
        <v>0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7.5" hidden="1" thickTop="1" thickBot="1" x14ac:dyDescent="0.3">
      <c r="A51" s="114"/>
      <c r="B51" s="115" t="s">
        <v>61</v>
      </c>
      <c r="C51" s="116">
        <f>SUM(D51:G51)</f>
        <v>0</v>
      </c>
      <c r="D51" s="117">
        <f>SUM(D52,D181)</f>
        <v>0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0</v>
      </c>
      <c r="I51" s="117">
        <f>SUM(I52,I181)</f>
        <v>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5.5" hidden="1" thickTop="1" thickBot="1" x14ac:dyDescent="0.3">
      <c r="A52" s="119"/>
      <c r="B52" s="17" t="s">
        <v>62</v>
      </c>
      <c r="C52" s="120">
        <f t="shared" si="5"/>
        <v>0</v>
      </c>
      <c r="D52" s="121">
        <f>SUM(D53,D75,D160,D174)</f>
        <v>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0</v>
      </c>
      <c r="I52" s="121">
        <f>SUM(I53,I75,I160,I174)</f>
        <v>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t="13.5" hidden="1" thickTop="1" thickBot="1" x14ac:dyDescent="0.3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t="13.5" hidden="1" thickTop="1" thickBot="1" x14ac:dyDescent="0.3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t="13.5" hidden="1" thickTop="1" thickBot="1" x14ac:dyDescent="0.3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t="13.5" hidden="1" thickTop="1" thickBot="1" x14ac:dyDescent="0.3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3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</row>
    <row r="58" spans="1:12" ht="13.5" hidden="1" thickTop="1" thickBot="1" x14ac:dyDescent="0.3">
      <c r="A58" s="135">
        <v>1140</v>
      </c>
      <c r="B58" s="63" t="s">
        <v>68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t="13.5" hidden="1" thickTop="1" thickBot="1" x14ac:dyDescent="0.3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</row>
    <row r="60" spans="1:12" ht="24.75" hidden="1" customHeight="1" x14ac:dyDescent="0.3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</row>
    <row r="61" spans="1:12" ht="25.5" hidden="1" thickTop="1" thickBot="1" x14ac:dyDescent="0.3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3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</row>
    <row r="63" spans="1:12" ht="13.5" hidden="1" thickTop="1" thickBot="1" x14ac:dyDescent="0.3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</row>
    <row r="64" spans="1:12" ht="13.5" hidden="1" thickTop="1" thickBot="1" x14ac:dyDescent="0.3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</row>
    <row r="65" spans="1:12" ht="24" hidden="1" customHeight="1" x14ac:dyDescent="0.3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7.5" hidden="1" thickTop="1" thickBot="1" x14ac:dyDescent="0.3">
      <c r="A66" s="130">
        <v>1150</v>
      </c>
      <c r="B66" s="99" t="s">
        <v>76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</row>
    <row r="67" spans="1:12" ht="37.5" hidden="1" thickTop="1" thickBot="1" x14ac:dyDescent="0.3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5.5" hidden="1" thickTop="1" thickBot="1" x14ac:dyDescent="0.3">
      <c r="A68" s="141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5.5" hidden="1" thickTop="1" thickBot="1" x14ac:dyDescent="0.3">
      <c r="A69" s="135">
        <v>1220</v>
      </c>
      <c r="B69" s="63" t="s">
        <v>79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1.5" hidden="1" thickTop="1" thickBot="1" x14ac:dyDescent="0.3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</row>
    <row r="71" spans="1:12" ht="13.5" hidden="1" thickTop="1" thickBot="1" x14ac:dyDescent="0.3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25.5" hidden="1" thickTop="1" thickBot="1" x14ac:dyDescent="0.3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</row>
    <row r="73" spans="1:12" ht="37.5" hidden="1" thickTop="1" thickBot="1" x14ac:dyDescent="0.3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</row>
    <row r="74" spans="1:12" ht="61.5" hidden="1" thickTop="1" thickBot="1" x14ac:dyDescent="0.3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</row>
    <row r="75" spans="1:12" ht="13.5" hidden="1" thickTop="1" thickBot="1" x14ac:dyDescent="0.3">
      <c r="A75" s="123">
        <v>2000</v>
      </c>
      <c r="B75" s="123" t="s">
        <v>85</v>
      </c>
      <c r="C75" s="124">
        <f t="shared" si="5"/>
        <v>0</v>
      </c>
      <c r="D75" s="125">
        <f>SUM(D76,D83,D120,D151,D152)</f>
        <v>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0</v>
      </c>
      <c r="I75" s="125">
        <f t="shared" ref="I75:L75" si="8">SUM(I76,I83,I120,I151,I152)</f>
        <v>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5.5" hidden="1" thickTop="1" thickBot="1" x14ac:dyDescent="0.3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5.5" hidden="1" thickTop="1" thickBot="1" x14ac:dyDescent="0.3">
      <c r="A77" s="141">
        <v>2110</v>
      </c>
      <c r="B77" s="58" t="s">
        <v>87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t="13.5" hidden="1" thickTop="1" thickBot="1" x14ac:dyDescent="0.3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5.5" hidden="1" thickTop="1" thickBot="1" x14ac:dyDescent="0.3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</row>
    <row r="80" spans="1:12" ht="25.5" hidden="1" thickTop="1" thickBot="1" x14ac:dyDescent="0.3">
      <c r="A80" s="135">
        <v>2120</v>
      </c>
      <c r="B80" s="63" t="s">
        <v>90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t="13.5" hidden="1" thickTop="1" thickBot="1" x14ac:dyDescent="0.3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</row>
    <row r="82" spans="1:12" ht="25.5" hidden="1" thickTop="1" thickBot="1" x14ac:dyDescent="0.3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</row>
    <row r="83" spans="1:12" ht="13.5" hidden="1" thickTop="1" thickBot="1" x14ac:dyDescent="0.3">
      <c r="A83" s="50">
        <v>2200</v>
      </c>
      <c r="B83" s="127" t="s">
        <v>91</v>
      </c>
      <c r="C83" s="51">
        <f>SUM(D83:G83)</f>
        <v>0</v>
      </c>
      <c r="D83" s="56">
        <f>SUM(D84,D85,D91,D99,D107,D108,D114,D119)</f>
        <v>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2" ht="13.5" hidden="1" thickTop="1" thickBot="1" x14ac:dyDescent="0.3">
      <c r="A84" s="130">
        <v>2210</v>
      </c>
      <c r="B84" s="99" t="s">
        <v>92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/>
      <c r="J84" s="138"/>
      <c r="K84" s="138"/>
      <c r="L84" s="139"/>
    </row>
    <row r="85" spans="1:12" ht="25.5" hidden="1" thickTop="1" thickBot="1" x14ac:dyDescent="0.3">
      <c r="A85" s="135">
        <v>2220</v>
      </c>
      <c r="B85" s="63" t="s">
        <v>93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t="13.5" hidden="1" thickTop="1" thickBot="1" x14ac:dyDescent="0.3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</row>
    <row r="87" spans="1:12" ht="25.5" hidden="1" thickTop="1" thickBot="1" x14ac:dyDescent="0.3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</row>
    <row r="88" spans="1:12" ht="13.5" hidden="1" thickTop="1" thickBot="1" x14ac:dyDescent="0.3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</row>
    <row r="89" spans="1:12" ht="49.5" hidden="1" thickTop="1" thickBot="1" x14ac:dyDescent="0.3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</row>
    <row r="90" spans="1:12" ht="25.5" hidden="1" thickTop="1" thickBot="1" x14ac:dyDescent="0.3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ht="13.5" hidden="1" thickTop="1" thickBot="1" x14ac:dyDescent="0.3">
      <c r="A91" s="135">
        <v>2230</v>
      </c>
      <c r="B91" s="63" t="s">
        <v>99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5.5" hidden="1" thickTop="1" thickBot="1" x14ac:dyDescent="0.3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</row>
    <row r="93" spans="1:12" ht="24.75" hidden="1" customHeight="1" x14ac:dyDescent="0.3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</row>
    <row r="94" spans="1:12" ht="25.5" hidden="1" thickTop="1" thickBot="1" x14ac:dyDescent="0.3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7.5" hidden="1" thickTop="1" thickBot="1" x14ac:dyDescent="0.3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</row>
    <row r="96" spans="1:12" ht="25.5" hidden="1" thickTop="1" thickBot="1" x14ac:dyDescent="0.3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</row>
    <row r="97" spans="1:12" ht="13.5" hidden="1" thickTop="1" thickBot="1" x14ac:dyDescent="0.3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ht="13.5" hidden="1" thickTop="1" thickBot="1" x14ac:dyDescent="0.3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/>
      <c r="J98" s="66"/>
      <c r="K98" s="66"/>
      <c r="L98" s="134"/>
    </row>
    <row r="99" spans="1:12" ht="37.5" hidden="1" thickTop="1" thickBot="1" x14ac:dyDescent="0.3">
      <c r="A99" s="135">
        <v>2240</v>
      </c>
      <c r="B99" s="63" t="s">
        <v>107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t="13.5" hidden="1" thickTop="1" thickBot="1" x14ac:dyDescent="0.3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5.5" hidden="1" thickTop="1" thickBot="1" x14ac:dyDescent="0.3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</row>
    <row r="102" spans="1:12" ht="25.5" hidden="1" thickTop="1" thickBot="1" x14ac:dyDescent="0.3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</row>
    <row r="103" spans="1:12" ht="13.5" hidden="1" thickTop="1" thickBot="1" x14ac:dyDescent="0.3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</row>
    <row r="104" spans="1:12" ht="25.5" hidden="1" thickTop="1" thickBot="1" x14ac:dyDescent="0.3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ht="13.5" hidden="1" thickTop="1" thickBot="1" x14ac:dyDescent="0.3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</row>
    <row r="106" spans="1:12" ht="25.5" hidden="1" thickTop="1" thickBot="1" x14ac:dyDescent="0.3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</row>
    <row r="107" spans="1:12" ht="13.5" hidden="1" thickTop="1" thickBot="1" x14ac:dyDescent="0.3">
      <c r="A107" s="135">
        <v>2250</v>
      </c>
      <c r="B107" s="63" t="s">
        <v>115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</row>
    <row r="108" spans="1:12" ht="13.5" hidden="1" thickTop="1" thickBot="1" x14ac:dyDescent="0.3">
      <c r="A108" s="135">
        <v>2260</v>
      </c>
      <c r="B108" s="63" t="s">
        <v>116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t="13.5" hidden="1" thickTop="1" thickBot="1" x14ac:dyDescent="0.3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</row>
    <row r="110" spans="1:12" ht="13.5" hidden="1" thickTop="1" thickBot="1" x14ac:dyDescent="0.3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</row>
    <row r="111" spans="1:12" ht="13.5" hidden="1" thickTop="1" thickBot="1" x14ac:dyDescent="0.3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</row>
    <row r="112" spans="1:12" ht="25.5" hidden="1" thickTop="1" thickBot="1" x14ac:dyDescent="0.3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</row>
    <row r="113" spans="1:12" ht="13.5" hidden="1" thickTop="1" thickBot="1" x14ac:dyDescent="0.3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</row>
    <row r="114" spans="1:12" ht="13.5" hidden="1" thickTop="1" thickBot="1" x14ac:dyDescent="0.3">
      <c r="A114" s="135">
        <v>2270</v>
      </c>
      <c r="B114" s="63" t="s">
        <v>122</v>
      </c>
      <c r="C114" s="64">
        <f t="shared" ref="C114:C174" si="10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t="13.5" hidden="1" thickTop="1" thickBot="1" x14ac:dyDescent="0.3">
      <c r="A115" s="39">
        <v>2272</v>
      </c>
      <c r="B115" s="146" t="s">
        <v>123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</row>
    <row r="116" spans="1:12" ht="25.5" hidden="1" thickTop="1" thickBot="1" x14ac:dyDescent="0.3">
      <c r="A116" s="39">
        <v>2274</v>
      </c>
      <c r="B116" s="147" t="s">
        <v>124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</row>
    <row r="117" spans="1:12" ht="25.5" hidden="1" thickTop="1" thickBot="1" x14ac:dyDescent="0.3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4"/>
      <c r="H117" s="64">
        <f t="shared" si="9"/>
        <v>0</v>
      </c>
      <c r="I117" s="66"/>
      <c r="J117" s="66"/>
      <c r="K117" s="66"/>
      <c r="L117" s="134"/>
    </row>
    <row r="118" spans="1:12" ht="37.5" hidden="1" thickTop="1" thickBot="1" x14ac:dyDescent="0.3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</row>
    <row r="119" spans="1:12" ht="49.5" hidden="1" thickTop="1" thickBot="1" x14ac:dyDescent="0.3">
      <c r="A119" s="135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</row>
    <row r="120" spans="1:12" ht="38.25" hidden="1" customHeight="1" x14ac:dyDescent="0.3">
      <c r="A120" s="95">
        <v>2300</v>
      </c>
      <c r="B120" s="75" t="s">
        <v>128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5.5" hidden="1" thickTop="1" thickBot="1" x14ac:dyDescent="0.3">
      <c r="A121" s="141">
        <v>2310</v>
      </c>
      <c r="B121" s="58" t="s">
        <v>129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2" ht="13.5" hidden="1" thickTop="1" thickBot="1" x14ac:dyDescent="0.3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</row>
    <row r="123" spans="1:12" ht="13.5" hidden="1" thickTop="1" thickBot="1" x14ac:dyDescent="0.3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</row>
    <row r="124" spans="1:12" ht="13.5" hidden="1" thickTop="1" thickBot="1" x14ac:dyDescent="0.3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</row>
    <row r="125" spans="1:12" ht="36" hidden="1" customHeight="1" x14ac:dyDescent="0.3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</row>
    <row r="126" spans="1:12" ht="13.5" hidden="1" thickTop="1" thickBot="1" x14ac:dyDescent="0.3">
      <c r="A126" s="135">
        <v>2320</v>
      </c>
      <c r="B126" s="63" t="s">
        <v>134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t="13.5" hidden="1" thickTop="1" thickBot="1" x14ac:dyDescent="0.3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</row>
    <row r="128" spans="1:12" ht="13.5" hidden="1" thickTop="1" thickBot="1" x14ac:dyDescent="0.3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</row>
    <row r="129" spans="1:12" ht="10.5" hidden="1" customHeight="1" x14ac:dyDescent="0.3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</row>
    <row r="130" spans="1:12" ht="13.5" hidden="1" thickTop="1" thickBot="1" x14ac:dyDescent="0.3">
      <c r="A130" s="135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</row>
    <row r="131" spans="1:12" ht="37.5" hidden="1" thickTop="1" thickBot="1" x14ac:dyDescent="0.3">
      <c r="A131" s="135">
        <v>2340</v>
      </c>
      <c r="B131" s="63" t="s">
        <v>139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t="13.5" hidden="1" thickTop="1" thickBot="1" x14ac:dyDescent="0.3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</row>
    <row r="133" spans="1:12" ht="25.5" hidden="1" thickTop="1" thickBot="1" x14ac:dyDescent="0.3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</row>
    <row r="134" spans="1:12" ht="25.5" hidden="1" thickTop="1" thickBot="1" x14ac:dyDescent="0.3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t="13.5" hidden="1" thickTop="1" thickBot="1" x14ac:dyDescent="0.3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5.5" hidden="1" thickTop="1" thickBot="1" x14ac:dyDescent="0.3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</row>
    <row r="137" spans="1:12" ht="25.5" hidden="1" thickTop="1" thickBot="1" x14ac:dyDescent="0.3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</row>
    <row r="138" spans="1:12" ht="24.75" hidden="1" customHeight="1" x14ac:dyDescent="0.3">
      <c r="A138" s="135">
        <v>2360</v>
      </c>
      <c r="B138" s="63" t="s">
        <v>146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t="13.5" hidden="1" thickTop="1" thickBot="1" x14ac:dyDescent="0.3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</row>
    <row r="140" spans="1:12" ht="25.5" hidden="1" thickTop="1" thickBot="1" x14ac:dyDescent="0.3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</row>
    <row r="141" spans="1:12" ht="13.5" hidden="1" thickTop="1" thickBot="1" x14ac:dyDescent="0.3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</row>
    <row r="142" spans="1:12" ht="13.5" hidden="1" thickTop="1" thickBot="1" x14ac:dyDescent="0.3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</row>
    <row r="143" spans="1:12" ht="12.75" hidden="1" customHeight="1" x14ac:dyDescent="0.3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</row>
    <row r="144" spans="1:12" ht="37.5" hidden="1" thickTop="1" thickBot="1" x14ac:dyDescent="0.3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</row>
    <row r="145" spans="1:12" ht="61.5" hidden="1" thickTop="1" thickBot="1" x14ac:dyDescent="0.3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</row>
    <row r="146" spans="1:12" ht="13.5" hidden="1" thickTop="1" thickBot="1" x14ac:dyDescent="0.3">
      <c r="A146" s="130">
        <v>2370</v>
      </c>
      <c r="B146" s="99" t="s">
        <v>154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</row>
    <row r="147" spans="1:12" ht="13.5" hidden="1" thickTop="1" thickBot="1" x14ac:dyDescent="0.3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t="13.5" hidden="1" thickTop="1" thickBot="1" x14ac:dyDescent="0.3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5.5" hidden="1" thickTop="1" thickBot="1" x14ac:dyDescent="0.3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</row>
    <row r="150" spans="1:12" ht="13.5" hidden="1" thickTop="1" thickBot="1" x14ac:dyDescent="0.3">
      <c r="A150" s="130">
        <v>2390</v>
      </c>
      <c r="B150" s="99" t="s">
        <v>158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</row>
    <row r="151" spans="1:12" ht="13.5" hidden="1" thickTop="1" thickBot="1" x14ac:dyDescent="0.3">
      <c r="A151" s="50">
        <v>2400</v>
      </c>
      <c r="B151" s="127" t="s">
        <v>159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</row>
    <row r="152" spans="1:12" ht="25.5" hidden="1" thickTop="1" thickBot="1" x14ac:dyDescent="0.3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16.5" hidden="1" customHeight="1" x14ac:dyDescent="0.3">
      <c r="A153" s="141">
        <v>2510</v>
      </c>
      <c r="B153" s="58" t="s">
        <v>161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2" ht="25.5" hidden="1" thickTop="1" thickBot="1" x14ac:dyDescent="0.3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</row>
    <row r="155" spans="1:12" ht="25.5" hidden="1" thickTop="1" thickBot="1" x14ac:dyDescent="0.3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</row>
    <row r="156" spans="1:12" ht="37.5" hidden="1" thickTop="1" thickBot="1" x14ac:dyDescent="0.3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</row>
    <row r="157" spans="1:12" ht="25.5" hidden="1" thickTop="1" thickBot="1" x14ac:dyDescent="0.3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</row>
    <row r="158" spans="1:12" ht="25.5" hidden="1" thickTop="1" thickBot="1" x14ac:dyDescent="0.3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</row>
    <row r="159" spans="1:12" ht="25.5" hidden="1" thickTop="1" thickBot="1" x14ac:dyDescent="0.3">
      <c r="A159" s="135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</row>
    <row r="160" spans="1:12" ht="13.5" hidden="1" thickTop="1" thickBot="1" x14ac:dyDescent="0.3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5.5" hidden="1" thickTop="1" thickBot="1" x14ac:dyDescent="0.3">
      <c r="A161" s="50">
        <v>3200</v>
      </c>
      <c r="B161" s="154" t="s">
        <v>169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7.5" hidden="1" thickTop="1" thickBot="1" x14ac:dyDescent="0.3">
      <c r="A162" s="141">
        <v>3260</v>
      </c>
      <c r="B162" s="58" t="s">
        <v>170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5.5" hidden="1" thickTop="1" thickBot="1" x14ac:dyDescent="0.3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7.5" hidden="1" thickTop="1" thickBot="1" x14ac:dyDescent="0.3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</row>
    <row r="165" spans="1:12" ht="25.5" hidden="1" thickTop="1" thickBot="1" x14ac:dyDescent="0.3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5.5" hidden="1" thickTop="1" thickBot="1" x14ac:dyDescent="0.3">
      <c r="A166" s="141">
        <v>3290</v>
      </c>
      <c r="B166" s="58" t="s">
        <v>174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2" ht="73.5" hidden="1" thickTop="1" thickBot="1" x14ac:dyDescent="0.3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</row>
    <row r="168" spans="1:12" ht="73.5" hidden="1" thickTop="1" thickBot="1" x14ac:dyDescent="0.3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</row>
    <row r="169" spans="1:12" ht="73.5" hidden="1" thickTop="1" thickBot="1" x14ac:dyDescent="0.3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</row>
    <row r="170" spans="1:12" ht="61.5" hidden="1" thickTop="1" thickBot="1" x14ac:dyDescent="0.3">
      <c r="A170" s="159">
        <v>3294</v>
      </c>
      <c r="B170" s="63" t="s">
        <v>178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</row>
    <row r="171" spans="1:12" ht="49.5" hidden="1" thickTop="1" thickBot="1" x14ac:dyDescent="0.3">
      <c r="A171" s="163">
        <v>3300</v>
      </c>
      <c r="B171" s="154" t="s">
        <v>179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2" ht="49.5" hidden="1" thickTop="1" thickBot="1" x14ac:dyDescent="0.3">
      <c r="A172" s="98">
        <v>3310</v>
      </c>
      <c r="B172" s="99" t="s">
        <v>180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</row>
    <row r="173" spans="1:12" ht="48.75" hidden="1" customHeight="1" x14ac:dyDescent="0.3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t="13.5" hidden="1" thickTop="1" thickBot="1" x14ac:dyDescent="0.3">
      <c r="A174" s="167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5.5" hidden="1" thickTop="1" thickBot="1" x14ac:dyDescent="0.3">
      <c r="A175" s="168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7.5" hidden="1" thickTop="1" thickBot="1" x14ac:dyDescent="0.3">
      <c r="A176" s="141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5.5" hidden="1" thickTop="1" thickBot="1" x14ac:dyDescent="0.3">
      <c r="A177" s="135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</row>
    <row r="178" spans="1:12" ht="13.5" hidden="1" thickTop="1" thickBot="1" x14ac:dyDescent="0.3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5.5" hidden="1" thickTop="1" thickBot="1" x14ac:dyDescent="0.3">
      <c r="A179" s="141">
        <v>4310</v>
      </c>
      <c r="B179" s="58" t="s">
        <v>187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7.5" hidden="1" thickTop="1" thickBot="1" x14ac:dyDescent="0.3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</row>
    <row r="181" spans="1:12" s="22" customFormat="1" ht="25.5" hidden="1" thickTop="1" thickBot="1" x14ac:dyDescent="0.3">
      <c r="A181" s="169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2" ht="13.5" hidden="1" thickTop="1" thickBot="1" x14ac:dyDescent="0.3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t="13.5" hidden="1" thickTop="1" thickBot="1" x14ac:dyDescent="0.3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t="13.5" hidden="1" thickTop="1" thickBot="1" x14ac:dyDescent="0.3">
      <c r="A184" s="141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5.5" hidden="1" thickTop="1" thickBot="1" x14ac:dyDescent="0.3">
      <c r="A185" s="135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/>
      <c r="J185" s="66"/>
      <c r="K185" s="66"/>
      <c r="L185" s="134"/>
    </row>
    <row r="186" spans="1:12" ht="13.5" hidden="1" thickTop="1" thickBot="1" x14ac:dyDescent="0.3">
      <c r="A186" s="135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</row>
    <row r="187" spans="1:12" ht="25.5" hidden="1" thickTop="1" thickBot="1" x14ac:dyDescent="0.3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t="13.5" hidden="1" thickTop="1" thickBot="1" x14ac:dyDescent="0.3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t="13.5" hidden="1" thickTop="1" thickBot="1" x14ac:dyDescent="0.3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t="13.5" hidden="1" thickTop="1" thickBot="1" x14ac:dyDescent="0.3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</row>
    <row r="191" spans="1:12" ht="13.5" hidden="1" thickTop="1" thickBot="1" x14ac:dyDescent="0.3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</row>
    <row r="192" spans="1:12" ht="13.5" hidden="1" thickTop="1" thickBot="1" x14ac:dyDescent="0.3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</row>
    <row r="193" spans="1:12" ht="13.5" hidden="1" thickTop="1" thickBot="1" x14ac:dyDescent="0.3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3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</row>
    <row r="195" spans="1:12" ht="13.5" hidden="1" thickTop="1" thickBot="1" x14ac:dyDescent="0.3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</row>
    <row r="196" spans="1:12" ht="13.5" hidden="1" thickTop="1" thickBot="1" x14ac:dyDescent="0.3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</row>
    <row r="197" spans="1:12" ht="13.5" hidden="1" thickTop="1" thickBot="1" x14ac:dyDescent="0.3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</row>
    <row r="198" spans="1:12" ht="13.5" hidden="1" customHeight="1" x14ac:dyDescent="0.3">
      <c r="A198" s="135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</row>
    <row r="199" spans="1:12" ht="13.5" hidden="1" thickTop="1" thickBot="1" x14ac:dyDescent="0.3">
      <c r="A199" s="135">
        <v>5230</v>
      </c>
      <c r="B199" s="63" t="s">
        <v>207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t="13.5" hidden="1" thickTop="1" thickBot="1" x14ac:dyDescent="0.3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</row>
    <row r="201" spans="1:12" ht="13.5" hidden="1" thickTop="1" thickBot="1" x14ac:dyDescent="0.3">
      <c r="A201" s="39">
        <v>5233</v>
      </c>
      <c r="B201" s="63" t="s">
        <v>209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</row>
    <row r="202" spans="1:12" ht="25.5" hidden="1" thickTop="1" thickBot="1" x14ac:dyDescent="0.3">
      <c r="A202" s="39">
        <v>5234</v>
      </c>
      <c r="B202" s="63" t="s">
        <v>210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</row>
    <row r="203" spans="1:12" ht="14.25" hidden="1" customHeight="1" x14ac:dyDescent="0.3">
      <c r="A203" s="39">
        <v>5236</v>
      </c>
      <c r="B203" s="63" t="s">
        <v>211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</row>
    <row r="204" spans="1:12" ht="25.5" hidden="1" thickTop="1" thickBot="1" x14ac:dyDescent="0.3">
      <c r="A204" s="39">
        <v>5238</v>
      </c>
      <c r="B204" s="63" t="s">
        <v>212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</row>
    <row r="205" spans="1:12" ht="25.5" hidden="1" thickTop="1" thickBot="1" x14ac:dyDescent="0.3">
      <c r="A205" s="39">
        <v>5239</v>
      </c>
      <c r="B205" s="63" t="s">
        <v>213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</row>
    <row r="206" spans="1:12" ht="25.5" hidden="1" thickTop="1" thickBot="1" x14ac:dyDescent="0.3">
      <c r="A206" s="135">
        <v>5240</v>
      </c>
      <c r="B206" s="63" t="s">
        <v>214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</row>
    <row r="207" spans="1:12" ht="13.5" hidden="1" thickTop="1" thickBot="1" x14ac:dyDescent="0.3">
      <c r="A207" s="135">
        <v>5250</v>
      </c>
      <c r="B207" s="63" t="s">
        <v>215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</row>
    <row r="208" spans="1:12" ht="13.5" hidden="1" thickTop="1" thickBot="1" x14ac:dyDescent="0.3">
      <c r="A208" s="135">
        <v>5260</v>
      </c>
      <c r="B208" s="63" t="s">
        <v>216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5.5" hidden="1" thickTop="1" thickBot="1" x14ac:dyDescent="0.3">
      <c r="A209" s="39">
        <v>5269</v>
      </c>
      <c r="B209" s="63" t="s">
        <v>217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</row>
    <row r="210" spans="1:12" ht="25.5" hidden="1" thickTop="1" thickBot="1" x14ac:dyDescent="0.3">
      <c r="A210" s="130">
        <v>5270</v>
      </c>
      <c r="B210" s="99" t="s">
        <v>218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</row>
    <row r="211" spans="1:12" ht="25.5" hidden="1" thickTop="1" thickBot="1" x14ac:dyDescent="0.3">
      <c r="A211" s="123">
        <v>6000</v>
      </c>
      <c r="B211" s="123" t="s">
        <v>219</v>
      </c>
      <c r="C211" s="174">
        <f t="shared" si="24"/>
        <v>0</v>
      </c>
      <c r="D211" s="125">
        <f>D212+D232+D240+D250</f>
        <v>0</v>
      </c>
      <c r="E211" s="125">
        <f>E212+E232+E240</f>
        <v>0</v>
      </c>
      <c r="F211" s="125">
        <f>F212+F232+F240</f>
        <v>0</v>
      </c>
      <c r="G211" s="126">
        <f>G212+G232+G240</f>
        <v>0</v>
      </c>
      <c r="H211" s="124">
        <f t="shared" si="25"/>
        <v>0</v>
      </c>
      <c r="I211" s="125">
        <f>I212+I232+I240</f>
        <v>0</v>
      </c>
      <c r="J211" s="125">
        <f>J212+J232+J240</f>
        <v>0</v>
      </c>
      <c r="K211" s="125">
        <f>K212+K232+K240</f>
        <v>0</v>
      </c>
      <c r="L211" s="126">
        <f>L212+L232+L240</f>
        <v>0</v>
      </c>
    </row>
    <row r="212" spans="1:12" ht="14.25" hidden="1" customHeight="1" x14ac:dyDescent="0.3">
      <c r="A212" s="163">
        <v>6200</v>
      </c>
      <c r="B212" s="154" t="s">
        <v>220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5.5" hidden="1" thickTop="1" thickBot="1" x14ac:dyDescent="0.3">
      <c r="A213" s="141">
        <v>6220</v>
      </c>
      <c r="B213" s="58" t="s">
        <v>221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</row>
    <row r="214" spans="1:12" ht="13.5" hidden="1" thickTop="1" thickBot="1" x14ac:dyDescent="0.3">
      <c r="A214" s="135">
        <v>6230</v>
      </c>
      <c r="B214" s="63" t="s">
        <v>222</v>
      </c>
      <c r="C214" s="172">
        <f t="shared" si="24"/>
        <v>0</v>
      </c>
      <c r="D214" s="136">
        <f>SUM(D215)</f>
        <v>0</v>
      </c>
      <c r="E214" s="136">
        <f t="shared" ref="E214:L214" si="28">SUM(E215)</f>
        <v>0</v>
      </c>
      <c r="F214" s="136">
        <f t="shared" si="28"/>
        <v>0</v>
      </c>
      <c r="G214" s="137">
        <f t="shared" si="28"/>
        <v>0</v>
      </c>
      <c r="H214" s="179">
        <f t="shared" si="25"/>
        <v>0</v>
      </c>
      <c r="I214" s="136">
        <f t="shared" si="28"/>
        <v>0</v>
      </c>
      <c r="J214" s="136">
        <f t="shared" si="28"/>
        <v>0</v>
      </c>
      <c r="K214" s="136">
        <f t="shared" si="28"/>
        <v>0</v>
      </c>
      <c r="L214" s="137">
        <f t="shared" si="28"/>
        <v>0</v>
      </c>
    </row>
    <row r="215" spans="1:12" ht="25.5" hidden="1" thickTop="1" thickBot="1" x14ac:dyDescent="0.3">
      <c r="A215" s="39">
        <v>6239</v>
      </c>
      <c r="B215" s="58" t="s">
        <v>223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</row>
    <row r="216" spans="1:12" ht="25.5" hidden="1" thickTop="1" thickBot="1" x14ac:dyDescent="0.3">
      <c r="A216" s="135">
        <v>6240</v>
      </c>
      <c r="B216" s="63" t="s">
        <v>224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t="13.5" hidden="1" thickTop="1" thickBot="1" x14ac:dyDescent="0.3">
      <c r="A217" s="39">
        <v>6241</v>
      </c>
      <c r="B217" s="63" t="s">
        <v>225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t="13.5" hidden="1" thickTop="1" thickBot="1" x14ac:dyDescent="0.3">
      <c r="A218" s="39">
        <v>6242</v>
      </c>
      <c r="B218" s="63" t="s">
        <v>226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</row>
    <row r="219" spans="1:12" ht="25.5" hidden="1" customHeight="1" x14ac:dyDescent="0.3">
      <c r="A219" s="135">
        <v>6250</v>
      </c>
      <c r="B219" s="63" t="s">
        <v>227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3">
      <c r="A220" s="39">
        <v>6252</v>
      </c>
      <c r="B220" s="63" t="s">
        <v>228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</row>
    <row r="221" spans="1:12" ht="14.25" hidden="1" customHeight="1" x14ac:dyDescent="0.3">
      <c r="A221" s="39">
        <v>6253</v>
      </c>
      <c r="B221" s="63" t="s">
        <v>229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</row>
    <row r="222" spans="1:12" ht="25.5" hidden="1" thickTop="1" thickBot="1" x14ac:dyDescent="0.3">
      <c r="A222" s="39">
        <v>6254</v>
      </c>
      <c r="B222" s="63" t="s">
        <v>230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</row>
    <row r="223" spans="1:12" ht="25.5" hidden="1" thickTop="1" thickBot="1" x14ac:dyDescent="0.3">
      <c r="A223" s="39">
        <v>6255</v>
      </c>
      <c r="B223" s="63" t="s">
        <v>231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</row>
    <row r="224" spans="1:12" ht="13.5" hidden="1" thickTop="1" thickBot="1" x14ac:dyDescent="0.3">
      <c r="A224" s="39">
        <v>6259</v>
      </c>
      <c r="B224" s="63" t="s">
        <v>232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</row>
    <row r="225" spans="1:12" ht="25.5" hidden="1" thickTop="1" thickBot="1" x14ac:dyDescent="0.3">
      <c r="A225" s="135">
        <v>6260</v>
      </c>
      <c r="B225" s="63" t="s">
        <v>233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</row>
    <row r="226" spans="1:12" ht="13.5" hidden="1" thickTop="1" thickBot="1" x14ac:dyDescent="0.3">
      <c r="A226" s="135">
        <v>6270</v>
      </c>
      <c r="B226" s="63" t="s">
        <v>234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</row>
    <row r="227" spans="1:12" ht="25.5" hidden="1" thickTop="1" thickBot="1" x14ac:dyDescent="0.3">
      <c r="A227" s="141">
        <v>6290</v>
      </c>
      <c r="B227" s="58" t="s">
        <v>235</v>
      </c>
      <c r="C227" s="180">
        <f t="shared" si="24"/>
        <v>0</v>
      </c>
      <c r="D227" s="142">
        <f>SUM(D228:D231)</f>
        <v>0</v>
      </c>
      <c r="E227" s="142">
        <f t="shared" ref="E227:G227" si="29">SUM(E228:E231)</f>
        <v>0</v>
      </c>
      <c r="F227" s="142">
        <f t="shared" si="29"/>
        <v>0</v>
      </c>
      <c r="G227" s="157">
        <f t="shared" si="29"/>
        <v>0</v>
      </c>
      <c r="H227" s="180">
        <f t="shared" si="25"/>
        <v>0</v>
      </c>
      <c r="I227" s="142">
        <f>SUM(I228:I231)</f>
        <v>0</v>
      </c>
      <c r="J227" s="142">
        <f t="shared" ref="J227:L227" si="30">SUM(J228:J231)</f>
        <v>0</v>
      </c>
      <c r="K227" s="142">
        <f t="shared" si="30"/>
        <v>0</v>
      </c>
      <c r="L227" s="157">
        <f t="shared" si="30"/>
        <v>0</v>
      </c>
    </row>
    <row r="228" spans="1:12" ht="13.5" hidden="1" thickTop="1" thickBot="1" x14ac:dyDescent="0.3">
      <c r="A228" s="39">
        <v>6291</v>
      </c>
      <c r="B228" s="63" t="s">
        <v>236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</row>
    <row r="229" spans="1:12" ht="13.5" hidden="1" thickTop="1" thickBot="1" x14ac:dyDescent="0.3">
      <c r="A229" s="39">
        <v>6292</v>
      </c>
      <c r="B229" s="63" t="s">
        <v>237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</row>
    <row r="230" spans="1:12" ht="73.5" hidden="1" thickTop="1" thickBot="1" x14ac:dyDescent="0.3">
      <c r="A230" s="39">
        <v>6296</v>
      </c>
      <c r="B230" s="63" t="s">
        <v>238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</row>
    <row r="231" spans="1:12" ht="39.75" hidden="1" customHeight="1" x14ac:dyDescent="0.3">
      <c r="A231" s="39">
        <v>6299</v>
      </c>
      <c r="B231" s="63" t="s">
        <v>239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</row>
    <row r="232" spans="1:12" ht="13.5" hidden="1" thickTop="1" thickBot="1" x14ac:dyDescent="0.3">
      <c r="A232" s="50">
        <v>6300</v>
      </c>
      <c r="B232" s="127" t="s">
        <v>240</v>
      </c>
      <c r="C232" s="155">
        <f t="shared" si="24"/>
        <v>0</v>
      </c>
      <c r="D232" s="56">
        <f>SUM(D233,D238,D239)</f>
        <v>0</v>
      </c>
      <c r="E232" s="56">
        <f t="shared" ref="E232:G232" si="31">SUM(E233,E238,E239)</f>
        <v>0</v>
      </c>
      <c r="F232" s="56">
        <f t="shared" si="31"/>
        <v>0</v>
      </c>
      <c r="G232" s="56">
        <f t="shared" si="31"/>
        <v>0</v>
      </c>
      <c r="H232" s="51">
        <f t="shared" si="25"/>
        <v>0</v>
      </c>
      <c r="I232" s="56">
        <f>SUM(I233,I238,I239)</f>
        <v>0</v>
      </c>
      <c r="J232" s="56">
        <f t="shared" ref="J232:L232" si="32">SUM(J233,J238,J239)</f>
        <v>0</v>
      </c>
      <c r="K232" s="56">
        <f t="shared" si="32"/>
        <v>0</v>
      </c>
      <c r="L232" s="144">
        <f t="shared" si="32"/>
        <v>0</v>
      </c>
    </row>
    <row r="233" spans="1:12" ht="25.5" hidden="1" thickTop="1" thickBot="1" x14ac:dyDescent="0.3">
      <c r="A233" s="141">
        <v>6320</v>
      </c>
      <c r="B233" s="58" t="s">
        <v>241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3">SUM(F234:F237)</f>
        <v>0</v>
      </c>
      <c r="G233" s="181">
        <f t="shared" si="33"/>
        <v>0</v>
      </c>
      <c r="H233" s="180">
        <f t="shared" si="25"/>
        <v>0</v>
      </c>
      <c r="I233" s="142">
        <f>SUM(I234:I237)</f>
        <v>0</v>
      </c>
      <c r="J233" s="142">
        <f t="shared" ref="J233:L233" si="34">SUM(J234:J237)</f>
        <v>0</v>
      </c>
      <c r="K233" s="142">
        <f t="shared" si="34"/>
        <v>0</v>
      </c>
      <c r="L233" s="182">
        <f t="shared" si="34"/>
        <v>0</v>
      </c>
    </row>
    <row r="234" spans="1:12" ht="13.5" hidden="1" thickTop="1" thickBot="1" x14ac:dyDescent="0.3">
      <c r="A234" s="39">
        <v>6322</v>
      </c>
      <c r="B234" s="63" t="s">
        <v>242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</row>
    <row r="235" spans="1:12" ht="25.5" hidden="1" thickTop="1" thickBot="1" x14ac:dyDescent="0.3">
      <c r="A235" s="39">
        <v>6323</v>
      </c>
      <c r="B235" s="63" t="s">
        <v>243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</row>
    <row r="236" spans="1:12" ht="25.5" hidden="1" thickTop="1" thickBot="1" x14ac:dyDescent="0.3">
      <c r="A236" s="39">
        <v>6324</v>
      </c>
      <c r="B236" s="63" t="s">
        <v>244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</row>
    <row r="237" spans="1:12" ht="13.5" hidden="1" thickTop="1" thickBot="1" x14ac:dyDescent="0.3">
      <c r="A237" s="34">
        <v>6329</v>
      </c>
      <c r="B237" s="58" t="s">
        <v>245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</row>
    <row r="238" spans="1:12" ht="25.5" hidden="1" thickTop="1" thickBot="1" x14ac:dyDescent="0.3">
      <c r="A238" s="184">
        <v>6330</v>
      </c>
      <c r="B238" s="185" t="s">
        <v>246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t="13.5" hidden="1" thickTop="1" thickBot="1" x14ac:dyDescent="0.3">
      <c r="A239" s="135">
        <v>6360</v>
      </c>
      <c r="B239" s="63" t="s">
        <v>247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</row>
    <row r="240" spans="1:12" ht="37.5" hidden="1" thickTop="1" thickBot="1" x14ac:dyDescent="0.3">
      <c r="A240" s="50">
        <v>6400</v>
      </c>
      <c r="B240" s="127" t="s">
        <v>248</v>
      </c>
      <c r="C240" s="155">
        <f>SUM(D240:G240)</f>
        <v>0</v>
      </c>
      <c r="D240" s="56">
        <f>SUM(D241,D245)</f>
        <v>0</v>
      </c>
      <c r="E240" s="56">
        <f t="shared" ref="E240:G240" si="35">SUM(E241,E245)</f>
        <v>0</v>
      </c>
      <c r="F240" s="56">
        <f t="shared" si="35"/>
        <v>0</v>
      </c>
      <c r="G240" s="56">
        <f t="shared" si="35"/>
        <v>0</v>
      </c>
      <c r="H240" s="51">
        <f>SUM(I240:L240)</f>
        <v>0</v>
      </c>
      <c r="I240" s="56">
        <f>SUM(I241,I245)</f>
        <v>0</v>
      </c>
      <c r="J240" s="56">
        <f t="shared" ref="J240:L240" si="36">SUM(J241,J245)</f>
        <v>0</v>
      </c>
      <c r="K240" s="56">
        <f t="shared" si="36"/>
        <v>0</v>
      </c>
      <c r="L240" s="144">
        <f t="shared" si="36"/>
        <v>0</v>
      </c>
    </row>
    <row r="241" spans="1:13" ht="25.5" hidden="1" thickTop="1" thickBot="1" x14ac:dyDescent="0.3">
      <c r="A241" s="141">
        <v>6410</v>
      </c>
      <c r="B241" s="58" t="s">
        <v>249</v>
      </c>
      <c r="C241" s="176">
        <f t="shared" si="24"/>
        <v>0</v>
      </c>
      <c r="D241" s="142">
        <f>SUM(D242:D244)</f>
        <v>0</v>
      </c>
      <c r="E241" s="142">
        <f t="shared" ref="E241:G241" si="37">SUM(E242:E244)</f>
        <v>0</v>
      </c>
      <c r="F241" s="142">
        <f t="shared" si="37"/>
        <v>0</v>
      </c>
      <c r="G241" s="153">
        <f t="shared" si="37"/>
        <v>0</v>
      </c>
      <c r="H241" s="176">
        <f t="shared" si="25"/>
        <v>0</v>
      </c>
      <c r="I241" s="142">
        <f>SUM(I242:I244)</f>
        <v>0</v>
      </c>
      <c r="J241" s="142">
        <f t="shared" ref="J241:L241" si="38">SUM(J242:J244)</f>
        <v>0</v>
      </c>
      <c r="K241" s="142">
        <f t="shared" si="38"/>
        <v>0</v>
      </c>
      <c r="L241" s="153">
        <f t="shared" si="38"/>
        <v>0</v>
      </c>
    </row>
    <row r="242" spans="1:13" ht="13.5" hidden="1" thickTop="1" thickBot="1" x14ac:dyDescent="0.3">
      <c r="A242" s="39">
        <v>6411</v>
      </c>
      <c r="B242" s="146" t="s">
        <v>250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</row>
    <row r="243" spans="1:13" ht="37.5" hidden="1" thickTop="1" thickBot="1" x14ac:dyDescent="0.3">
      <c r="A243" s="39">
        <v>6412</v>
      </c>
      <c r="B243" s="63" t="s">
        <v>251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</row>
    <row r="244" spans="1:13" ht="37.5" hidden="1" thickTop="1" thickBot="1" x14ac:dyDescent="0.3">
      <c r="A244" s="39">
        <v>6419</v>
      </c>
      <c r="B244" s="63" t="s">
        <v>252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</row>
    <row r="245" spans="1:13" ht="49.5" hidden="1" thickTop="1" thickBot="1" x14ac:dyDescent="0.3">
      <c r="A245" s="135">
        <v>6420</v>
      </c>
      <c r="B245" s="63" t="s">
        <v>253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7.5" hidden="1" thickTop="1" thickBot="1" x14ac:dyDescent="0.3">
      <c r="A246" s="39">
        <v>6421</v>
      </c>
      <c r="B246" s="63" t="s">
        <v>254</v>
      </c>
      <c r="C246" s="172">
        <f t="shared" ref="C246:C271" si="39">SUM(D246:G246)</f>
        <v>0</v>
      </c>
      <c r="D246" s="66"/>
      <c r="E246" s="66"/>
      <c r="F246" s="66"/>
      <c r="G246" s="134"/>
      <c r="H246" s="179">
        <f t="shared" ref="H246:H271" si="40">SUM(I246:L246)</f>
        <v>0</v>
      </c>
      <c r="I246" s="66"/>
      <c r="J246" s="66"/>
      <c r="K246" s="66"/>
      <c r="L246" s="134"/>
    </row>
    <row r="247" spans="1:13" ht="13.5" hidden="1" thickTop="1" thickBot="1" x14ac:dyDescent="0.3">
      <c r="A247" s="39">
        <v>6422</v>
      </c>
      <c r="B247" s="63" t="s">
        <v>255</v>
      </c>
      <c r="C247" s="172">
        <f t="shared" si="39"/>
        <v>0</v>
      </c>
      <c r="D247" s="66"/>
      <c r="E247" s="66"/>
      <c r="F247" s="66"/>
      <c r="G247" s="134"/>
      <c r="H247" s="179">
        <f t="shared" si="40"/>
        <v>0</v>
      </c>
      <c r="I247" s="66"/>
      <c r="J247" s="66"/>
      <c r="K247" s="66"/>
      <c r="L247" s="134"/>
    </row>
    <row r="248" spans="1:13" ht="13.5" hidden="1" customHeight="1" x14ac:dyDescent="0.3">
      <c r="A248" s="39">
        <v>6423</v>
      </c>
      <c r="B248" s="63" t="s">
        <v>256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7.5" hidden="1" thickTop="1" thickBot="1" x14ac:dyDescent="0.3">
      <c r="A249" s="39">
        <v>6424</v>
      </c>
      <c r="B249" s="63" t="s">
        <v>257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1.5" hidden="1" thickTop="1" thickBot="1" x14ac:dyDescent="0.3">
      <c r="A250" s="50">
        <v>6500</v>
      </c>
      <c r="B250" s="127" t="s">
        <v>258</v>
      </c>
      <c r="C250" s="172">
        <f t="shared" ref="C250:C251" si="41">SUM(D250:G250)</f>
        <v>0</v>
      </c>
      <c r="D250" s="66">
        <f>SUM(D251)</f>
        <v>0</v>
      </c>
      <c r="E250" s="66">
        <f t="shared" ref="E250:G250" si="42">SUM(E251)</f>
        <v>0</v>
      </c>
      <c r="F250" s="66">
        <f t="shared" si="42"/>
        <v>0</v>
      </c>
      <c r="G250" s="148">
        <f t="shared" si="42"/>
        <v>0</v>
      </c>
      <c r="H250" s="188">
        <f t="shared" ref="H250:H251" si="43">SUM(I250:L250)</f>
        <v>0</v>
      </c>
      <c r="I250" s="66">
        <f t="shared" ref="I250:L250" si="44">SUM(I251)</f>
        <v>0</v>
      </c>
      <c r="J250" s="66">
        <f t="shared" si="44"/>
        <v>0</v>
      </c>
      <c r="K250" s="66">
        <f t="shared" si="44"/>
        <v>0</v>
      </c>
      <c r="L250" s="134">
        <f t="shared" si="44"/>
        <v>0</v>
      </c>
      <c r="M250" s="187"/>
    </row>
    <row r="251" spans="1:13" ht="49.5" hidden="1" thickTop="1" thickBot="1" x14ac:dyDescent="0.3">
      <c r="A251" s="39">
        <v>6510</v>
      </c>
      <c r="B251" s="63" t="s">
        <v>259</v>
      </c>
      <c r="C251" s="172">
        <f t="shared" si="41"/>
        <v>0</v>
      </c>
      <c r="D251" s="66"/>
      <c r="E251" s="66"/>
      <c r="F251" s="66"/>
      <c r="G251" s="148"/>
      <c r="H251" s="188">
        <f t="shared" si="43"/>
        <v>0</v>
      </c>
      <c r="I251" s="66"/>
      <c r="J251" s="66"/>
      <c r="K251" s="66"/>
      <c r="L251" s="134"/>
      <c r="M251" s="187"/>
    </row>
    <row r="252" spans="1:13" ht="49.5" hidden="1" thickTop="1" thickBot="1" x14ac:dyDescent="0.3">
      <c r="A252" s="189">
        <v>7000</v>
      </c>
      <c r="B252" s="189" t="s">
        <v>260</v>
      </c>
      <c r="C252" s="190">
        <f>SUM(D252:G252)</f>
        <v>0</v>
      </c>
      <c r="D252" s="191">
        <f>SUM(D253,D263)</f>
        <v>0</v>
      </c>
      <c r="E252" s="191">
        <f>SUM(E253,E263)</f>
        <v>0</v>
      </c>
      <c r="F252" s="191">
        <f>SUM(F253,F263)</f>
        <v>0</v>
      </c>
      <c r="G252" s="191">
        <f>SUM(G253,G263)</f>
        <v>0</v>
      </c>
      <c r="H252" s="192">
        <f t="shared" si="40"/>
        <v>0</v>
      </c>
      <c r="I252" s="191">
        <f>SUM(I253,I263)</f>
        <v>0</v>
      </c>
      <c r="J252" s="191">
        <f>SUM(J253,J263)</f>
        <v>0</v>
      </c>
      <c r="K252" s="191">
        <f>SUM(K253,K263)</f>
        <v>0</v>
      </c>
      <c r="L252" s="193">
        <f>SUM(L253,L263)</f>
        <v>0</v>
      </c>
    </row>
    <row r="253" spans="1:13" ht="25.5" hidden="1" thickTop="1" thickBot="1" x14ac:dyDescent="0.3">
      <c r="A253" s="50">
        <v>7200</v>
      </c>
      <c r="B253" s="127" t="s">
        <v>261</v>
      </c>
      <c r="C253" s="155">
        <f t="shared" si="39"/>
        <v>0</v>
      </c>
      <c r="D253" s="56">
        <f>SUM(D254,D255,D256,D257,D261,D262)</f>
        <v>0</v>
      </c>
      <c r="E253" s="56">
        <f>SUM(E254,E255,E256,E257,E261,E262)</f>
        <v>0</v>
      </c>
      <c r="F253" s="56">
        <f t="shared" ref="F253:G253" si="45">SUM(F254,F255,F256,F257,F261,F262)</f>
        <v>0</v>
      </c>
      <c r="G253" s="56">
        <f t="shared" si="45"/>
        <v>0</v>
      </c>
      <c r="H253" s="51">
        <f t="shared" si="40"/>
        <v>0</v>
      </c>
      <c r="I253" s="56">
        <f t="shared" ref="I253:L253" si="46">SUM(I254,I255,I256,I257,I261,I262)</f>
        <v>0</v>
      </c>
      <c r="J253" s="56">
        <f t="shared" si="46"/>
        <v>0</v>
      </c>
      <c r="K253" s="56">
        <f t="shared" si="46"/>
        <v>0</v>
      </c>
      <c r="L253" s="391">
        <f t="shared" si="46"/>
        <v>0</v>
      </c>
    </row>
    <row r="254" spans="1:13" ht="25.5" hidden="1" thickTop="1" thickBot="1" x14ac:dyDescent="0.3">
      <c r="A254" s="141">
        <v>7210</v>
      </c>
      <c r="B254" s="58" t="s">
        <v>262</v>
      </c>
      <c r="C254" s="176">
        <f t="shared" si="39"/>
        <v>0</v>
      </c>
      <c r="D254" s="61"/>
      <c r="E254" s="61"/>
      <c r="F254" s="61"/>
      <c r="G254" s="133"/>
      <c r="H254" s="59">
        <f t="shared" si="40"/>
        <v>0</v>
      </c>
      <c r="I254" s="61"/>
      <c r="J254" s="61"/>
      <c r="K254" s="61"/>
      <c r="L254" s="133"/>
    </row>
    <row r="255" spans="1:13" s="187" customFormat="1" ht="37.5" hidden="1" thickTop="1" thickBot="1" x14ac:dyDescent="0.3">
      <c r="A255" s="135">
        <v>7220</v>
      </c>
      <c r="B255" s="63" t="s">
        <v>263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</row>
    <row r="256" spans="1:13" ht="25.5" hidden="1" thickTop="1" thickBot="1" x14ac:dyDescent="0.3">
      <c r="A256" s="135">
        <v>7230</v>
      </c>
      <c r="B256" s="63" t="s">
        <v>34</v>
      </c>
      <c r="C256" s="172">
        <f t="shared" si="39"/>
        <v>0</v>
      </c>
      <c r="D256" s="66"/>
      <c r="E256" s="66"/>
      <c r="F256" s="66"/>
      <c r="G256" s="134"/>
      <c r="H256" s="64">
        <f t="shared" si="40"/>
        <v>0</v>
      </c>
      <c r="I256" s="66"/>
      <c r="J256" s="66"/>
      <c r="K256" s="66"/>
      <c r="L256" s="134"/>
    </row>
    <row r="257" spans="1:12" ht="25.5" hidden="1" thickTop="1" thickBot="1" x14ac:dyDescent="0.3">
      <c r="A257" s="135">
        <v>7240</v>
      </c>
      <c r="B257" s="63" t="s">
        <v>264</v>
      </c>
      <c r="C257" s="172">
        <f t="shared" si="39"/>
        <v>0</v>
      </c>
      <c r="D257" s="136">
        <f>SUM(D258:D260)</f>
        <v>0</v>
      </c>
      <c r="E257" s="136">
        <f t="shared" ref="E257:G257" si="47">SUM(E258:E260)</f>
        <v>0</v>
      </c>
      <c r="F257" s="136">
        <f t="shared" si="47"/>
        <v>0</v>
      </c>
      <c r="G257" s="137">
        <f t="shared" si="47"/>
        <v>0</v>
      </c>
      <c r="H257" s="64">
        <f t="shared" si="40"/>
        <v>0</v>
      </c>
      <c r="I257" s="136">
        <f t="shared" ref="I257:L257" si="48">SUM(I258:I260)</f>
        <v>0</v>
      </c>
      <c r="J257" s="136">
        <f t="shared" si="48"/>
        <v>0</v>
      </c>
      <c r="K257" s="136">
        <f>SUM(K258:K260)</f>
        <v>0</v>
      </c>
      <c r="L257" s="137">
        <f t="shared" si="48"/>
        <v>0</v>
      </c>
    </row>
    <row r="258" spans="1:12" ht="49.5" hidden="1" thickTop="1" thickBot="1" x14ac:dyDescent="0.3">
      <c r="A258" s="39">
        <v>7245</v>
      </c>
      <c r="B258" s="63" t="s">
        <v>265</v>
      </c>
      <c r="C258" s="172">
        <f t="shared" si="39"/>
        <v>0</v>
      </c>
      <c r="D258" s="66"/>
      <c r="E258" s="66"/>
      <c r="F258" s="66"/>
      <c r="G258" s="134"/>
      <c r="H258" s="64">
        <f t="shared" si="40"/>
        <v>0</v>
      </c>
      <c r="I258" s="66"/>
      <c r="J258" s="66"/>
      <c r="K258" s="66"/>
      <c r="L258" s="134"/>
    </row>
    <row r="259" spans="1:12" ht="84.75" hidden="1" customHeight="1" x14ac:dyDescent="0.3">
      <c r="A259" s="39">
        <v>7246</v>
      </c>
      <c r="B259" s="63" t="s">
        <v>266</v>
      </c>
      <c r="C259" s="172">
        <f t="shared" si="39"/>
        <v>0</v>
      </c>
      <c r="D259" s="66"/>
      <c r="E259" s="66"/>
      <c r="F259" s="66"/>
      <c r="G259" s="134"/>
      <c r="H259" s="64">
        <f t="shared" si="40"/>
        <v>0</v>
      </c>
      <c r="I259" s="66"/>
      <c r="J259" s="66"/>
      <c r="K259" s="66"/>
      <c r="L259" s="134"/>
    </row>
    <row r="260" spans="1:12" ht="37.5" hidden="1" thickTop="1" thickBot="1" x14ac:dyDescent="0.3">
      <c r="A260" s="39">
        <v>7247</v>
      </c>
      <c r="B260" s="63" t="s">
        <v>267</v>
      </c>
      <c r="C260" s="172">
        <f t="shared" si="39"/>
        <v>0</v>
      </c>
      <c r="D260" s="66"/>
      <c r="E260" s="66"/>
      <c r="F260" s="66"/>
      <c r="G260" s="134"/>
      <c r="H260" s="64">
        <f t="shared" si="40"/>
        <v>0</v>
      </c>
      <c r="I260" s="66"/>
      <c r="J260" s="66"/>
      <c r="K260" s="66"/>
      <c r="L260" s="134"/>
    </row>
    <row r="261" spans="1:12" ht="25.5" hidden="1" thickTop="1" thickBot="1" x14ac:dyDescent="0.3">
      <c r="A261" s="135">
        <v>7260</v>
      </c>
      <c r="B261" s="63" t="s">
        <v>268</v>
      </c>
      <c r="C261" s="172">
        <f t="shared" si="39"/>
        <v>0</v>
      </c>
      <c r="D261" s="66"/>
      <c r="E261" s="66"/>
      <c r="F261" s="66"/>
      <c r="G261" s="134"/>
      <c r="H261" s="64">
        <f t="shared" si="40"/>
        <v>0</v>
      </c>
      <c r="I261" s="66"/>
      <c r="J261" s="66"/>
      <c r="K261" s="66"/>
      <c r="L261" s="134"/>
    </row>
    <row r="262" spans="1:12" ht="61.5" hidden="1" thickTop="1" thickBot="1" x14ac:dyDescent="0.3">
      <c r="A262" s="135">
        <v>7270</v>
      </c>
      <c r="B262" s="63" t="s">
        <v>269</v>
      </c>
      <c r="C262" s="172">
        <f t="shared" si="39"/>
        <v>0</v>
      </c>
      <c r="D262" s="66"/>
      <c r="E262" s="66"/>
      <c r="F262" s="66"/>
      <c r="G262" s="134"/>
      <c r="H262" s="64">
        <f t="shared" si="40"/>
        <v>0</v>
      </c>
      <c r="I262" s="66"/>
      <c r="J262" s="66"/>
      <c r="K262" s="66"/>
      <c r="L262" s="134"/>
    </row>
    <row r="263" spans="1:12" ht="13.5" hidden="1" thickTop="1" thickBot="1" x14ac:dyDescent="0.3">
      <c r="A263" s="95">
        <v>7700</v>
      </c>
      <c r="B263" s="75" t="s">
        <v>270</v>
      </c>
      <c r="C263" s="76">
        <f t="shared" si="39"/>
        <v>0</v>
      </c>
      <c r="D263" s="149">
        <f>D264</f>
        <v>0</v>
      </c>
      <c r="E263" s="149">
        <f t="shared" ref="E263:G263" si="49">E264</f>
        <v>0</v>
      </c>
      <c r="F263" s="149">
        <f t="shared" si="49"/>
        <v>0</v>
      </c>
      <c r="G263" s="150">
        <f t="shared" si="49"/>
        <v>0</v>
      </c>
      <c r="H263" s="76">
        <f t="shared" si="40"/>
        <v>0</v>
      </c>
      <c r="I263" s="149">
        <f t="shared" ref="I263:L263" si="50">I264</f>
        <v>0</v>
      </c>
      <c r="J263" s="149">
        <f t="shared" si="50"/>
        <v>0</v>
      </c>
      <c r="K263" s="149">
        <f t="shared" si="50"/>
        <v>0</v>
      </c>
      <c r="L263" s="150">
        <f t="shared" si="50"/>
        <v>0</v>
      </c>
    </row>
    <row r="264" spans="1:12" ht="13.5" hidden="1" thickTop="1" thickBot="1" x14ac:dyDescent="0.3">
      <c r="A264" s="130">
        <v>7720</v>
      </c>
      <c r="B264" s="58" t="s">
        <v>271</v>
      </c>
      <c r="C264" s="70">
        <f t="shared" si="39"/>
        <v>0</v>
      </c>
      <c r="D264" s="72"/>
      <c r="E264" s="72"/>
      <c r="F264" s="72"/>
      <c r="G264" s="194"/>
      <c r="H264" s="70">
        <f t="shared" si="40"/>
        <v>0</v>
      </c>
      <c r="I264" s="72"/>
      <c r="J264" s="72"/>
      <c r="K264" s="72"/>
      <c r="L264" s="194"/>
    </row>
    <row r="265" spans="1:12" ht="13.5" hidden="1" thickTop="1" thickBot="1" x14ac:dyDescent="0.3">
      <c r="A265" s="195">
        <v>9000</v>
      </c>
      <c r="B265" s="196" t="s">
        <v>272</v>
      </c>
      <c r="C265" s="197">
        <f t="shared" si="39"/>
        <v>0</v>
      </c>
      <c r="D265" s="198">
        <f>D266</f>
        <v>0</v>
      </c>
      <c r="E265" s="198">
        <f t="shared" ref="E265:G266" si="51">E266</f>
        <v>0</v>
      </c>
      <c r="F265" s="198">
        <f t="shared" si="51"/>
        <v>0</v>
      </c>
      <c r="G265" s="199">
        <f t="shared" si="51"/>
        <v>0</v>
      </c>
      <c r="H265" s="200">
        <f t="shared" si="40"/>
        <v>0</v>
      </c>
      <c r="I265" s="198">
        <f t="shared" ref="I265:L266" si="52">I266</f>
        <v>0</v>
      </c>
      <c r="J265" s="198">
        <f>J266</f>
        <v>0</v>
      </c>
      <c r="K265" s="198">
        <f t="shared" si="52"/>
        <v>0</v>
      </c>
      <c r="L265" s="199">
        <f t="shared" si="52"/>
        <v>0</v>
      </c>
    </row>
    <row r="266" spans="1:12" ht="25.5" hidden="1" thickTop="1" thickBot="1" x14ac:dyDescent="0.3">
      <c r="A266" s="201">
        <v>9200</v>
      </c>
      <c r="B266" s="63" t="s">
        <v>273</v>
      </c>
      <c r="C266" s="173">
        <f t="shared" si="39"/>
        <v>0</v>
      </c>
      <c r="D266" s="131">
        <f>D267</f>
        <v>0</v>
      </c>
      <c r="E266" s="131">
        <f t="shared" si="51"/>
        <v>0</v>
      </c>
      <c r="F266" s="131">
        <f t="shared" si="51"/>
        <v>0</v>
      </c>
      <c r="G266" s="132">
        <f t="shared" si="51"/>
        <v>0</v>
      </c>
      <c r="H266" s="103">
        <f t="shared" si="40"/>
        <v>0</v>
      </c>
      <c r="I266" s="131">
        <f t="shared" si="52"/>
        <v>0</v>
      </c>
      <c r="J266" s="131">
        <f t="shared" si="52"/>
        <v>0</v>
      </c>
      <c r="K266" s="131">
        <f t="shared" si="52"/>
        <v>0</v>
      </c>
      <c r="L266" s="132">
        <f t="shared" si="52"/>
        <v>0</v>
      </c>
    </row>
    <row r="267" spans="1:12" ht="25.5" hidden="1" thickTop="1" thickBot="1" x14ac:dyDescent="0.3">
      <c r="A267" s="202">
        <v>9260</v>
      </c>
      <c r="B267" s="63" t="s">
        <v>274</v>
      </c>
      <c r="C267" s="173">
        <f t="shared" si="39"/>
        <v>0</v>
      </c>
      <c r="D267" s="131">
        <f>SUM(D268)</f>
        <v>0</v>
      </c>
      <c r="E267" s="131">
        <f t="shared" ref="E267:G267" si="53">SUM(E268)</f>
        <v>0</v>
      </c>
      <c r="F267" s="131">
        <f t="shared" si="53"/>
        <v>0</v>
      </c>
      <c r="G267" s="132">
        <f t="shared" si="53"/>
        <v>0</v>
      </c>
      <c r="H267" s="103">
        <f t="shared" si="40"/>
        <v>0</v>
      </c>
      <c r="I267" s="131">
        <f t="shared" ref="I267:L267" si="54">SUM(I268)</f>
        <v>0</v>
      </c>
      <c r="J267" s="131">
        <f t="shared" si="54"/>
        <v>0</v>
      </c>
      <c r="K267" s="131">
        <f t="shared" si="54"/>
        <v>0</v>
      </c>
      <c r="L267" s="132">
        <f t="shared" si="54"/>
        <v>0</v>
      </c>
    </row>
    <row r="268" spans="1:12" ht="87" hidden="1" customHeight="1" x14ac:dyDescent="0.3">
      <c r="A268" s="203">
        <v>9263</v>
      </c>
      <c r="B268" s="63" t="s">
        <v>275</v>
      </c>
      <c r="C268" s="173">
        <f t="shared" si="39"/>
        <v>0</v>
      </c>
      <c r="D268" s="138"/>
      <c r="E268" s="138"/>
      <c r="F268" s="138"/>
      <c r="G268" s="139"/>
      <c r="H268" s="103">
        <f t="shared" si="40"/>
        <v>0</v>
      </c>
      <c r="I268" s="138"/>
      <c r="J268" s="138"/>
      <c r="K268" s="138"/>
      <c r="L268" s="139"/>
    </row>
    <row r="269" spans="1:12" ht="13.5" hidden="1" thickTop="1" thickBot="1" x14ac:dyDescent="0.3">
      <c r="A269" s="146"/>
      <c r="B269" s="63" t="s">
        <v>276</v>
      </c>
      <c r="C269" s="172">
        <f t="shared" si="39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0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t="13.5" hidden="1" thickTop="1" thickBot="1" x14ac:dyDescent="0.3">
      <c r="A270" s="146" t="s">
        <v>277</v>
      </c>
      <c r="B270" s="39" t="s">
        <v>278</v>
      </c>
      <c r="C270" s="172">
        <f t="shared" si="39"/>
        <v>0</v>
      </c>
      <c r="D270" s="66"/>
      <c r="E270" s="66"/>
      <c r="F270" s="66"/>
      <c r="G270" s="134"/>
      <c r="H270" s="64">
        <f t="shared" si="40"/>
        <v>0</v>
      </c>
      <c r="I270" s="66"/>
      <c r="J270" s="66"/>
      <c r="K270" s="66"/>
      <c r="L270" s="134"/>
    </row>
    <row r="271" spans="1:12" ht="25.5" hidden="1" thickTop="1" thickBot="1" x14ac:dyDescent="0.3">
      <c r="A271" s="146" t="s">
        <v>279</v>
      </c>
      <c r="B271" s="204" t="s">
        <v>280</v>
      </c>
      <c r="C271" s="176">
        <f t="shared" si="39"/>
        <v>0</v>
      </c>
      <c r="D271" s="61"/>
      <c r="E271" s="61"/>
      <c r="F271" s="61"/>
      <c r="G271" s="133"/>
      <c r="H271" s="59">
        <f t="shared" si="40"/>
        <v>0</v>
      </c>
      <c r="I271" s="61"/>
      <c r="J271" s="61"/>
      <c r="K271" s="61"/>
      <c r="L271" s="133"/>
    </row>
    <row r="272" spans="1:12" ht="13.5" hidden="1" thickTop="1" thickBot="1" x14ac:dyDescent="0.3">
      <c r="A272" s="205"/>
      <c r="B272" s="205" t="s">
        <v>281</v>
      </c>
      <c r="C272" s="206">
        <f>SUM(C269,C252,C211,C182,C174,C160,C75,C53)</f>
        <v>0</v>
      </c>
      <c r="D272" s="206">
        <f>SUM(D269,D252,D211,D182,D174,D160,D75,D53,)</f>
        <v>0</v>
      </c>
      <c r="E272" s="206">
        <f t="shared" ref="E272:L272" si="55">SUM(E269,E252,E211,E182,E174,E160,E75,E53)</f>
        <v>0</v>
      </c>
      <c r="F272" s="206">
        <f t="shared" si="55"/>
        <v>0</v>
      </c>
      <c r="G272" s="207">
        <f t="shared" si="55"/>
        <v>0</v>
      </c>
      <c r="H272" s="208">
        <f t="shared" si="55"/>
        <v>0</v>
      </c>
      <c r="I272" s="206">
        <f t="shared" si="55"/>
        <v>0</v>
      </c>
      <c r="J272" s="206">
        <f t="shared" si="55"/>
        <v>0</v>
      </c>
      <c r="K272" s="206">
        <f t="shared" si="55"/>
        <v>0</v>
      </c>
      <c r="L272" s="207">
        <f t="shared" si="55"/>
        <v>0</v>
      </c>
    </row>
    <row r="273" spans="1:12" s="22" customFormat="1" ht="13.5" thickTop="1" thickBot="1" x14ac:dyDescent="0.3">
      <c r="A273" s="404" t="s">
        <v>282</v>
      </c>
      <c r="B273" s="405"/>
      <c r="C273" s="209">
        <f>SUM(D273:G273)</f>
        <v>550000</v>
      </c>
      <c r="D273" s="210">
        <f>SUM(D24,D25,D41)-D51</f>
        <v>550000</v>
      </c>
      <c r="E273" s="210">
        <f>SUM(E24,E25,E41)-E51</f>
        <v>0</v>
      </c>
      <c r="F273" s="210">
        <f>(F26+F43)-F51</f>
        <v>0</v>
      </c>
      <c r="G273" s="211">
        <f>G45-G51</f>
        <v>0</v>
      </c>
      <c r="H273" s="209">
        <f>SUM(I273:L273)</f>
        <v>550000</v>
      </c>
      <c r="I273" s="210">
        <f>SUM(I24,I25,I41)-I51</f>
        <v>550000</v>
      </c>
      <c r="J273" s="210">
        <f>SUM(J24,J25,J41)-J51</f>
        <v>0</v>
      </c>
      <c r="K273" s="210">
        <f>(K26+K43)-K51</f>
        <v>0</v>
      </c>
      <c r="L273" s="211">
        <f>L45-L51</f>
        <v>0</v>
      </c>
    </row>
    <row r="274" spans="1:12" s="22" customFormat="1" ht="12.75" thickTop="1" x14ac:dyDescent="0.25">
      <c r="A274" s="421" t="s">
        <v>283</v>
      </c>
      <c r="B274" s="422"/>
      <c r="C274" s="212">
        <f t="shared" ref="C274:L274" si="56">SUM(C275,C276)-C283+C284</f>
        <v>-550000</v>
      </c>
      <c r="D274" s="213">
        <f t="shared" si="56"/>
        <v>-550000</v>
      </c>
      <c r="E274" s="213">
        <f t="shared" si="56"/>
        <v>0</v>
      </c>
      <c r="F274" s="213">
        <f t="shared" si="56"/>
        <v>0</v>
      </c>
      <c r="G274" s="214">
        <f t="shared" si="56"/>
        <v>0</v>
      </c>
      <c r="H274" s="215">
        <f t="shared" si="56"/>
        <v>-550000</v>
      </c>
      <c r="I274" s="213">
        <f t="shared" si="56"/>
        <v>-550000</v>
      </c>
      <c r="J274" s="213">
        <f t="shared" si="56"/>
        <v>0</v>
      </c>
      <c r="K274" s="213">
        <f t="shared" si="56"/>
        <v>0</v>
      </c>
      <c r="L274" s="216">
        <f t="shared" si="56"/>
        <v>0</v>
      </c>
    </row>
    <row r="275" spans="1:12" s="22" customFormat="1" ht="12.75" hidden="1" thickBot="1" x14ac:dyDescent="0.3">
      <c r="A275" s="110" t="s">
        <v>284</v>
      </c>
      <c r="B275" s="110" t="s">
        <v>285</v>
      </c>
      <c r="C275" s="217">
        <f t="shared" ref="C275:L275" si="57">C21-C269</f>
        <v>0</v>
      </c>
      <c r="D275" s="112">
        <f t="shared" si="57"/>
        <v>0</v>
      </c>
      <c r="E275" s="112">
        <f t="shared" si="57"/>
        <v>0</v>
      </c>
      <c r="F275" s="112">
        <f t="shared" si="57"/>
        <v>0</v>
      </c>
      <c r="G275" s="113">
        <f t="shared" si="57"/>
        <v>0</v>
      </c>
      <c r="H275" s="218">
        <f t="shared" si="57"/>
        <v>0</v>
      </c>
      <c r="I275" s="112">
        <f t="shared" si="57"/>
        <v>0</v>
      </c>
      <c r="J275" s="112">
        <f t="shared" si="57"/>
        <v>0</v>
      </c>
      <c r="K275" s="112">
        <f t="shared" si="57"/>
        <v>0</v>
      </c>
      <c r="L275" s="113">
        <f t="shared" si="57"/>
        <v>0</v>
      </c>
    </row>
    <row r="276" spans="1:12" s="22" customFormat="1" hidden="1" x14ac:dyDescent="0.25">
      <c r="A276" s="219" t="s">
        <v>286</v>
      </c>
      <c r="B276" s="219" t="s">
        <v>287</v>
      </c>
      <c r="C276" s="212">
        <f t="shared" ref="C276:L276" si="58">SUM(C277,C279,C281)-SUM(C278,C280,C282)</f>
        <v>0</v>
      </c>
      <c r="D276" s="213">
        <f t="shared" si="58"/>
        <v>0</v>
      </c>
      <c r="E276" s="213">
        <f t="shared" si="58"/>
        <v>0</v>
      </c>
      <c r="F276" s="213">
        <f t="shared" si="58"/>
        <v>0</v>
      </c>
      <c r="G276" s="216">
        <f t="shared" si="58"/>
        <v>0</v>
      </c>
      <c r="H276" s="215">
        <f t="shared" si="58"/>
        <v>0</v>
      </c>
      <c r="I276" s="213">
        <f t="shared" si="58"/>
        <v>0</v>
      </c>
      <c r="J276" s="213">
        <f t="shared" si="58"/>
        <v>0</v>
      </c>
      <c r="K276" s="213">
        <f t="shared" si="58"/>
        <v>0</v>
      </c>
      <c r="L276" s="216">
        <f t="shared" si="58"/>
        <v>0</v>
      </c>
    </row>
    <row r="277" spans="1:12" hidden="1" x14ac:dyDescent="0.25">
      <c r="A277" s="220" t="s">
        <v>288</v>
      </c>
      <c r="B277" s="102" t="s">
        <v>289</v>
      </c>
      <c r="C277" s="70">
        <f t="shared" ref="C277:C282" si="59">SUM(D277:G277)</f>
        <v>0</v>
      </c>
      <c r="D277" s="72"/>
      <c r="E277" s="72"/>
      <c r="F277" s="72"/>
      <c r="G277" s="194"/>
      <c r="H277" s="70">
        <f t="shared" ref="H277:H282" si="60">SUM(I277:L277)</f>
        <v>0</v>
      </c>
      <c r="I277" s="72"/>
      <c r="J277" s="72"/>
      <c r="K277" s="72"/>
      <c r="L277" s="194"/>
    </row>
    <row r="278" spans="1:12" ht="24" hidden="1" x14ac:dyDescent="0.25">
      <c r="A278" s="146" t="s">
        <v>290</v>
      </c>
      <c r="B278" s="38" t="s">
        <v>291</v>
      </c>
      <c r="C278" s="64">
        <f t="shared" si="59"/>
        <v>0</v>
      </c>
      <c r="D278" s="66"/>
      <c r="E278" s="66"/>
      <c r="F278" s="66"/>
      <c r="G278" s="134"/>
      <c r="H278" s="64">
        <f t="shared" si="60"/>
        <v>0</v>
      </c>
      <c r="I278" s="66"/>
      <c r="J278" s="66"/>
      <c r="K278" s="66"/>
      <c r="L278" s="134"/>
    </row>
    <row r="279" spans="1:12" hidden="1" x14ac:dyDescent="0.25">
      <c r="A279" s="146" t="s">
        <v>292</v>
      </c>
      <c r="B279" s="38" t="s">
        <v>293</v>
      </c>
      <c r="C279" s="64">
        <f t="shared" si="59"/>
        <v>0</v>
      </c>
      <c r="D279" s="66"/>
      <c r="E279" s="66"/>
      <c r="F279" s="66"/>
      <c r="G279" s="134"/>
      <c r="H279" s="64">
        <f t="shared" si="60"/>
        <v>0</v>
      </c>
      <c r="I279" s="66"/>
      <c r="J279" s="66"/>
      <c r="K279" s="66"/>
      <c r="L279" s="134"/>
    </row>
    <row r="280" spans="1:12" ht="24" hidden="1" x14ac:dyDescent="0.25">
      <c r="A280" s="146" t="s">
        <v>294</v>
      </c>
      <c r="B280" s="38" t="s">
        <v>295</v>
      </c>
      <c r="C280" s="64">
        <f t="shared" si="59"/>
        <v>0</v>
      </c>
      <c r="D280" s="66"/>
      <c r="E280" s="66"/>
      <c r="F280" s="66"/>
      <c r="G280" s="134"/>
      <c r="H280" s="64">
        <f t="shared" si="60"/>
        <v>0</v>
      </c>
      <c r="I280" s="66"/>
      <c r="J280" s="66"/>
      <c r="K280" s="66"/>
      <c r="L280" s="134"/>
    </row>
    <row r="281" spans="1:12" hidden="1" x14ac:dyDescent="0.25">
      <c r="A281" s="146" t="s">
        <v>296</v>
      </c>
      <c r="B281" s="38" t="s">
        <v>297</v>
      </c>
      <c r="C281" s="64">
        <f t="shared" si="59"/>
        <v>0</v>
      </c>
      <c r="D281" s="66"/>
      <c r="E281" s="66"/>
      <c r="F281" s="66"/>
      <c r="G281" s="134"/>
      <c r="H281" s="64">
        <f t="shared" si="60"/>
        <v>0</v>
      </c>
      <c r="I281" s="66"/>
      <c r="J281" s="66"/>
      <c r="K281" s="66"/>
      <c r="L281" s="134"/>
    </row>
    <row r="282" spans="1:12" ht="24" hidden="1" x14ac:dyDescent="0.25">
      <c r="A282" s="221" t="s">
        <v>298</v>
      </c>
      <c r="B282" s="222" t="s">
        <v>299</v>
      </c>
      <c r="C282" s="156">
        <f t="shared" si="59"/>
        <v>0</v>
      </c>
      <c r="D282" s="160"/>
      <c r="E282" s="160"/>
      <c r="F282" s="160"/>
      <c r="G282" s="162"/>
      <c r="H282" s="156">
        <f t="shared" si="60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3" t="s">
        <v>300</v>
      </c>
      <c r="B283" s="223" t="s">
        <v>301</v>
      </c>
      <c r="C283" s="224">
        <f>SUM(D283:G283)</f>
        <v>0</v>
      </c>
      <c r="D283" s="225"/>
      <c r="E283" s="225"/>
      <c r="F283" s="225"/>
      <c r="G283" s="226"/>
      <c r="H283" s="224">
        <f>SUM(I283:L283)</f>
        <v>0</v>
      </c>
      <c r="I283" s="225"/>
      <c r="J283" s="225"/>
      <c r="K283" s="225"/>
      <c r="L283" s="226"/>
    </row>
    <row r="284" spans="1:12" s="22" customFormat="1" ht="48" x14ac:dyDescent="0.25">
      <c r="A284" s="219" t="s">
        <v>302</v>
      </c>
      <c r="B284" s="227" t="s">
        <v>303</v>
      </c>
      <c r="C284" s="228">
        <f>SUM(D284:G284)</f>
        <v>-550000</v>
      </c>
      <c r="D284" s="151">
        <v>-550000</v>
      </c>
      <c r="E284" s="151"/>
      <c r="F284" s="151"/>
      <c r="G284" s="152"/>
      <c r="H284" s="228">
        <f>SUM(I284:L284)</f>
        <v>-550000</v>
      </c>
      <c r="I284" s="151">
        <v>-550000</v>
      </c>
      <c r="J284" s="151"/>
      <c r="K284" s="151"/>
      <c r="L284" s="152"/>
    </row>
    <row r="285" spans="1:1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9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9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29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</sheetData>
  <sheetProtection algorithmName="SHA-512" hashValue="9CHzAaKaZVkISPVTZbXqPKAD3zpLGv4VXhQ8z/B3Nlx/NpzJf4jLNAbIJklIw75jP0TnKpNLI2HH0seaQ9XUew==" saltValue="u7QDJLYvXoYsf7d2vlWElQ==" spinCount="100000" sheet="1" objects="1" scenarios="1"/>
  <autoFilter ref="A18:L284">
    <filterColumn colId="7">
      <filters>
        <filter val="-550 000"/>
        <filter val="550 00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07.1.1.</vt:lpstr>
      <vt:lpstr>07.1.2.</vt:lpstr>
      <vt:lpstr>07.1.3.</vt:lpstr>
      <vt:lpstr>07.1.4.</vt:lpstr>
      <vt:lpstr>07.2.1.</vt:lpstr>
      <vt:lpstr>07.3.1.</vt:lpstr>
      <vt:lpstr>'07.1.1.'!Print_Titles</vt:lpstr>
      <vt:lpstr>'07.1.2.'!Print_Titles</vt:lpstr>
      <vt:lpstr>'07.1.3.'!Print_Titles</vt:lpstr>
      <vt:lpstr>'07.1.4.'!Print_Titles</vt:lpstr>
      <vt:lpstr>'07.2.1.'!Print_Titles</vt:lpstr>
      <vt:lpstr>'07.3.1.'!Print_Titles</vt:lpstr>
      <vt:lpstr>'07.1.4.'!Print_Titles_0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Hermane</dc:creator>
  <cp:lastModifiedBy>Kristīne Hermane</cp:lastModifiedBy>
  <dcterms:created xsi:type="dcterms:W3CDTF">2019-12-13T08:41:51Z</dcterms:created>
  <dcterms:modified xsi:type="dcterms:W3CDTF">2019-12-20T13:21:56Z</dcterms:modified>
</cp:coreProperties>
</file>