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omes_sede\projekti\formatets_DS_2020_05_21\DZiemele_Dzintaru koncertzāle_koncertu programm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M20" i="1" s="1"/>
  <c r="K15" i="1"/>
  <c r="K22" i="1" s="1"/>
  <c r="J15" i="1"/>
  <c r="J22" i="1" s="1"/>
  <c r="H15" i="1"/>
  <c r="H22" i="1" s="1"/>
  <c r="G15" i="1"/>
  <c r="G22" i="1" s="1"/>
  <c r="F15" i="1"/>
  <c r="F22" i="1" s="1"/>
  <c r="E15" i="1"/>
  <c r="D15" i="1"/>
  <c r="C15" i="1"/>
  <c r="L14" i="1"/>
  <c r="I14" i="1"/>
  <c r="M13" i="1"/>
  <c r="N13" i="1" s="1"/>
  <c r="O13" i="1" s="1"/>
  <c r="L13" i="1"/>
  <c r="I13" i="1"/>
  <c r="M12" i="1"/>
  <c r="N12" i="1" s="1"/>
  <c r="O12" i="1" s="1"/>
  <c r="L12" i="1"/>
  <c r="I12" i="1"/>
  <c r="L11" i="1"/>
  <c r="M11" i="1" s="1"/>
  <c r="N11" i="1" s="1"/>
  <c r="O11" i="1" s="1"/>
  <c r="I11" i="1"/>
  <c r="I15" i="1" l="1"/>
  <c r="M14" i="1"/>
  <c r="N14" i="1" s="1"/>
  <c r="O14" i="1" s="1"/>
  <c r="N20" i="1"/>
  <c r="L15" i="1"/>
  <c r="E22" i="1"/>
  <c r="I22" i="1"/>
  <c r="M15" i="1" l="1"/>
  <c r="L22" i="1"/>
  <c r="O20" i="1"/>
  <c r="N15" i="1" l="1"/>
  <c r="M22" i="1"/>
  <c r="O15" i="1" l="1"/>
  <c r="O22" i="1" s="1"/>
  <c r="N22" i="1"/>
</calcChain>
</file>

<file path=xl/sharedStrings.xml><?xml version="1.0" encoding="utf-8"?>
<sst xmlns="http://schemas.openxmlformats.org/spreadsheetml/2006/main" count="32" uniqueCount="32">
  <si>
    <t>Budžeta finansēta institūcija Sabiedrība ar ierobežotu atbildību „Dzintaru koncertzāle"</t>
  </si>
  <si>
    <t>Reģ.Nr.40003378932</t>
  </si>
  <si>
    <t>Sabiedrības ar ierobežotu atbildību „Dzintaru koncertzāle" plānotie pasākumi</t>
  </si>
  <si>
    <t>(EUR)</t>
  </si>
  <si>
    <t>Nr.</t>
  </si>
  <si>
    <t>Pasākums/ aktivitāte/ projekts/ pakalpojuma nosaukums/ objekts</t>
  </si>
  <si>
    <t>Pasākuma dienu skaits</t>
  </si>
  <si>
    <t xml:space="preserve">Pasākumu skaits </t>
  </si>
  <si>
    <t>Honorāri</t>
  </si>
  <si>
    <t>Tehniskie, reklāmas  un marketinga izdevumi</t>
  </si>
  <si>
    <t>Autortiesības un biļešu izplatīšana</t>
  </si>
  <si>
    <t>Zāles pašizmaksa</t>
  </si>
  <si>
    <t>Izdevumi kopā</t>
  </si>
  <si>
    <t>Translācijas iļešu ieņēmumi</t>
  </si>
  <si>
    <t>Citi ieņēmumi (barters, licences)</t>
  </si>
  <si>
    <t>Ieņēmumi kopā</t>
  </si>
  <si>
    <t>Koncerta rezultāts</t>
  </si>
  <si>
    <t>Pieprasītā dotācija</t>
  </si>
  <si>
    <t>Pieprasītā dotācija (bez zāles pašizmaksas)</t>
  </si>
  <si>
    <t>Dzintaru koncertzāles Sezonas atklāšanas koncerts 07.06.2020</t>
  </si>
  <si>
    <t>Koncerts Dzimuši Latvijā 25.07.2020.</t>
  </si>
  <si>
    <t>Antoņenko un Zariņš 02.08.</t>
  </si>
  <si>
    <t>Gidons Kremers un Georgijs Osokins 09.09.2020</t>
  </si>
  <si>
    <t>KOPĀ Lielajā zālē:</t>
  </si>
  <si>
    <t>Dzintaru koncertzāles rīkotie pasākumi ārpus koncertzāles</t>
  </si>
  <si>
    <t xml:space="preserve">Starpžanru pasākumi: </t>
  </si>
  <si>
    <t>Saullēkta koncerts 24.07.2020.</t>
  </si>
  <si>
    <t xml:space="preserve">KOPĀ </t>
  </si>
  <si>
    <t xml:space="preserve"> Plānoto  translējamo pasākumu izdevumu un ieņēmumu tāme</t>
  </si>
  <si>
    <t>Pielikums Jūrmalas pilsētas domes</t>
  </si>
  <si>
    <t>2020.gada 21.maija lēmumam Nr.216</t>
  </si>
  <si>
    <t xml:space="preserve">(protokols Nr.7, 21.punkts)
(protokols Nr.7, .punkts)
(protokols Nr.7, .punkts)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</si>
</sst>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2" fillId="0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/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12" xfId="0" applyNumberFormat="1" applyFont="1" applyFill="1" applyBorder="1"/>
    <xf numFmtId="0" fontId="5" fillId="0" borderId="13" xfId="0" applyNumberFormat="1" applyFont="1" applyFill="1" applyBorder="1"/>
    <xf numFmtId="0" fontId="6" fillId="0" borderId="13" xfId="0" applyFont="1" applyBorder="1"/>
    <xf numFmtId="1" fontId="1" fillId="0" borderId="14" xfId="0" applyNumberFormat="1" applyFont="1" applyFill="1" applyBorder="1"/>
    <xf numFmtId="0" fontId="5" fillId="0" borderId="15" xfId="0" applyNumberFormat="1" applyFont="1" applyFill="1" applyBorder="1"/>
    <xf numFmtId="0" fontId="5" fillId="0" borderId="16" xfId="0" applyNumberFormat="1" applyFont="1" applyFill="1" applyBorder="1"/>
    <xf numFmtId="0" fontId="1" fillId="0" borderId="17" xfId="0" applyNumberFormat="1" applyFont="1" applyFill="1" applyBorder="1"/>
    <xf numFmtId="1" fontId="1" fillId="0" borderId="18" xfId="0" applyNumberFormat="1" applyFont="1" applyFill="1" applyBorder="1"/>
    <xf numFmtId="1" fontId="1" fillId="0" borderId="17" xfId="0" applyNumberFormat="1" applyFont="1" applyFill="1" applyBorder="1"/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21" xfId="0" applyNumberFormat="1" applyFont="1" applyFill="1" applyBorder="1"/>
    <xf numFmtId="0" fontId="5" fillId="0" borderId="9" xfId="0" applyNumberFormat="1" applyFont="1" applyFill="1" applyBorder="1"/>
    <xf numFmtId="1" fontId="1" fillId="0" borderId="22" xfId="0" applyNumberFormat="1" applyFont="1" applyFill="1" applyBorder="1"/>
    <xf numFmtId="0" fontId="5" fillId="0" borderId="23" xfId="0" applyNumberFormat="1" applyFont="1" applyFill="1" applyBorder="1"/>
    <xf numFmtId="1" fontId="1" fillId="0" borderId="24" xfId="0" applyNumberFormat="1" applyFont="1" applyFill="1" applyBorder="1"/>
    <xf numFmtId="1" fontId="1" fillId="0" borderId="25" xfId="0" applyNumberFormat="1" applyFont="1" applyFill="1" applyBorder="1"/>
    <xf numFmtId="0" fontId="5" fillId="0" borderId="26" xfId="0" applyNumberFormat="1" applyFont="1" applyFill="1" applyBorder="1"/>
    <xf numFmtId="0" fontId="1" fillId="0" borderId="1" xfId="0" applyFont="1" applyFill="1" applyBorder="1"/>
    <xf numFmtId="0" fontId="7" fillId="0" borderId="2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" fontId="7" fillId="0" borderId="39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/>
    </xf>
    <xf numFmtId="0" fontId="3" fillId="0" borderId="3" xfId="0" applyNumberFormat="1" applyFont="1" applyFill="1" applyBorder="1"/>
    <xf numFmtId="1" fontId="3" fillId="0" borderId="8" xfId="0" applyNumberFormat="1" applyFont="1" applyFill="1" applyBorder="1"/>
    <xf numFmtId="1" fontId="3" fillId="0" borderId="3" xfId="0" applyNumberFormat="1" applyFont="1" applyFill="1" applyBorder="1"/>
    <xf numFmtId="0" fontId="1" fillId="0" borderId="27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23" xfId="0" applyNumberFormat="1" applyFont="1" applyFill="1" applyBorder="1"/>
    <xf numFmtId="0" fontId="1" fillId="0" borderId="28" xfId="0" applyNumberFormat="1" applyFont="1" applyFill="1" applyBorder="1"/>
    <xf numFmtId="1" fontId="1" fillId="0" borderId="29" xfId="0" applyNumberFormat="1" applyFont="1" applyFill="1" applyBorder="1"/>
    <xf numFmtId="0" fontId="3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25" xfId="0" applyNumberFormat="1" applyFont="1" applyFill="1" applyBorder="1"/>
    <xf numFmtId="0" fontId="1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/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4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1" fontId="1" fillId="0" borderId="34" xfId="0" applyNumberFormat="1" applyFont="1" applyFill="1" applyBorder="1"/>
    <xf numFmtId="0" fontId="1" fillId="0" borderId="10" xfId="0" applyFont="1" applyFill="1" applyBorder="1"/>
    <xf numFmtId="1" fontId="1" fillId="0" borderId="36" xfId="0" applyNumberFormat="1" applyFont="1" applyFill="1" applyBorder="1"/>
    <xf numFmtId="1" fontId="1" fillId="0" borderId="37" xfId="0" applyNumberFormat="1" applyFont="1" applyFill="1" applyBorder="1"/>
    <xf numFmtId="1" fontId="7" fillId="0" borderId="5" xfId="0" applyNumberFormat="1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80" zoomScaleNormal="80" workbookViewId="0">
      <selection activeCell="K10" sqref="K10"/>
    </sheetView>
  </sheetViews>
  <sheetFormatPr defaultColWidth="11" defaultRowHeight="11.25" x14ac:dyDescent="0.2"/>
  <cols>
    <col min="1" max="1" width="5.25" style="2" customWidth="1"/>
    <col min="2" max="2" width="19.5" style="2" bestFit="1" customWidth="1"/>
    <col min="3" max="3" width="5.5" style="2" customWidth="1"/>
    <col min="4" max="4" width="4.375" style="2" customWidth="1"/>
    <col min="5" max="5" width="5.375" style="2" customWidth="1"/>
    <col min="6" max="6" width="7.5" style="2" customWidth="1"/>
    <col min="7" max="7" width="6.625" style="2" customWidth="1"/>
    <col min="8" max="8" width="6.875" style="2" customWidth="1"/>
    <col min="9" max="9" width="6.75" style="2" customWidth="1"/>
    <col min="10" max="10" width="6.875" style="2" customWidth="1"/>
    <col min="11" max="11" width="9.125" style="2" customWidth="1"/>
    <col min="12" max="12" width="6.625" style="2" customWidth="1"/>
    <col min="13" max="13" width="8.375" style="2" customWidth="1"/>
    <col min="14" max="14" width="7.25" style="2" customWidth="1"/>
    <col min="15" max="16384" width="11" style="2"/>
  </cols>
  <sheetData>
    <row r="1" spans="1:15" x14ac:dyDescent="0.2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 x14ac:dyDescent="0.2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3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5" t="s">
        <v>0</v>
      </c>
      <c r="B5" s="5"/>
      <c r="C5" s="5"/>
      <c r="D5" s="5"/>
      <c r="E5" s="5"/>
      <c r="F5" s="5"/>
      <c r="G5" s="5"/>
      <c r="H5" s="5"/>
      <c r="I5" s="6"/>
      <c r="J5" s="6"/>
      <c r="K5" s="7"/>
      <c r="L5" s="7"/>
      <c r="M5" s="7"/>
      <c r="N5" s="7"/>
      <c r="O5" s="7"/>
    </row>
    <row r="6" spans="1:15" x14ac:dyDescent="0.2">
      <c r="A6" s="5" t="s">
        <v>1</v>
      </c>
      <c r="B6" s="5"/>
      <c r="C6" s="5"/>
      <c r="D6" s="5"/>
      <c r="E6" s="5"/>
      <c r="F6" s="5"/>
      <c r="G6" s="5"/>
      <c r="H6" s="5"/>
      <c r="I6" s="6"/>
      <c r="J6" s="6"/>
      <c r="K6" s="7"/>
      <c r="L6" s="7"/>
      <c r="M6" s="7"/>
      <c r="N6" s="7"/>
      <c r="O6" s="7"/>
    </row>
    <row r="7" spans="1:15" x14ac:dyDescent="0.2">
      <c r="A7" s="8" t="s">
        <v>28</v>
      </c>
      <c r="B7" s="8"/>
      <c r="C7" s="8"/>
      <c r="D7" s="8"/>
      <c r="E7" s="8"/>
      <c r="F7" s="8"/>
      <c r="G7" s="8"/>
      <c r="H7" s="8"/>
      <c r="I7" s="8"/>
      <c r="J7" s="8"/>
      <c r="K7" s="7"/>
      <c r="L7" s="7"/>
      <c r="M7" s="7"/>
      <c r="N7" s="7"/>
      <c r="O7" s="7"/>
    </row>
    <row r="8" spans="1:15" x14ac:dyDescent="0.2">
      <c r="A8" s="5"/>
      <c r="B8" s="5"/>
      <c r="C8" s="5"/>
      <c r="D8" s="5"/>
      <c r="E8" s="5"/>
      <c r="F8" s="5"/>
      <c r="G8" s="5"/>
      <c r="H8" s="5"/>
      <c r="I8" s="6"/>
      <c r="J8" s="6"/>
      <c r="K8" s="7"/>
      <c r="L8" s="7"/>
      <c r="M8" s="7"/>
      <c r="N8" s="7"/>
      <c r="O8" s="7"/>
    </row>
    <row r="9" spans="1:15" ht="12" thickBot="1" x14ac:dyDescent="0.25">
      <c r="A9" s="5" t="s">
        <v>2</v>
      </c>
      <c r="B9" s="5"/>
      <c r="C9" s="5"/>
      <c r="D9" s="5"/>
      <c r="E9" s="5"/>
      <c r="F9" s="5"/>
      <c r="G9" s="5"/>
      <c r="H9" s="5"/>
      <c r="I9" s="6"/>
      <c r="J9" s="9"/>
      <c r="K9" s="9"/>
      <c r="L9" s="9"/>
      <c r="M9" s="9"/>
      <c r="N9" s="9"/>
      <c r="O9" s="10" t="s">
        <v>3</v>
      </c>
    </row>
    <row r="10" spans="1:15" ht="89.25" thickBot="1" x14ac:dyDescent="0.25">
      <c r="A10" s="11" t="s">
        <v>4</v>
      </c>
      <c r="B10" s="12" t="s">
        <v>5</v>
      </c>
      <c r="C10" s="13" t="s">
        <v>6</v>
      </c>
      <c r="D10" s="14" t="s">
        <v>7</v>
      </c>
      <c r="E10" s="15" t="s">
        <v>8</v>
      </c>
      <c r="F10" s="16" t="s">
        <v>9</v>
      </c>
      <c r="G10" s="16" t="s">
        <v>10</v>
      </c>
      <c r="H10" s="17" t="s">
        <v>11</v>
      </c>
      <c r="I10" s="18" t="s">
        <v>12</v>
      </c>
      <c r="J10" s="19" t="s">
        <v>13</v>
      </c>
      <c r="K10" s="19" t="s">
        <v>14</v>
      </c>
      <c r="L10" s="20" t="s">
        <v>15</v>
      </c>
      <c r="M10" s="19" t="s">
        <v>16</v>
      </c>
      <c r="N10" s="20" t="s">
        <v>17</v>
      </c>
      <c r="O10" s="20" t="s">
        <v>18</v>
      </c>
    </row>
    <row r="11" spans="1:15" ht="33.75" x14ac:dyDescent="0.2">
      <c r="A11" s="21">
        <v>1</v>
      </c>
      <c r="B11" s="22" t="s">
        <v>19</v>
      </c>
      <c r="C11" s="23">
        <v>1</v>
      </c>
      <c r="D11" s="23">
        <v>1</v>
      </c>
      <c r="E11" s="24">
        <v>15000</v>
      </c>
      <c r="F11" s="25">
        <v>12000</v>
      </c>
      <c r="G11" s="25">
        <v>1540</v>
      </c>
      <c r="H11" s="26">
        <v>4113</v>
      </c>
      <c r="I11" s="27">
        <f t="shared" ref="I11" si="0">SUM(E11:H11)</f>
        <v>32653</v>
      </c>
      <c r="J11" s="28">
        <v>2000</v>
      </c>
      <c r="K11" s="29">
        <v>2000</v>
      </c>
      <c r="L11" s="30">
        <f>J11+K11</f>
        <v>4000</v>
      </c>
      <c r="M11" s="31">
        <f>L11-I11</f>
        <v>-28653</v>
      </c>
      <c r="N11" s="31">
        <f>-M11</f>
        <v>28653</v>
      </c>
      <c r="O11" s="32">
        <f>N11-H11</f>
        <v>24540</v>
      </c>
    </row>
    <row r="12" spans="1:15" ht="22.5" x14ac:dyDescent="0.2">
      <c r="A12" s="23">
        <v>2</v>
      </c>
      <c r="B12" s="22" t="s">
        <v>20</v>
      </c>
      <c r="C12" s="23">
        <v>1</v>
      </c>
      <c r="D12" s="23">
        <v>1</v>
      </c>
      <c r="E12" s="24">
        <v>15000</v>
      </c>
      <c r="F12" s="25">
        <v>10000</v>
      </c>
      <c r="G12" s="25">
        <v>1540</v>
      </c>
      <c r="H12" s="26">
        <v>4113</v>
      </c>
      <c r="I12" s="27">
        <f>SUM(E12:H12)</f>
        <v>30653</v>
      </c>
      <c r="J12" s="28">
        <v>2000</v>
      </c>
      <c r="K12" s="29">
        <v>2000</v>
      </c>
      <c r="L12" s="30">
        <f t="shared" ref="L12:L14" si="1">J12+K12</f>
        <v>4000</v>
      </c>
      <c r="M12" s="31">
        <f>L12-I12</f>
        <v>-26653</v>
      </c>
      <c r="N12" s="31">
        <f>-M12</f>
        <v>26653</v>
      </c>
      <c r="O12" s="32">
        <f>N12-H12</f>
        <v>22540</v>
      </c>
    </row>
    <row r="13" spans="1:15" x14ac:dyDescent="0.2">
      <c r="A13" s="21">
        <v>3</v>
      </c>
      <c r="B13" s="33" t="s">
        <v>21</v>
      </c>
      <c r="C13" s="34">
        <v>1</v>
      </c>
      <c r="D13" s="34">
        <v>1</v>
      </c>
      <c r="E13" s="35">
        <v>7000</v>
      </c>
      <c r="F13" s="25">
        <v>10000</v>
      </c>
      <c r="G13" s="36">
        <v>1540</v>
      </c>
      <c r="H13" s="26">
        <v>4113</v>
      </c>
      <c r="I13" s="37">
        <f>SUM(E13:H13)</f>
        <v>22653</v>
      </c>
      <c r="J13" s="38">
        <v>1000</v>
      </c>
      <c r="K13" s="29">
        <v>2000</v>
      </c>
      <c r="L13" s="30">
        <f t="shared" si="1"/>
        <v>3000</v>
      </c>
      <c r="M13" s="39">
        <f>L13-I13</f>
        <v>-19653</v>
      </c>
      <c r="N13" s="39">
        <f>-M13</f>
        <v>19653</v>
      </c>
      <c r="O13" s="40">
        <f>N13-H13</f>
        <v>15540</v>
      </c>
    </row>
    <row r="14" spans="1:15" ht="23.25" thickBot="1" x14ac:dyDescent="0.25">
      <c r="A14" s="23">
        <v>4</v>
      </c>
      <c r="B14" s="22" t="s">
        <v>22</v>
      </c>
      <c r="C14" s="23">
        <v>1</v>
      </c>
      <c r="D14" s="23">
        <v>1</v>
      </c>
      <c r="E14" s="24">
        <v>15000</v>
      </c>
      <c r="F14" s="25">
        <v>10000</v>
      </c>
      <c r="G14" s="25">
        <v>1540</v>
      </c>
      <c r="H14" s="26">
        <v>4113</v>
      </c>
      <c r="I14" s="27">
        <f>SUM(E14:H14)</f>
        <v>30653</v>
      </c>
      <c r="J14" s="41">
        <v>1000</v>
      </c>
      <c r="K14" s="29">
        <v>2000</v>
      </c>
      <c r="L14" s="30">
        <f t="shared" si="1"/>
        <v>3000</v>
      </c>
      <c r="M14" s="31">
        <f>L14-I14</f>
        <v>-27653</v>
      </c>
      <c r="N14" s="31">
        <f>-M14</f>
        <v>27653</v>
      </c>
      <c r="O14" s="32">
        <f>N14-H14</f>
        <v>23540</v>
      </c>
    </row>
    <row r="15" spans="1:15" ht="12" thickBot="1" x14ac:dyDescent="0.25">
      <c r="A15" s="42"/>
      <c r="B15" s="43" t="s">
        <v>23</v>
      </c>
      <c r="C15" s="44">
        <f t="shared" ref="C15:H15" si="2">SUM(C11:C14)</f>
        <v>4</v>
      </c>
      <c r="D15" s="44">
        <f t="shared" si="2"/>
        <v>4</v>
      </c>
      <c r="E15" s="45">
        <f t="shared" si="2"/>
        <v>52000</v>
      </c>
      <c r="F15" s="46">
        <f t="shared" si="2"/>
        <v>42000</v>
      </c>
      <c r="G15" s="46">
        <f t="shared" si="2"/>
        <v>6160</v>
      </c>
      <c r="H15" s="47">
        <f t="shared" si="2"/>
        <v>16452</v>
      </c>
      <c r="I15" s="48">
        <f t="shared" ref="I15" si="3">SUM(E15:H15)</f>
        <v>116612</v>
      </c>
      <c r="J15" s="44">
        <f>SUM(J11:J14)</f>
        <v>6000</v>
      </c>
      <c r="K15" s="46">
        <f>SUM(K11:K14)</f>
        <v>8000</v>
      </c>
      <c r="L15" s="49">
        <f>SUM(L11:L14)</f>
        <v>14000</v>
      </c>
      <c r="M15" s="50">
        <f>L15-I15</f>
        <v>-102612</v>
      </c>
      <c r="N15" s="50">
        <f t="shared" ref="N15" si="4">-M15</f>
        <v>102612</v>
      </c>
      <c r="O15" s="51">
        <f>N15-H15</f>
        <v>86160</v>
      </c>
    </row>
    <row r="16" spans="1:15" x14ac:dyDescent="0.2">
      <c r="A16" s="52"/>
      <c r="B16" s="53"/>
      <c r="C16" s="53"/>
      <c r="D16" s="53"/>
      <c r="E16" s="54"/>
      <c r="F16" s="55"/>
      <c r="G16" s="55"/>
      <c r="H16" s="56"/>
      <c r="I16" s="57"/>
      <c r="J16" s="54"/>
      <c r="K16" s="58"/>
      <c r="L16" s="58"/>
      <c r="M16" s="58"/>
      <c r="N16" s="59"/>
      <c r="O16" s="59"/>
    </row>
    <row r="17" spans="1:15" ht="12" thickBo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32.25" x14ac:dyDescent="0.2">
      <c r="A18" s="60"/>
      <c r="B18" s="61" t="s">
        <v>24</v>
      </c>
      <c r="C18" s="62"/>
      <c r="D18" s="63"/>
      <c r="E18" s="64"/>
      <c r="F18" s="65"/>
      <c r="G18" s="65"/>
      <c r="H18" s="65"/>
      <c r="I18" s="63"/>
      <c r="J18" s="64"/>
      <c r="K18" s="64"/>
      <c r="L18" s="66"/>
      <c r="M18" s="67"/>
      <c r="N18" s="67"/>
      <c r="O18" s="68"/>
    </row>
    <row r="19" spans="1:15" x14ac:dyDescent="0.2">
      <c r="A19" s="60"/>
      <c r="B19" s="69" t="s">
        <v>25</v>
      </c>
      <c r="C19" s="70"/>
      <c r="D19" s="71"/>
      <c r="E19" s="72"/>
      <c r="F19" s="73"/>
      <c r="G19" s="73"/>
      <c r="H19" s="73"/>
      <c r="I19" s="71"/>
      <c r="J19" s="72"/>
      <c r="K19" s="72"/>
      <c r="L19" s="74"/>
      <c r="M19" s="75"/>
      <c r="N19" s="75"/>
      <c r="O19" s="76"/>
    </row>
    <row r="20" spans="1:15" x14ac:dyDescent="0.2">
      <c r="A20" s="60">
        <v>77</v>
      </c>
      <c r="B20" s="77" t="s">
        <v>26</v>
      </c>
      <c r="C20" s="70"/>
      <c r="D20" s="78">
        <v>1</v>
      </c>
      <c r="E20" s="79">
        <v>5000</v>
      </c>
      <c r="F20" s="80">
        <v>12000</v>
      </c>
      <c r="G20" s="80">
        <v>200</v>
      </c>
      <c r="H20" s="80">
        <v>0</v>
      </c>
      <c r="I20" s="81">
        <f t="shared" ref="I20" si="5">SUM(E20:H20)</f>
        <v>17200</v>
      </c>
      <c r="J20" s="79">
        <v>1000</v>
      </c>
      <c r="K20" s="80">
        <v>200</v>
      </c>
      <c r="L20" s="82">
        <v>1200</v>
      </c>
      <c r="M20" s="83">
        <f>L20-I20</f>
        <v>-16000</v>
      </c>
      <c r="N20" s="83">
        <f t="shared" ref="N20" si="6">-M20</f>
        <v>16000</v>
      </c>
      <c r="O20" s="84">
        <f>N20-H20</f>
        <v>16000</v>
      </c>
    </row>
    <row r="21" spans="1:15" ht="12" thickBo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" thickBot="1" x14ac:dyDescent="0.25">
      <c r="A22" s="42"/>
      <c r="B22" s="43" t="s">
        <v>27</v>
      </c>
      <c r="C22" s="44">
        <v>5</v>
      </c>
      <c r="D22" s="44">
        <v>5</v>
      </c>
      <c r="E22" s="45">
        <f t="shared" ref="E22:O22" si="7">E20+E15</f>
        <v>57000</v>
      </c>
      <c r="F22" s="46">
        <f t="shared" si="7"/>
        <v>54000</v>
      </c>
      <c r="G22" s="46">
        <f t="shared" si="7"/>
        <v>6360</v>
      </c>
      <c r="H22" s="85">
        <f t="shared" si="7"/>
        <v>16452</v>
      </c>
      <c r="I22" s="86">
        <f t="shared" si="7"/>
        <v>133812</v>
      </c>
      <c r="J22" s="44">
        <f t="shared" si="7"/>
        <v>7000</v>
      </c>
      <c r="K22" s="44">
        <f t="shared" si="7"/>
        <v>8200</v>
      </c>
      <c r="L22" s="44">
        <f t="shared" si="7"/>
        <v>15200</v>
      </c>
      <c r="M22" s="44">
        <f t="shared" si="7"/>
        <v>-118612</v>
      </c>
      <c r="N22" s="44">
        <f t="shared" si="7"/>
        <v>118612</v>
      </c>
      <c r="O22" s="44">
        <f t="shared" si="7"/>
        <v>102160</v>
      </c>
    </row>
  </sheetData>
  <mergeCells count="5">
    <mergeCell ref="A7:J7"/>
    <mergeCell ref="A1:O1"/>
    <mergeCell ref="A2:O2"/>
    <mergeCell ref="A3:O3"/>
    <mergeCell ref="A4:O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</dc:creator>
  <cp:lastModifiedBy>Anna Pjatova</cp:lastModifiedBy>
  <cp:lastPrinted>2020-05-22T07:41:51Z</cp:lastPrinted>
  <dcterms:created xsi:type="dcterms:W3CDTF">2020-05-12T12:39:57Z</dcterms:created>
  <dcterms:modified xsi:type="dcterms:W3CDTF">2020-05-22T07:42:38Z</dcterms:modified>
</cp:coreProperties>
</file>