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domes_sede\projekti\formatets_DS_2020_07_23\Budzeta_grozij_23.07.2020_DS\"/>
    </mc:Choice>
  </mc:AlternateContent>
  <bookViews>
    <workbookView xWindow="0" yWindow="0" windowWidth="28800" windowHeight="12135" activeTab="7"/>
  </bookViews>
  <sheets>
    <sheet name="01.2.3." sheetId="1" r:id="rId1"/>
    <sheet name="03.1.2." sheetId="4" r:id="rId2"/>
    <sheet name="04.1.8." sheetId="5" r:id="rId3"/>
    <sheet name="06.1.6." sheetId="2" r:id="rId4"/>
    <sheet name="12_piel" sheetId="3" r:id="rId5"/>
    <sheet name="15.piel." sheetId="6" r:id="rId6"/>
    <sheet name="08.1.7" sheetId="7" r:id="rId7"/>
    <sheet name="25.piel." sheetId="8" r:id="rId8"/>
  </sheets>
  <definedNames>
    <definedName name="_xlnm._FilterDatabase" localSheetId="0" hidden="1">'01.2.3.'!$A$18:$P$284</definedName>
    <definedName name="_xlnm._FilterDatabase" localSheetId="1" hidden="1">'03.1.2.'!$A$18:$P$284</definedName>
    <definedName name="_xlnm._FilterDatabase" localSheetId="2" hidden="1">'04.1.8.'!$A$18:$P$284</definedName>
    <definedName name="_xlnm._FilterDatabase" localSheetId="3" hidden="1">'06.1.6.'!$A$18:$P$284</definedName>
    <definedName name="_xlnm._FilterDatabase" localSheetId="6" hidden="1">'08.1.7'!$A$18:$P$284</definedName>
    <definedName name="_xlnm.Print_Titles" localSheetId="0">'01.2.3.'!$18:$18</definedName>
    <definedName name="_xlnm.Print_Titles" localSheetId="1">'03.1.2.'!$18:$18</definedName>
    <definedName name="_xlnm.Print_Titles" localSheetId="2">'04.1.8.'!$18:$18</definedName>
    <definedName name="_xlnm.Print_Titles" localSheetId="3">'06.1.6.'!$18:$18</definedName>
    <definedName name="_xlnm.Print_Titles" localSheetId="6">'08.1.7'!$18:$18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3" i="8" l="1"/>
  <c r="F102" i="8"/>
  <c r="F101" i="8"/>
  <c r="F100" i="8"/>
  <c r="F99" i="8"/>
  <c r="F98" i="8"/>
  <c r="F97" i="8"/>
  <c r="F96" i="8"/>
  <c r="F95" i="8"/>
  <c r="F94" i="8"/>
  <c r="F93" i="8"/>
  <c r="F92" i="8"/>
  <c r="F90" i="8" s="1"/>
  <c r="F91" i="8"/>
  <c r="E90" i="8"/>
  <c r="D90"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E47" i="8"/>
  <c r="D47"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E11" i="8"/>
  <c r="D11" i="8"/>
  <c r="O284" i="7"/>
  <c r="L284" i="7"/>
  <c r="I284" i="7"/>
  <c r="F284" i="7"/>
  <c r="O283" i="7"/>
  <c r="L283" i="7"/>
  <c r="I283" i="7"/>
  <c r="C283" i="7" s="1"/>
  <c r="F283" i="7"/>
  <c r="O282" i="7"/>
  <c r="L282" i="7"/>
  <c r="I282" i="7"/>
  <c r="F282" i="7"/>
  <c r="O281" i="7"/>
  <c r="L281" i="7"/>
  <c r="I281" i="7"/>
  <c r="F281" i="7"/>
  <c r="O280" i="7"/>
  <c r="L280" i="7"/>
  <c r="I280" i="7"/>
  <c r="F280" i="7"/>
  <c r="O279" i="7"/>
  <c r="L279" i="7"/>
  <c r="I279" i="7"/>
  <c r="F279" i="7"/>
  <c r="O278" i="7"/>
  <c r="L278" i="7"/>
  <c r="I278" i="7"/>
  <c r="F278" i="7"/>
  <c r="O277" i="7"/>
  <c r="L277" i="7"/>
  <c r="L276" i="7" s="1"/>
  <c r="I277" i="7"/>
  <c r="F277" i="7"/>
  <c r="N276" i="7"/>
  <c r="M276" i="7"/>
  <c r="K276" i="7"/>
  <c r="J276" i="7"/>
  <c r="H276" i="7"/>
  <c r="G276" i="7"/>
  <c r="E276" i="7"/>
  <c r="D276" i="7"/>
  <c r="O271" i="7"/>
  <c r="L271" i="7"/>
  <c r="I271" i="7"/>
  <c r="F271" i="7"/>
  <c r="O270" i="7"/>
  <c r="O269" i="7" s="1"/>
  <c r="L270" i="7"/>
  <c r="L269" i="7" s="1"/>
  <c r="I270" i="7"/>
  <c r="I269" i="7" s="1"/>
  <c r="F270" i="7"/>
  <c r="N269" i="7"/>
  <c r="M269" i="7"/>
  <c r="K269" i="7"/>
  <c r="J269" i="7"/>
  <c r="H269" i="7"/>
  <c r="G269" i="7"/>
  <c r="E269" i="7"/>
  <c r="D269" i="7"/>
  <c r="O268" i="7"/>
  <c r="O267" i="7" s="1"/>
  <c r="O266" i="7" s="1"/>
  <c r="O265" i="7" s="1"/>
  <c r="L268" i="7"/>
  <c r="L267" i="7" s="1"/>
  <c r="L266" i="7" s="1"/>
  <c r="L265" i="7" s="1"/>
  <c r="I268" i="7"/>
  <c r="I267" i="7" s="1"/>
  <c r="I266" i="7" s="1"/>
  <c r="I265" i="7" s="1"/>
  <c r="F268" i="7"/>
  <c r="F267" i="7" s="1"/>
  <c r="F266" i="7" s="1"/>
  <c r="F265" i="7" s="1"/>
  <c r="N267" i="7"/>
  <c r="M267" i="7"/>
  <c r="M266" i="7" s="1"/>
  <c r="M265" i="7" s="1"/>
  <c r="K267" i="7"/>
  <c r="K266" i="7" s="1"/>
  <c r="K265" i="7" s="1"/>
  <c r="J267" i="7"/>
  <c r="H267" i="7"/>
  <c r="H266" i="7" s="1"/>
  <c r="H265" i="7" s="1"/>
  <c r="G267" i="7"/>
  <c r="G266" i="7" s="1"/>
  <c r="G265" i="7" s="1"/>
  <c r="E267" i="7"/>
  <c r="E266" i="7" s="1"/>
  <c r="D267" i="7"/>
  <c r="N266" i="7"/>
  <c r="N265" i="7" s="1"/>
  <c r="J266" i="7"/>
  <c r="J265" i="7" s="1"/>
  <c r="D266" i="7"/>
  <c r="D265" i="7" s="1"/>
  <c r="E265" i="7"/>
  <c r="O264" i="7"/>
  <c r="L264" i="7"/>
  <c r="I264" i="7"/>
  <c r="F264" i="7"/>
  <c r="F263" i="7" s="1"/>
  <c r="O263" i="7"/>
  <c r="N263" i="7"/>
  <c r="M263" i="7"/>
  <c r="L263" i="7"/>
  <c r="K263" i="7"/>
  <c r="J263" i="7"/>
  <c r="I263" i="7"/>
  <c r="H263" i="7"/>
  <c r="G263" i="7"/>
  <c r="E263" i="7"/>
  <c r="D263" i="7"/>
  <c r="O262" i="7"/>
  <c r="L262" i="7"/>
  <c r="I262" i="7"/>
  <c r="F262" i="7"/>
  <c r="O261" i="7"/>
  <c r="L261" i="7"/>
  <c r="I261" i="7"/>
  <c r="F261" i="7"/>
  <c r="O260" i="7"/>
  <c r="L260" i="7"/>
  <c r="I260" i="7"/>
  <c r="F260" i="7"/>
  <c r="O259" i="7"/>
  <c r="L259" i="7"/>
  <c r="I259" i="7"/>
  <c r="F259" i="7"/>
  <c r="O258" i="7"/>
  <c r="L258" i="7"/>
  <c r="L257" i="7" s="1"/>
  <c r="I258" i="7"/>
  <c r="F258" i="7"/>
  <c r="O257" i="7"/>
  <c r="N257" i="7"/>
  <c r="M257" i="7"/>
  <c r="M253" i="7" s="1"/>
  <c r="K257" i="7"/>
  <c r="K253" i="7" s="1"/>
  <c r="K252" i="7" s="1"/>
  <c r="J257" i="7"/>
  <c r="J253" i="7" s="1"/>
  <c r="J252" i="7" s="1"/>
  <c r="H257" i="7"/>
  <c r="G257" i="7"/>
  <c r="G253" i="7" s="1"/>
  <c r="G252" i="7" s="1"/>
  <c r="E257" i="7"/>
  <c r="E253" i="7" s="1"/>
  <c r="E252" i="7" s="1"/>
  <c r="D257" i="7"/>
  <c r="D253" i="7" s="1"/>
  <c r="O256" i="7"/>
  <c r="L256" i="7"/>
  <c r="I256" i="7"/>
  <c r="F256" i="7"/>
  <c r="O255" i="7"/>
  <c r="L255" i="7"/>
  <c r="I255" i="7"/>
  <c r="F255" i="7"/>
  <c r="O254" i="7"/>
  <c r="L254" i="7"/>
  <c r="I254" i="7"/>
  <c r="F254" i="7"/>
  <c r="N253" i="7"/>
  <c r="N252" i="7" s="1"/>
  <c r="H253" i="7"/>
  <c r="O251" i="7"/>
  <c r="L251" i="7"/>
  <c r="L250" i="7" s="1"/>
  <c r="I251" i="7"/>
  <c r="I250" i="7" s="1"/>
  <c r="F251" i="7"/>
  <c r="O250" i="7"/>
  <c r="N250" i="7"/>
  <c r="M250" i="7"/>
  <c r="K250" i="7"/>
  <c r="J250" i="7"/>
  <c r="H250" i="7"/>
  <c r="G250" i="7"/>
  <c r="E250" i="7"/>
  <c r="D250" i="7"/>
  <c r="O249" i="7"/>
  <c r="L249" i="7"/>
  <c r="I249" i="7"/>
  <c r="F249" i="7"/>
  <c r="O248" i="7"/>
  <c r="L248" i="7"/>
  <c r="I248" i="7"/>
  <c r="F248" i="7"/>
  <c r="O247" i="7"/>
  <c r="L247" i="7"/>
  <c r="I247" i="7"/>
  <c r="F247" i="7"/>
  <c r="O246" i="7"/>
  <c r="L246" i="7"/>
  <c r="I246" i="7"/>
  <c r="I245" i="7" s="1"/>
  <c r="F246" i="7"/>
  <c r="O245" i="7"/>
  <c r="N245" i="7"/>
  <c r="M245" i="7"/>
  <c r="M240" i="7" s="1"/>
  <c r="K245" i="7"/>
  <c r="J245" i="7"/>
  <c r="H245" i="7"/>
  <c r="G245" i="7"/>
  <c r="G240" i="7" s="1"/>
  <c r="E245" i="7"/>
  <c r="D245" i="7"/>
  <c r="O244" i="7"/>
  <c r="L244" i="7"/>
  <c r="I244" i="7"/>
  <c r="F244" i="7"/>
  <c r="O243" i="7"/>
  <c r="L243" i="7"/>
  <c r="I243" i="7"/>
  <c r="F243" i="7"/>
  <c r="O242" i="7"/>
  <c r="L242" i="7"/>
  <c r="L241" i="7" s="1"/>
  <c r="I242" i="7"/>
  <c r="F242" i="7"/>
  <c r="O241" i="7"/>
  <c r="O240" i="7" s="1"/>
  <c r="N241" i="7"/>
  <c r="N240" i="7" s="1"/>
  <c r="M241" i="7"/>
  <c r="K241" i="7"/>
  <c r="J241" i="7"/>
  <c r="J240" i="7" s="1"/>
  <c r="I241" i="7"/>
  <c r="H241" i="7"/>
  <c r="G241" i="7"/>
  <c r="E241" i="7"/>
  <c r="E240" i="7" s="1"/>
  <c r="D241" i="7"/>
  <c r="D240" i="7" s="1"/>
  <c r="K240" i="7"/>
  <c r="O239" i="7"/>
  <c r="L239" i="7"/>
  <c r="I239" i="7"/>
  <c r="F239" i="7"/>
  <c r="O238" i="7"/>
  <c r="L238" i="7"/>
  <c r="I238" i="7"/>
  <c r="F238" i="7"/>
  <c r="O237" i="7"/>
  <c r="L237" i="7"/>
  <c r="I237" i="7"/>
  <c r="F237" i="7"/>
  <c r="O236" i="7"/>
  <c r="L236" i="7"/>
  <c r="I236" i="7"/>
  <c r="F236" i="7"/>
  <c r="O235" i="7"/>
  <c r="L235" i="7"/>
  <c r="I235" i="7"/>
  <c r="F235" i="7"/>
  <c r="O234" i="7"/>
  <c r="L234" i="7"/>
  <c r="L233" i="7" s="1"/>
  <c r="L232" i="7" s="1"/>
  <c r="I234" i="7"/>
  <c r="I233" i="7" s="1"/>
  <c r="F234" i="7"/>
  <c r="O233" i="7"/>
  <c r="O232" i="7" s="1"/>
  <c r="N233" i="7"/>
  <c r="N232" i="7" s="1"/>
  <c r="M233" i="7"/>
  <c r="M232" i="7" s="1"/>
  <c r="K233" i="7"/>
  <c r="K232" i="7" s="1"/>
  <c r="J233" i="7"/>
  <c r="J232" i="7" s="1"/>
  <c r="H233" i="7"/>
  <c r="H232" i="7" s="1"/>
  <c r="G233" i="7"/>
  <c r="G232" i="7" s="1"/>
  <c r="E233" i="7"/>
  <c r="E232" i="7" s="1"/>
  <c r="D233" i="7"/>
  <c r="D232" i="7" s="1"/>
  <c r="O231" i="7"/>
  <c r="L231" i="7"/>
  <c r="I231" i="7"/>
  <c r="F231" i="7"/>
  <c r="O230" i="7"/>
  <c r="L230" i="7"/>
  <c r="I230" i="7"/>
  <c r="F230" i="7"/>
  <c r="O229" i="7"/>
  <c r="L229" i="7"/>
  <c r="I229" i="7"/>
  <c r="F229" i="7"/>
  <c r="O228" i="7"/>
  <c r="L228" i="7"/>
  <c r="L227" i="7" s="1"/>
  <c r="I228" i="7"/>
  <c r="F228" i="7"/>
  <c r="O227" i="7"/>
  <c r="N227" i="7"/>
  <c r="M227" i="7"/>
  <c r="K227" i="7"/>
  <c r="J227" i="7"/>
  <c r="J212" i="7" s="1"/>
  <c r="H227" i="7"/>
  <c r="G227" i="7"/>
  <c r="F227" i="7"/>
  <c r="E227" i="7"/>
  <c r="D227" i="7"/>
  <c r="O226" i="7"/>
  <c r="L226" i="7"/>
  <c r="I226" i="7"/>
  <c r="F226" i="7"/>
  <c r="O225" i="7"/>
  <c r="L225" i="7"/>
  <c r="I225" i="7"/>
  <c r="C225" i="7" s="1"/>
  <c r="F225" i="7"/>
  <c r="O224" i="7"/>
  <c r="L224" i="7"/>
  <c r="I224" i="7"/>
  <c r="F224" i="7"/>
  <c r="O223" i="7"/>
  <c r="L223" i="7"/>
  <c r="I223" i="7"/>
  <c r="F223" i="7"/>
  <c r="O222" i="7"/>
  <c r="L222" i="7"/>
  <c r="I222" i="7"/>
  <c r="F222" i="7"/>
  <c r="O221" i="7"/>
  <c r="L221" i="7"/>
  <c r="I221" i="7"/>
  <c r="C221" i="7" s="1"/>
  <c r="F221" i="7"/>
  <c r="O220" i="7"/>
  <c r="L220" i="7"/>
  <c r="L219" i="7" s="1"/>
  <c r="I220" i="7"/>
  <c r="I219" i="7" s="1"/>
  <c r="F220" i="7"/>
  <c r="N219" i="7"/>
  <c r="M219" i="7"/>
  <c r="K219" i="7"/>
  <c r="J219" i="7"/>
  <c r="H219" i="7"/>
  <c r="G219" i="7"/>
  <c r="E219" i="7"/>
  <c r="D219" i="7"/>
  <c r="O218" i="7"/>
  <c r="L218" i="7"/>
  <c r="I218" i="7"/>
  <c r="F218" i="7"/>
  <c r="O217" i="7"/>
  <c r="O216" i="7" s="1"/>
  <c r="L217" i="7"/>
  <c r="L216" i="7" s="1"/>
  <c r="I217" i="7"/>
  <c r="F217" i="7"/>
  <c r="N216" i="7"/>
  <c r="M216" i="7"/>
  <c r="K216" i="7"/>
  <c r="J216" i="7"/>
  <c r="I216" i="7"/>
  <c r="H216" i="7"/>
  <c r="G216" i="7"/>
  <c r="E216" i="7"/>
  <c r="D216" i="7"/>
  <c r="D212" i="7" s="1"/>
  <c r="O215" i="7"/>
  <c r="L215" i="7"/>
  <c r="I215" i="7"/>
  <c r="F215" i="7"/>
  <c r="F214" i="7" s="1"/>
  <c r="O214" i="7"/>
  <c r="N214" i="7"/>
  <c r="M214" i="7"/>
  <c r="L214" i="7"/>
  <c r="K214" i="7"/>
  <c r="J214" i="7"/>
  <c r="I214" i="7"/>
  <c r="H214" i="7"/>
  <c r="G214" i="7"/>
  <c r="E214" i="7"/>
  <c r="D214" i="7"/>
  <c r="O213" i="7"/>
  <c r="L213" i="7"/>
  <c r="I213" i="7"/>
  <c r="F213" i="7"/>
  <c r="O210" i="7"/>
  <c r="L210" i="7"/>
  <c r="I210" i="7"/>
  <c r="F210" i="7"/>
  <c r="O209" i="7"/>
  <c r="L209" i="7"/>
  <c r="I209" i="7"/>
  <c r="I208" i="7" s="1"/>
  <c r="F209" i="7"/>
  <c r="O208" i="7"/>
  <c r="N208" i="7"/>
  <c r="M208" i="7"/>
  <c r="K208" i="7"/>
  <c r="J208" i="7"/>
  <c r="H208" i="7"/>
  <c r="G208" i="7"/>
  <c r="F208" i="7"/>
  <c r="E208" i="7"/>
  <c r="D208" i="7"/>
  <c r="O207" i="7"/>
  <c r="L207" i="7"/>
  <c r="I207" i="7"/>
  <c r="F207" i="7"/>
  <c r="O206" i="7"/>
  <c r="L206" i="7"/>
  <c r="I206" i="7"/>
  <c r="F206" i="7"/>
  <c r="O205" i="7"/>
  <c r="L205" i="7"/>
  <c r="I205" i="7"/>
  <c r="F205" i="7"/>
  <c r="O204" i="7"/>
  <c r="L204" i="7"/>
  <c r="I204" i="7"/>
  <c r="F204" i="7"/>
  <c r="O203" i="7"/>
  <c r="L203" i="7"/>
  <c r="I203" i="7"/>
  <c r="F203" i="7"/>
  <c r="O202" i="7"/>
  <c r="L202" i="7"/>
  <c r="I202" i="7"/>
  <c r="F202" i="7"/>
  <c r="O201" i="7"/>
  <c r="L201" i="7"/>
  <c r="I201" i="7"/>
  <c r="F201" i="7"/>
  <c r="O200" i="7"/>
  <c r="O199" i="7" s="1"/>
  <c r="L200" i="7"/>
  <c r="I200" i="7"/>
  <c r="F200" i="7"/>
  <c r="N199" i="7"/>
  <c r="M199" i="7"/>
  <c r="L199" i="7"/>
  <c r="K199" i="7"/>
  <c r="J199" i="7"/>
  <c r="H199" i="7"/>
  <c r="G199" i="7"/>
  <c r="E199" i="7"/>
  <c r="D199" i="7"/>
  <c r="O198" i="7"/>
  <c r="L198" i="7"/>
  <c r="I198" i="7"/>
  <c r="F198" i="7"/>
  <c r="O197" i="7"/>
  <c r="L197" i="7"/>
  <c r="I197" i="7"/>
  <c r="F197" i="7"/>
  <c r="O196" i="7"/>
  <c r="L196" i="7"/>
  <c r="I196" i="7"/>
  <c r="F196" i="7"/>
  <c r="O195" i="7"/>
  <c r="L195" i="7"/>
  <c r="I195" i="7"/>
  <c r="F195" i="7"/>
  <c r="O194" i="7"/>
  <c r="L194" i="7"/>
  <c r="I194" i="7"/>
  <c r="F194" i="7"/>
  <c r="O193" i="7"/>
  <c r="L193" i="7"/>
  <c r="I193" i="7"/>
  <c r="F193" i="7"/>
  <c r="O192" i="7"/>
  <c r="L192" i="7"/>
  <c r="I192" i="7"/>
  <c r="F192" i="7"/>
  <c r="O191" i="7"/>
  <c r="L191" i="7"/>
  <c r="I191" i="7"/>
  <c r="F191" i="7"/>
  <c r="O190" i="7"/>
  <c r="L190" i="7"/>
  <c r="I190" i="7"/>
  <c r="F190" i="7"/>
  <c r="O189" i="7"/>
  <c r="L189" i="7"/>
  <c r="I189" i="7"/>
  <c r="F189" i="7"/>
  <c r="N188" i="7"/>
  <c r="M188" i="7"/>
  <c r="K188" i="7"/>
  <c r="K187" i="7" s="1"/>
  <c r="J188" i="7"/>
  <c r="H188" i="7"/>
  <c r="G188" i="7"/>
  <c r="E188" i="7"/>
  <c r="D188" i="7"/>
  <c r="D187" i="7" s="1"/>
  <c r="O186" i="7"/>
  <c r="L186" i="7"/>
  <c r="I186" i="7"/>
  <c r="F186" i="7"/>
  <c r="O185" i="7"/>
  <c r="L185" i="7"/>
  <c r="I185" i="7"/>
  <c r="F185" i="7"/>
  <c r="O184" i="7"/>
  <c r="O183" i="7" s="1"/>
  <c r="L184" i="7"/>
  <c r="L183" i="7" s="1"/>
  <c r="I184" i="7"/>
  <c r="F184" i="7"/>
  <c r="N183" i="7"/>
  <c r="M183" i="7"/>
  <c r="K183" i="7"/>
  <c r="J183" i="7"/>
  <c r="H183" i="7"/>
  <c r="G183" i="7"/>
  <c r="E183" i="7"/>
  <c r="D183" i="7"/>
  <c r="O180" i="7"/>
  <c r="O179" i="7" s="1"/>
  <c r="O178" i="7" s="1"/>
  <c r="L180" i="7"/>
  <c r="L179" i="7" s="1"/>
  <c r="L178" i="7" s="1"/>
  <c r="I180" i="7"/>
  <c r="F180" i="7"/>
  <c r="N179" i="7"/>
  <c r="N178" i="7" s="1"/>
  <c r="M179" i="7"/>
  <c r="K179" i="7"/>
  <c r="J179" i="7"/>
  <c r="J178" i="7" s="1"/>
  <c r="I179" i="7"/>
  <c r="I178" i="7" s="1"/>
  <c r="H179" i="7"/>
  <c r="H178" i="7" s="1"/>
  <c r="G179" i="7"/>
  <c r="E179" i="7"/>
  <c r="D179" i="7"/>
  <c r="D178" i="7" s="1"/>
  <c r="M178" i="7"/>
  <c r="K178" i="7"/>
  <c r="G178" i="7"/>
  <c r="E178" i="7"/>
  <c r="O177" i="7"/>
  <c r="L177" i="7"/>
  <c r="I177" i="7"/>
  <c r="F177" i="7"/>
  <c r="O176" i="7"/>
  <c r="O175" i="7" s="1"/>
  <c r="L176" i="7"/>
  <c r="I176" i="7"/>
  <c r="I175" i="7" s="1"/>
  <c r="I174" i="7" s="1"/>
  <c r="F176" i="7"/>
  <c r="N175" i="7"/>
  <c r="M175" i="7"/>
  <c r="L175" i="7"/>
  <c r="K175" i="7"/>
  <c r="K174" i="7" s="1"/>
  <c r="J175" i="7"/>
  <c r="H175" i="7"/>
  <c r="G175" i="7"/>
  <c r="E175" i="7"/>
  <c r="D175" i="7"/>
  <c r="M174" i="7"/>
  <c r="E174" i="7"/>
  <c r="O173" i="7"/>
  <c r="L173" i="7"/>
  <c r="I173" i="7"/>
  <c r="F173" i="7"/>
  <c r="O172" i="7"/>
  <c r="O171" i="7" s="1"/>
  <c r="L172" i="7"/>
  <c r="L171" i="7" s="1"/>
  <c r="I172" i="7"/>
  <c r="F172" i="7"/>
  <c r="N171" i="7"/>
  <c r="M171" i="7"/>
  <c r="K171" i="7"/>
  <c r="J171" i="7"/>
  <c r="I171" i="7"/>
  <c r="H171" i="7"/>
  <c r="G171" i="7"/>
  <c r="E171" i="7"/>
  <c r="D171" i="7"/>
  <c r="O170" i="7"/>
  <c r="L170" i="7"/>
  <c r="I170" i="7"/>
  <c r="F170" i="7"/>
  <c r="O169" i="7"/>
  <c r="L169" i="7"/>
  <c r="I169" i="7"/>
  <c r="F169" i="7"/>
  <c r="O168" i="7"/>
  <c r="L168" i="7"/>
  <c r="I168" i="7"/>
  <c r="F168" i="7"/>
  <c r="O167" i="7"/>
  <c r="L167" i="7"/>
  <c r="I167" i="7"/>
  <c r="F167" i="7"/>
  <c r="N166" i="7"/>
  <c r="M166" i="7"/>
  <c r="K166" i="7"/>
  <c r="J166" i="7"/>
  <c r="I166" i="7"/>
  <c r="H166" i="7"/>
  <c r="G166" i="7"/>
  <c r="E166" i="7"/>
  <c r="D166" i="7"/>
  <c r="O165" i="7"/>
  <c r="L165" i="7"/>
  <c r="I165" i="7"/>
  <c r="F165" i="7"/>
  <c r="O164" i="7"/>
  <c r="L164" i="7"/>
  <c r="I164" i="7"/>
  <c r="F164" i="7"/>
  <c r="O163" i="7"/>
  <c r="O162" i="7" s="1"/>
  <c r="L163" i="7"/>
  <c r="I163" i="7"/>
  <c r="F163" i="7"/>
  <c r="N162" i="7"/>
  <c r="M162" i="7"/>
  <c r="M161" i="7" s="1"/>
  <c r="K162" i="7"/>
  <c r="K161" i="7" s="1"/>
  <c r="J162" i="7"/>
  <c r="H162" i="7"/>
  <c r="H161" i="7" s="1"/>
  <c r="G162" i="7"/>
  <c r="E162" i="7"/>
  <c r="D162" i="7"/>
  <c r="D161" i="7" s="1"/>
  <c r="G161" i="7"/>
  <c r="G160" i="7" s="1"/>
  <c r="O159" i="7"/>
  <c r="L159" i="7"/>
  <c r="I159" i="7"/>
  <c r="F159" i="7"/>
  <c r="O158" i="7"/>
  <c r="L158" i="7"/>
  <c r="I158" i="7"/>
  <c r="F158" i="7"/>
  <c r="O157" i="7"/>
  <c r="L157" i="7"/>
  <c r="I157" i="7"/>
  <c r="F157" i="7"/>
  <c r="O156" i="7"/>
  <c r="L156" i="7"/>
  <c r="I156" i="7"/>
  <c r="F156" i="7"/>
  <c r="O155" i="7"/>
  <c r="L155" i="7"/>
  <c r="I155" i="7"/>
  <c r="F155" i="7"/>
  <c r="O154" i="7"/>
  <c r="O153" i="7" s="1"/>
  <c r="O152" i="7" s="1"/>
  <c r="L154" i="7"/>
  <c r="I154" i="7"/>
  <c r="F154" i="7"/>
  <c r="N153" i="7"/>
  <c r="N152" i="7" s="1"/>
  <c r="M153" i="7"/>
  <c r="M152" i="7" s="1"/>
  <c r="K153" i="7"/>
  <c r="J153" i="7"/>
  <c r="J152" i="7" s="1"/>
  <c r="H153" i="7"/>
  <c r="H152" i="7" s="1"/>
  <c r="G153" i="7"/>
  <c r="G152" i="7" s="1"/>
  <c r="F153" i="7"/>
  <c r="F152" i="7" s="1"/>
  <c r="E153" i="7"/>
  <c r="D153" i="7"/>
  <c r="D152" i="7" s="1"/>
  <c r="K152" i="7"/>
  <c r="E152" i="7"/>
  <c r="O151" i="7"/>
  <c r="L151" i="7"/>
  <c r="I151" i="7"/>
  <c r="F151" i="7"/>
  <c r="O150" i="7"/>
  <c r="L150" i="7"/>
  <c r="I150" i="7"/>
  <c r="F150" i="7"/>
  <c r="O149" i="7"/>
  <c r="L149" i="7"/>
  <c r="I149" i="7"/>
  <c r="F149" i="7"/>
  <c r="O148" i="7"/>
  <c r="O147" i="7" s="1"/>
  <c r="L148" i="7"/>
  <c r="L147" i="7" s="1"/>
  <c r="I148" i="7"/>
  <c r="F148" i="7"/>
  <c r="F147" i="7" s="1"/>
  <c r="N147" i="7"/>
  <c r="M147" i="7"/>
  <c r="K147" i="7"/>
  <c r="J147" i="7"/>
  <c r="H147" i="7"/>
  <c r="G147" i="7"/>
  <c r="E147" i="7"/>
  <c r="D147" i="7"/>
  <c r="O146" i="7"/>
  <c r="L146" i="7"/>
  <c r="I146" i="7"/>
  <c r="F146" i="7"/>
  <c r="O145" i="7"/>
  <c r="L145" i="7"/>
  <c r="I145" i="7"/>
  <c r="F145" i="7"/>
  <c r="O144" i="7"/>
  <c r="L144" i="7"/>
  <c r="I144" i="7"/>
  <c r="F144" i="7"/>
  <c r="O143" i="7"/>
  <c r="L143" i="7"/>
  <c r="I143" i="7"/>
  <c r="F143" i="7"/>
  <c r="O142" i="7"/>
  <c r="L142" i="7"/>
  <c r="I142" i="7"/>
  <c r="F142" i="7"/>
  <c r="O141" i="7"/>
  <c r="L141" i="7"/>
  <c r="I141" i="7"/>
  <c r="F141" i="7"/>
  <c r="O140" i="7"/>
  <c r="L140" i="7"/>
  <c r="I140" i="7"/>
  <c r="F140" i="7"/>
  <c r="O139" i="7"/>
  <c r="L139" i="7"/>
  <c r="L138" i="7" s="1"/>
  <c r="I139" i="7"/>
  <c r="F139" i="7"/>
  <c r="N138" i="7"/>
  <c r="M138" i="7"/>
  <c r="K138" i="7"/>
  <c r="J138" i="7"/>
  <c r="H138" i="7"/>
  <c r="G138" i="7"/>
  <c r="E138" i="7"/>
  <c r="D138" i="7"/>
  <c r="O137" i="7"/>
  <c r="L137" i="7"/>
  <c r="I137" i="7"/>
  <c r="F137" i="7"/>
  <c r="O136" i="7"/>
  <c r="L136" i="7"/>
  <c r="I136" i="7"/>
  <c r="F136" i="7"/>
  <c r="O135" i="7"/>
  <c r="L135" i="7"/>
  <c r="I135" i="7"/>
  <c r="F135" i="7"/>
  <c r="N134" i="7"/>
  <c r="M134" i="7"/>
  <c r="K134" i="7"/>
  <c r="J134" i="7"/>
  <c r="I134" i="7"/>
  <c r="H134" i="7"/>
  <c r="G134" i="7"/>
  <c r="E134" i="7"/>
  <c r="D134" i="7"/>
  <c r="D120" i="7" s="1"/>
  <c r="O133" i="7"/>
  <c r="L133" i="7"/>
  <c r="I133" i="7"/>
  <c r="F133" i="7"/>
  <c r="O132" i="7"/>
  <c r="O131" i="7" s="1"/>
  <c r="L132" i="7"/>
  <c r="L131" i="7" s="1"/>
  <c r="I132" i="7"/>
  <c r="I131" i="7" s="1"/>
  <c r="F132" i="7"/>
  <c r="F131" i="7" s="1"/>
  <c r="N131" i="7"/>
  <c r="M131" i="7"/>
  <c r="K131" i="7"/>
  <c r="J131" i="7"/>
  <c r="H131" i="7"/>
  <c r="G131" i="7"/>
  <c r="E131" i="7"/>
  <c r="D131" i="7"/>
  <c r="O130" i="7"/>
  <c r="L130" i="7"/>
  <c r="I130" i="7"/>
  <c r="F130" i="7"/>
  <c r="O129" i="7"/>
  <c r="L129" i="7"/>
  <c r="I129" i="7"/>
  <c r="F129" i="7"/>
  <c r="O128" i="7"/>
  <c r="L128" i="7"/>
  <c r="I128" i="7"/>
  <c r="F128" i="7"/>
  <c r="O127" i="7"/>
  <c r="L127" i="7"/>
  <c r="I127" i="7"/>
  <c r="I126" i="7" s="1"/>
  <c r="F127" i="7"/>
  <c r="N126" i="7"/>
  <c r="M126" i="7"/>
  <c r="K126" i="7"/>
  <c r="J126" i="7"/>
  <c r="H126" i="7"/>
  <c r="G126" i="7"/>
  <c r="E126" i="7"/>
  <c r="D126" i="7"/>
  <c r="O125" i="7"/>
  <c r="L125" i="7"/>
  <c r="I125" i="7"/>
  <c r="F125" i="7"/>
  <c r="O124" i="7"/>
  <c r="L124" i="7"/>
  <c r="I124" i="7"/>
  <c r="C124" i="7" s="1"/>
  <c r="F124" i="7"/>
  <c r="O123" i="7"/>
  <c r="L123" i="7"/>
  <c r="I123" i="7"/>
  <c r="F123" i="7"/>
  <c r="O122" i="7"/>
  <c r="L122" i="7"/>
  <c r="I122" i="7"/>
  <c r="F122" i="7"/>
  <c r="F121" i="7" s="1"/>
  <c r="N121" i="7"/>
  <c r="M121" i="7"/>
  <c r="K121" i="7"/>
  <c r="J121" i="7"/>
  <c r="H121" i="7"/>
  <c r="G121" i="7"/>
  <c r="E121" i="7"/>
  <c r="D121" i="7"/>
  <c r="O119" i="7"/>
  <c r="L119" i="7"/>
  <c r="I119" i="7"/>
  <c r="F119" i="7"/>
  <c r="O118" i="7"/>
  <c r="L118" i="7"/>
  <c r="I118" i="7"/>
  <c r="F118" i="7"/>
  <c r="O117" i="7"/>
  <c r="L117" i="7"/>
  <c r="I117" i="7"/>
  <c r="F117" i="7"/>
  <c r="O116" i="7"/>
  <c r="L116" i="7"/>
  <c r="I116" i="7"/>
  <c r="F116" i="7"/>
  <c r="O115" i="7"/>
  <c r="L115" i="7"/>
  <c r="L114" i="7" s="1"/>
  <c r="I115" i="7"/>
  <c r="I114" i="7" s="1"/>
  <c r="F115" i="7"/>
  <c r="N114" i="7"/>
  <c r="M114" i="7"/>
  <c r="K114" i="7"/>
  <c r="J114" i="7"/>
  <c r="H114" i="7"/>
  <c r="G114" i="7"/>
  <c r="E114" i="7"/>
  <c r="D114" i="7"/>
  <c r="O113" i="7"/>
  <c r="L113" i="7"/>
  <c r="I113" i="7"/>
  <c r="F113" i="7"/>
  <c r="O112" i="7"/>
  <c r="L112" i="7"/>
  <c r="I112" i="7"/>
  <c r="F112" i="7"/>
  <c r="O111" i="7"/>
  <c r="L111" i="7"/>
  <c r="I111" i="7"/>
  <c r="F111" i="7"/>
  <c r="O110" i="7"/>
  <c r="L110" i="7"/>
  <c r="I110" i="7"/>
  <c r="F110" i="7"/>
  <c r="O109" i="7"/>
  <c r="L109" i="7"/>
  <c r="I109" i="7"/>
  <c r="F109" i="7"/>
  <c r="F108" i="7" s="1"/>
  <c r="O108" i="7"/>
  <c r="N108" i="7"/>
  <c r="M108" i="7"/>
  <c r="K108" i="7"/>
  <c r="J108" i="7"/>
  <c r="H108" i="7"/>
  <c r="G108" i="7"/>
  <c r="E108" i="7"/>
  <c r="D108" i="7"/>
  <c r="O107" i="7"/>
  <c r="L107" i="7"/>
  <c r="I107" i="7"/>
  <c r="F107" i="7"/>
  <c r="O106" i="7"/>
  <c r="L106" i="7"/>
  <c r="I106" i="7"/>
  <c r="F106" i="7"/>
  <c r="O105" i="7"/>
  <c r="L105" i="7"/>
  <c r="I105" i="7"/>
  <c r="F105" i="7"/>
  <c r="O104" i="7"/>
  <c r="L104" i="7"/>
  <c r="I104" i="7"/>
  <c r="F104" i="7"/>
  <c r="O103" i="7"/>
  <c r="L103" i="7"/>
  <c r="I103" i="7"/>
  <c r="F103" i="7"/>
  <c r="O102" i="7"/>
  <c r="L102" i="7"/>
  <c r="I102" i="7"/>
  <c r="F102" i="7"/>
  <c r="O101" i="7"/>
  <c r="L101" i="7"/>
  <c r="I101" i="7"/>
  <c r="F101" i="7"/>
  <c r="O100" i="7"/>
  <c r="O99" i="7" s="1"/>
  <c r="L100" i="7"/>
  <c r="I100" i="7"/>
  <c r="F100" i="7"/>
  <c r="N99" i="7"/>
  <c r="M99" i="7"/>
  <c r="L99" i="7"/>
  <c r="K99" i="7"/>
  <c r="J99" i="7"/>
  <c r="H99" i="7"/>
  <c r="G99" i="7"/>
  <c r="E99" i="7"/>
  <c r="D99" i="7"/>
  <c r="O98" i="7"/>
  <c r="L98" i="7"/>
  <c r="I98" i="7"/>
  <c r="F98" i="7"/>
  <c r="O97" i="7"/>
  <c r="L97" i="7"/>
  <c r="I97" i="7"/>
  <c r="F97" i="7"/>
  <c r="O96" i="7"/>
  <c r="L96" i="7"/>
  <c r="I96" i="7"/>
  <c r="F96" i="7"/>
  <c r="O95" i="7"/>
  <c r="L95" i="7"/>
  <c r="I95" i="7"/>
  <c r="F95" i="7"/>
  <c r="O94" i="7"/>
  <c r="L94" i="7"/>
  <c r="I94" i="7"/>
  <c r="F94" i="7"/>
  <c r="O93" i="7"/>
  <c r="L93" i="7"/>
  <c r="I93" i="7"/>
  <c r="F93" i="7"/>
  <c r="O92" i="7"/>
  <c r="L92" i="7"/>
  <c r="L91" i="7" s="1"/>
  <c r="I92" i="7"/>
  <c r="F92" i="7"/>
  <c r="N91" i="7"/>
  <c r="M91" i="7"/>
  <c r="K91" i="7"/>
  <c r="J91" i="7"/>
  <c r="H91" i="7"/>
  <c r="G91" i="7"/>
  <c r="E91" i="7"/>
  <c r="D91" i="7"/>
  <c r="O90" i="7"/>
  <c r="L90" i="7"/>
  <c r="I90" i="7"/>
  <c r="F90" i="7"/>
  <c r="O89" i="7"/>
  <c r="L89" i="7"/>
  <c r="I89" i="7"/>
  <c r="F89" i="7"/>
  <c r="O88" i="7"/>
  <c r="L88" i="7"/>
  <c r="I88" i="7"/>
  <c r="F88" i="7"/>
  <c r="O87" i="7"/>
  <c r="L87" i="7"/>
  <c r="I87" i="7"/>
  <c r="F87" i="7"/>
  <c r="O86" i="7"/>
  <c r="L86" i="7"/>
  <c r="I86" i="7"/>
  <c r="F86" i="7"/>
  <c r="F85" i="7" s="1"/>
  <c r="N85" i="7"/>
  <c r="M85" i="7"/>
  <c r="K85" i="7"/>
  <c r="J85" i="7"/>
  <c r="H85" i="7"/>
  <c r="G85" i="7"/>
  <c r="E85" i="7"/>
  <c r="E83" i="7" s="1"/>
  <c r="D85" i="7"/>
  <c r="O84" i="7"/>
  <c r="L84" i="7"/>
  <c r="I84" i="7"/>
  <c r="F84" i="7"/>
  <c r="O82" i="7"/>
  <c r="L82" i="7"/>
  <c r="I82" i="7"/>
  <c r="F82" i="7"/>
  <c r="O81" i="7"/>
  <c r="L81" i="7"/>
  <c r="I81" i="7"/>
  <c r="F81" i="7"/>
  <c r="F80" i="7" s="1"/>
  <c r="O80" i="7"/>
  <c r="N80" i="7"/>
  <c r="M80" i="7"/>
  <c r="K80" i="7"/>
  <c r="K76" i="7" s="1"/>
  <c r="J80" i="7"/>
  <c r="H80" i="7"/>
  <c r="G80" i="7"/>
  <c r="E80" i="7"/>
  <c r="D80" i="7"/>
  <c r="O79" i="7"/>
  <c r="L79" i="7"/>
  <c r="I79" i="7"/>
  <c r="F79" i="7"/>
  <c r="O78" i="7"/>
  <c r="L78" i="7"/>
  <c r="L77" i="7" s="1"/>
  <c r="I78" i="7"/>
  <c r="F78" i="7"/>
  <c r="O77" i="7"/>
  <c r="O76" i="7" s="1"/>
  <c r="N77" i="7"/>
  <c r="N76" i="7" s="1"/>
  <c r="M77" i="7"/>
  <c r="K77" i="7"/>
  <c r="J77" i="7"/>
  <c r="J76" i="7" s="1"/>
  <c r="H77" i="7"/>
  <c r="H76" i="7" s="1"/>
  <c r="G77" i="7"/>
  <c r="F77" i="7"/>
  <c r="E77" i="7"/>
  <c r="D77" i="7"/>
  <c r="D76" i="7" s="1"/>
  <c r="O74" i="7"/>
  <c r="L74" i="7"/>
  <c r="I74" i="7"/>
  <c r="F74" i="7"/>
  <c r="O73" i="7"/>
  <c r="L73" i="7"/>
  <c r="I73" i="7"/>
  <c r="F73" i="7"/>
  <c r="O72" i="7"/>
  <c r="L72" i="7"/>
  <c r="I72" i="7"/>
  <c r="F72" i="7"/>
  <c r="O71" i="7"/>
  <c r="L71" i="7"/>
  <c r="I71" i="7"/>
  <c r="F71" i="7"/>
  <c r="O70" i="7"/>
  <c r="L70" i="7"/>
  <c r="L69" i="7" s="1"/>
  <c r="I70" i="7"/>
  <c r="F70" i="7"/>
  <c r="N69" i="7"/>
  <c r="N67" i="7" s="1"/>
  <c r="M69" i="7"/>
  <c r="M67" i="7" s="1"/>
  <c r="K69" i="7"/>
  <c r="K67" i="7" s="1"/>
  <c r="J69" i="7"/>
  <c r="J67" i="7" s="1"/>
  <c r="H69" i="7"/>
  <c r="H67" i="7" s="1"/>
  <c r="G69" i="7"/>
  <c r="G67" i="7" s="1"/>
  <c r="E69" i="7"/>
  <c r="E67" i="7" s="1"/>
  <c r="D69" i="7"/>
  <c r="O68" i="7"/>
  <c r="L68" i="7"/>
  <c r="I68" i="7"/>
  <c r="F68" i="7"/>
  <c r="D67" i="7"/>
  <c r="O66" i="7"/>
  <c r="L66" i="7"/>
  <c r="I66" i="7"/>
  <c r="F66" i="7"/>
  <c r="O65" i="7"/>
  <c r="L65" i="7"/>
  <c r="I65" i="7"/>
  <c r="F65" i="7"/>
  <c r="O64" i="7"/>
  <c r="L64" i="7"/>
  <c r="I64" i="7"/>
  <c r="F64" i="7"/>
  <c r="O63" i="7"/>
  <c r="L63" i="7"/>
  <c r="I63" i="7"/>
  <c r="F63" i="7"/>
  <c r="O62" i="7"/>
  <c r="L62" i="7"/>
  <c r="I62" i="7"/>
  <c r="F62" i="7"/>
  <c r="O61" i="7"/>
  <c r="L61" i="7"/>
  <c r="I61" i="7"/>
  <c r="F61" i="7"/>
  <c r="O60" i="7"/>
  <c r="L60" i="7"/>
  <c r="I60" i="7"/>
  <c r="F60" i="7"/>
  <c r="O59" i="7"/>
  <c r="L59" i="7"/>
  <c r="I59" i="7"/>
  <c r="F59" i="7"/>
  <c r="N58" i="7"/>
  <c r="M58" i="7"/>
  <c r="K58" i="7"/>
  <c r="J58" i="7"/>
  <c r="H58" i="7"/>
  <c r="G58" i="7"/>
  <c r="E58" i="7"/>
  <c r="D58" i="7"/>
  <c r="O57" i="7"/>
  <c r="L57" i="7"/>
  <c r="I57" i="7"/>
  <c r="F57" i="7"/>
  <c r="O56" i="7"/>
  <c r="O55" i="7" s="1"/>
  <c r="L56" i="7"/>
  <c r="I56" i="7"/>
  <c r="I55" i="7" s="1"/>
  <c r="F56" i="7"/>
  <c r="F55" i="7" s="1"/>
  <c r="N55" i="7"/>
  <c r="M55" i="7"/>
  <c r="M54" i="7" s="1"/>
  <c r="K55" i="7"/>
  <c r="K54" i="7" s="1"/>
  <c r="J55" i="7"/>
  <c r="J54" i="7" s="1"/>
  <c r="J53" i="7" s="1"/>
  <c r="H55" i="7"/>
  <c r="G55" i="7"/>
  <c r="E55" i="7"/>
  <c r="D55" i="7"/>
  <c r="D54" i="7" s="1"/>
  <c r="G54" i="7"/>
  <c r="G53" i="7" s="1"/>
  <c r="O47" i="7"/>
  <c r="C47" i="7" s="1"/>
  <c r="O46" i="7"/>
  <c r="C46" i="7" s="1"/>
  <c r="N45" i="7"/>
  <c r="M45" i="7"/>
  <c r="L44" i="7"/>
  <c r="L43" i="7" s="1"/>
  <c r="I44" i="7"/>
  <c r="F44" i="7"/>
  <c r="F43" i="7" s="1"/>
  <c r="K43" i="7"/>
  <c r="J43" i="7"/>
  <c r="H43" i="7"/>
  <c r="G43" i="7"/>
  <c r="E43" i="7"/>
  <c r="D43" i="7"/>
  <c r="F42" i="7"/>
  <c r="C42" i="7" s="1"/>
  <c r="E41" i="7"/>
  <c r="D41" i="7"/>
  <c r="L40" i="7"/>
  <c r="C40" i="7" s="1"/>
  <c r="L39" i="7"/>
  <c r="C39" i="7" s="1"/>
  <c r="L38" i="7"/>
  <c r="C38" i="7" s="1"/>
  <c r="L37" i="7"/>
  <c r="C37" i="7" s="1"/>
  <c r="K36" i="7"/>
  <c r="J36" i="7"/>
  <c r="L35" i="7"/>
  <c r="C35" i="7" s="1"/>
  <c r="L34" i="7"/>
  <c r="C34" i="7" s="1"/>
  <c r="K33" i="7"/>
  <c r="J33" i="7"/>
  <c r="L32" i="7"/>
  <c r="L31" i="7" s="1"/>
  <c r="C32" i="7"/>
  <c r="K31" i="7"/>
  <c r="J31" i="7"/>
  <c r="C31" i="7"/>
  <c r="L30" i="7"/>
  <c r="C30" i="7" s="1"/>
  <c r="L29" i="7"/>
  <c r="C29" i="7" s="1"/>
  <c r="L28" i="7"/>
  <c r="C28" i="7" s="1"/>
  <c r="K27" i="7"/>
  <c r="K26" i="7" s="1"/>
  <c r="J27" i="7"/>
  <c r="F25" i="7"/>
  <c r="C25" i="7" s="1"/>
  <c r="I24" i="7"/>
  <c r="F24" i="7"/>
  <c r="O23" i="7"/>
  <c r="L23" i="7"/>
  <c r="I23" i="7"/>
  <c r="F23" i="7"/>
  <c r="C23" i="7" s="1"/>
  <c r="O22" i="7"/>
  <c r="L22" i="7"/>
  <c r="I22" i="7"/>
  <c r="I21" i="7" s="1"/>
  <c r="F22" i="7"/>
  <c r="N21" i="7"/>
  <c r="M21" i="7"/>
  <c r="M275" i="7" s="1"/>
  <c r="K21" i="7"/>
  <c r="K275" i="7" s="1"/>
  <c r="K274" i="7" s="1"/>
  <c r="J21" i="7"/>
  <c r="J275" i="7" s="1"/>
  <c r="J274" i="7" s="1"/>
  <c r="H21" i="7"/>
  <c r="H275" i="7" s="1"/>
  <c r="G21" i="7"/>
  <c r="G275" i="7" s="1"/>
  <c r="G274" i="7" s="1"/>
  <c r="E21" i="7"/>
  <c r="E275" i="7" s="1"/>
  <c r="E274" i="7" s="1"/>
  <c r="D21" i="7"/>
  <c r="D275" i="7" s="1"/>
  <c r="D274" i="7" s="1"/>
  <c r="I275" i="7" l="1"/>
  <c r="I276" i="7"/>
  <c r="K53" i="7"/>
  <c r="C96" i="7"/>
  <c r="C113" i="7"/>
  <c r="C136" i="7"/>
  <c r="M160" i="7"/>
  <c r="C168" i="7"/>
  <c r="D174" i="7"/>
  <c r="J174" i="7"/>
  <c r="L212" i="7"/>
  <c r="C239" i="7"/>
  <c r="C261" i="7"/>
  <c r="C262" i="7"/>
  <c r="D211" i="7"/>
  <c r="I240" i="7"/>
  <c r="C89" i="7"/>
  <c r="H120" i="7"/>
  <c r="K160" i="7"/>
  <c r="E182" i="7"/>
  <c r="E181" i="7" s="1"/>
  <c r="J187" i="7"/>
  <c r="C196" i="7"/>
  <c r="N187" i="7"/>
  <c r="N182" i="7" s="1"/>
  <c r="C210" i="7"/>
  <c r="C217" i="7"/>
  <c r="H252" i="7"/>
  <c r="F11" i="8"/>
  <c r="F47" i="8"/>
  <c r="C148" i="7"/>
  <c r="C150" i="7"/>
  <c r="D160" i="7"/>
  <c r="C164" i="7"/>
  <c r="N161" i="7"/>
  <c r="N160" i="7" s="1"/>
  <c r="G174" i="7"/>
  <c r="E187" i="7"/>
  <c r="C190" i="7"/>
  <c r="C278" i="7"/>
  <c r="J182" i="7"/>
  <c r="N174" i="7"/>
  <c r="K120" i="7"/>
  <c r="J211" i="7"/>
  <c r="J181" i="7" s="1"/>
  <c r="C24" i="7"/>
  <c r="H20" i="7"/>
  <c r="O45" i="7"/>
  <c r="O20" i="7" s="1"/>
  <c r="C61" i="7"/>
  <c r="G76" i="7"/>
  <c r="M76" i="7"/>
  <c r="C82" i="7"/>
  <c r="C84" i="7"/>
  <c r="D83" i="7"/>
  <c r="D75" i="7" s="1"/>
  <c r="N83" i="7"/>
  <c r="C104" i="7"/>
  <c r="C107" i="7"/>
  <c r="O114" i="7"/>
  <c r="C125" i="7"/>
  <c r="G120" i="7"/>
  <c r="F134" i="7"/>
  <c r="O134" i="7"/>
  <c r="I162" i="7"/>
  <c r="I161" i="7" s="1"/>
  <c r="I160" i="7" s="1"/>
  <c r="J161" i="7"/>
  <c r="J160" i="7" s="1"/>
  <c r="C167" i="7"/>
  <c r="O166" i="7"/>
  <c r="G187" i="7"/>
  <c r="G182" i="7" s="1"/>
  <c r="C204" i="7"/>
  <c r="C207" i="7"/>
  <c r="M212" i="7"/>
  <c r="H240" i="7"/>
  <c r="M252" i="7"/>
  <c r="C259" i="7"/>
  <c r="C271" i="7"/>
  <c r="M53" i="7"/>
  <c r="H212" i="7"/>
  <c r="H274" i="7"/>
  <c r="M274" i="7"/>
  <c r="J26" i="7"/>
  <c r="J20" i="7" s="1"/>
  <c r="C56" i="7"/>
  <c r="N54" i="7"/>
  <c r="N53" i="7" s="1"/>
  <c r="E76" i="7"/>
  <c r="C102" i="7"/>
  <c r="C116" i="7"/>
  <c r="C119" i="7"/>
  <c r="N120" i="7"/>
  <c r="O126" i="7"/>
  <c r="C126" i="7" s="1"/>
  <c r="C144" i="7"/>
  <c r="C156" i="7"/>
  <c r="C158" i="7"/>
  <c r="C200" i="7"/>
  <c r="C202" i="7"/>
  <c r="E212" i="7"/>
  <c r="E211" i="7" s="1"/>
  <c r="F216" i="7"/>
  <c r="C216" i="7" s="1"/>
  <c r="G212" i="7"/>
  <c r="G211" i="7" s="1"/>
  <c r="K212" i="7"/>
  <c r="K211" i="7" s="1"/>
  <c r="I227" i="7"/>
  <c r="C227" i="7" s="1"/>
  <c r="C243" i="7"/>
  <c r="C244" i="7"/>
  <c r="I274" i="7"/>
  <c r="N275" i="7"/>
  <c r="N274" i="7" s="1"/>
  <c r="F41" i="7"/>
  <c r="C41" i="7" s="1"/>
  <c r="E54" i="7"/>
  <c r="E53" i="7" s="1"/>
  <c r="C60" i="7"/>
  <c r="C64" i="7"/>
  <c r="C72" i="7"/>
  <c r="C74" i="7"/>
  <c r="C95" i="7"/>
  <c r="M83" i="7"/>
  <c r="C128" i="7"/>
  <c r="L134" i="7"/>
  <c r="C142" i="7"/>
  <c r="O174" i="7"/>
  <c r="C192" i="7"/>
  <c r="C195" i="7"/>
  <c r="O188" i="7"/>
  <c r="O187" i="7" s="1"/>
  <c r="O182" i="7" s="1"/>
  <c r="H187" i="7"/>
  <c r="M187" i="7"/>
  <c r="M182" i="7" s="1"/>
  <c r="N212" i="7"/>
  <c r="N211" i="7" s="1"/>
  <c r="D252" i="7"/>
  <c r="O253" i="7"/>
  <c r="O252" i="7" s="1"/>
  <c r="C267" i="7"/>
  <c r="C282" i="7"/>
  <c r="D20" i="7"/>
  <c r="F183" i="7"/>
  <c r="C184" i="7"/>
  <c r="C214" i="7"/>
  <c r="C237" i="7"/>
  <c r="F233" i="7"/>
  <c r="F232" i="7" s="1"/>
  <c r="C249" i="7"/>
  <c r="F245" i="7"/>
  <c r="G20" i="7"/>
  <c r="F21" i="7"/>
  <c r="F275" i="7" s="1"/>
  <c r="O21" i="7"/>
  <c r="L36" i="7"/>
  <c r="C36" i="7" s="1"/>
  <c r="O58" i="7"/>
  <c r="O54" i="7" s="1"/>
  <c r="N75" i="7"/>
  <c r="H83" i="7"/>
  <c r="H75" i="7" s="1"/>
  <c r="C100" i="7"/>
  <c r="H160" i="7"/>
  <c r="M211" i="7"/>
  <c r="M181" i="7" s="1"/>
  <c r="C229" i="7"/>
  <c r="C270" i="7"/>
  <c r="F269" i="7"/>
  <c r="C269" i="7" s="1"/>
  <c r="C140" i="7"/>
  <c r="I138" i="7"/>
  <c r="L33" i="7"/>
  <c r="C33" i="7" s="1"/>
  <c r="H54" i="7"/>
  <c r="H53" i="7" s="1"/>
  <c r="C63" i="7"/>
  <c r="C88" i="7"/>
  <c r="F171" i="7"/>
  <c r="C172" i="7"/>
  <c r="C176" i="7"/>
  <c r="F175" i="7"/>
  <c r="C220" i="7"/>
  <c r="F219" i="7"/>
  <c r="F212" i="7" s="1"/>
  <c r="C277" i="7"/>
  <c r="F276" i="7"/>
  <c r="O276" i="7"/>
  <c r="N20" i="7"/>
  <c r="L21" i="7"/>
  <c r="L27" i="7"/>
  <c r="D53" i="7"/>
  <c r="C57" i="7"/>
  <c r="C62" i="7"/>
  <c r="C66" i="7"/>
  <c r="L67" i="7"/>
  <c r="C68" i="7"/>
  <c r="F91" i="7"/>
  <c r="C92" i="7"/>
  <c r="C112" i="7"/>
  <c r="I147" i="7"/>
  <c r="C147" i="7" s="1"/>
  <c r="H174" i="7"/>
  <c r="L174" i="7"/>
  <c r="C180" i="7"/>
  <c r="F179" i="7"/>
  <c r="C242" i="7"/>
  <c r="F241" i="7"/>
  <c r="C251" i="7"/>
  <c r="F250" i="7"/>
  <c r="C250" i="7" s="1"/>
  <c r="C73" i="7"/>
  <c r="C81" i="7"/>
  <c r="J83" i="7"/>
  <c r="C87" i="7"/>
  <c r="O85" i="7"/>
  <c r="C94" i="7"/>
  <c r="C101" i="7"/>
  <c r="C106" i="7"/>
  <c r="C111" i="7"/>
  <c r="C118" i="7"/>
  <c r="J120" i="7"/>
  <c r="C123" i="7"/>
  <c r="O121" i="7"/>
  <c r="M120" i="7"/>
  <c r="L126" i="7"/>
  <c r="C130" i="7"/>
  <c r="C133" i="7"/>
  <c r="C141" i="7"/>
  <c r="C146" i="7"/>
  <c r="C149" i="7"/>
  <c r="L153" i="7"/>
  <c r="L152" i="7" s="1"/>
  <c r="O161" i="7"/>
  <c r="O160" i="7" s="1"/>
  <c r="L162" i="7"/>
  <c r="H182" i="7"/>
  <c r="C186" i="7"/>
  <c r="C189" i="7"/>
  <c r="C194" i="7"/>
  <c r="C201" i="7"/>
  <c r="C206" i="7"/>
  <c r="C209" i="7"/>
  <c r="C213" i="7"/>
  <c r="C223" i="7"/>
  <c r="C224" i="7"/>
  <c r="C238" i="7"/>
  <c r="L245" i="7"/>
  <c r="C268" i="7"/>
  <c r="C280" i="7"/>
  <c r="C281" i="7"/>
  <c r="C65" i="7"/>
  <c r="C71" i="7"/>
  <c r="O69" i="7"/>
  <c r="O67" i="7" s="1"/>
  <c r="C79" i="7"/>
  <c r="K83" i="7"/>
  <c r="C86" i="7"/>
  <c r="C93" i="7"/>
  <c r="C98" i="7"/>
  <c r="C105" i="7"/>
  <c r="C110" i="7"/>
  <c r="C117" i="7"/>
  <c r="C122" i="7"/>
  <c r="C129" i="7"/>
  <c r="C132" i="7"/>
  <c r="F138" i="7"/>
  <c r="O138" i="7"/>
  <c r="C145" i="7"/>
  <c r="C155" i="7"/>
  <c r="E161" i="7"/>
  <c r="E160" i="7" s="1"/>
  <c r="C163" i="7"/>
  <c r="C170" i="7"/>
  <c r="C173" i="7"/>
  <c r="C177" i="7"/>
  <c r="D182" i="7"/>
  <c r="C185" i="7"/>
  <c r="C193" i="7"/>
  <c r="C198" i="7"/>
  <c r="C205" i="7"/>
  <c r="C218" i="7"/>
  <c r="C222" i="7"/>
  <c r="C228" i="7"/>
  <c r="C254" i="7"/>
  <c r="C255" i="7"/>
  <c r="C256" i="7"/>
  <c r="C78" i="7"/>
  <c r="G83" i="7"/>
  <c r="L85" i="7"/>
  <c r="C90" i="7"/>
  <c r="O91" i="7"/>
  <c r="C97" i="7"/>
  <c r="F99" i="7"/>
  <c r="C103" i="7"/>
  <c r="C109" i="7"/>
  <c r="F114" i="7"/>
  <c r="C114" i="7" s="1"/>
  <c r="L121" i="7"/>
  <c r="L120" i="7" s="1"/>
  <c r="E120" i="7"/>
  <c r="E75" i="7" s="1"/>
  <c r="F126" i="7"/>
  <c r="F120" i="7" s="1"/>
  <c r="C137" i="7"/>
  <c r="C143" i="7"/>
  <c r="C151" i="7"/>
  <c r="C159" i="7"/>
  <c r="L166" i="7"/>
  <c r="K182" i="7"/>
  <c r="K181" i="7" s="1"/>
  <c r="C191" i="7"/>
  <c r="C197" i="7"/>
  <c r="C203" i="7"/>
  <c r="C215" i="7"/>
  <c r="O219" i="7"/>
  <c r="O212" i="7" s="1"/>
  <c r="O211" i="7" s="1"/>
  <c r="C226" i="7"/>
  <c r="C230" i="7"/>
  <c r="C231" i="7"/>
  <c r="C235" i="7"/>
  <c r="C236" i="7"/>
  <c r="C246" i="7"/>
  <c r="C247" i="7"/>
  <c r="C248" i="7"/>
  <c r="C258" i="7"/>
  <c r="C260" i="7"/>
  <c r="C263" i="7"/>
  <c r="C265" i="7"/>
  <c r="C279" i="7"/>
  <c r="C284" i="7"/>
  <c r="L275" i="7"/>
  <c r="L274" i="7" s="1"/>
  <c r="C27" i="7"/>
  <c r="L26" i="7"/>
  <c r="K20" i="7"/>
  <c r="O275" i="7"/>
  <c r="O274" i="7" s="1"/>
  <c r="E20" i="7"/>
  <c r="M20" i="7"/>
  <c r="C22" i="7"/>
  <c r="L55" i="7"/>
  <c r="I58" i="7"/>
  <c r="I54" i="7" s="1"/>
  <c r="C134" i="7"/>
  <c r="F58" i="7"/>
  <c r="C59" i="7"/>
  <c r="C44" i="7"/>
  <c r="I43" i="7"/>
  <c r="C43" i="7" s="1"/>
  <c r="C45" i="7"/>
  <c r="L58" i="7"/>
  <c r="F69" i="7"/>
  <c r="C70" i="7"/>
  <c r="I69" i="7"/>
  <c r="I67" i="7" s="1"/>
  <c r="C131" i="7"/>
  <c r="F76" i="7"/>
  <c r="I77" i="7"/>
  <c r="I85" i="7"/>
  <c r="C115" i="7"/>
  <c r="I121" i="7"/>
  <c r="C127" i="7"/>
  <c r="C135" i="7"/>
  <c r="C139" i="7"/>
  <c r="C171" i="7"/>
  <c r="I232" i="7"/>
  <c r="C233" i="7"/>
  <c r="L253" i="7"/>
  <c r="L252" i="7" s="1"/>
  <c r="C266" i="7"/>
  <c r="L240" i="7"/>
  <c r="L80" i="7"/>
  <c r="L76" i="7" s="1"/>
  <c r="I91" i="7"/>
  <c r="I99" i="7"/>
  <c r="C99" i="7" s="1"/>
  <c r="L108" i="7"/>
  <c r="L83" i="7" s="1"/>
  <c r="I80" i="7"/>
  <c r="I108" i="7"/>
  <c r="I153" i="7"/>
  <c r="I152" i="7" s="1"/>
  <c r="C152" i="7" s="1"/>
  <c r="C154" i="7"/>
  <c r="C157" i="7"/>
  <c r="F257" i="7"/>
  <c r="C264" i="7"/>
  <c r="F162" i="7"/>
  <c r="C165" i="7"/>
  <c r="F166" i="7"/>
  <c r="C169" i="7"/>
  <c r="I183" i="7"/>
  <c r="L188" i="7"/>
  <c r="I199" i="7"/>
  <c r="L208" i="7"/>
  <c r="C208" i="7" s="1"/>
  <c r="I188" i="7"/>
  <c r="F199" i="7"/>
  <c r="C199" i="7" s="1"/>
  <c r="C234" i="7"/>
  <c r="F188" i="7"/>
  <c r="I257" i="7"/>
  <c r="I253" i="7" s="1"/>
  <c r="I252" i="7" s="1"/>
  <c r="K75" i="7" l="1"/>
  <c r="G75" i="7"/>
  <c r="D181" i="7"/>
  <c r="M75" i="7"/>
  <c r="C245" i="7"/>
  <c r="I212" i="7"/>
  <c r="N52" i="7"/>
  <c r="N51" i="7" s="1"/>
  <c r="D272" i="7"/>
  <c r="C121" i="7"/>
  <c r="C183" i="7"/>
  <c r="E272" i="7"/>
  <c r="O83" i="7"/>
  <c r="C21" i="7"/>
  <c r="G181" i="7"/>
  <c r="N181" i="7"/>
  <c r="N272" i="7"/>
  <c r="D52" i="7"/>
  <c r="D51" i="7" s="1"/>
  <c r="C108" i="7"/>
  <c r="F20" i="7"/>
  <c r="E52" i="7"/>
  <c r="E51" i="7" s="1"/>
  <c r="E50" i="7" s="1"/>
  <c r="C276" i="7"/>
  <c r="H211" i="7"/>
  <c r="H181" i="7" s="1"/>
  <c r="C80" i="7"/>
  <c r="C91" i="7"/>
  <c r="C69" i="7"/>
  <c r="F83" i="7"/>
  <c r="F75" i="7" s="1"/>
  <c r="J75" i="7"/>
  <c r="J272" i="7" s="1"/>
  <c r="L54" i="7"/>
  <c r="L53" i="7" s="1"/>
  <c r="H272" i="7"/>
  <c r="K272" i="7"/>
  <c r="K52" i="7"/>
  <c r="K51" i="7" s="1"/>
  <c r="G52" i="7"/>
  <c r="G51" i="7" s="1"/>
  <c r="G272" i="7"/>
  <c r="C212" i="7"/>
  <c r="E273" i="7"/>
  <c r="H52" i="7"/>
  <c r="I83" i="7"/>
  <c r="C166" i="7"/>
  <c r="L75" i="7"/>
  <c r="I120" i="7"/>
  <c r="C138" i="7"/>
  <c r="O120" i="7"/>
  <c r="O75" i="7" s="1"/>
  <c r="C179" i="7"/>
  <c r="F178" i="7"/>
  <c r="C178" i="7" s="1"/>
  <c r="C219" i="7"/>
  <c r="C175" i="7"/>
  <c r="L161" i="7"/>
  <c r="L160" i="7" s="1"/>
  <c r="C241" i="7"/>
  <c r="F240" i="7"/>
  <c r="F211" i="7" s="1"/>
  <c r="C257" i="7"/>
  <c r="F253" i="7"/>
  <c r="L187" i="7"/>
  <c r="L182" i="7" s="1"/>
  <c r="L211" i="7"/>
  <c r="F187" i="7"/>
  <c r="C188" i="7"/>
  <c r="C162" i="7"/>
  <c r="F161" i="7"/>
  <c r="O181" i="7"/>
  <c r="C153" i="7"/>
  <c r="O53" i="7"/>
  <c r="I53" i="7"/>
  <c r="C58" i="7"/>
  <c r="F54" i="7"/>
  <c r="C55" i="7"/>
  <c r="C26" i="7"/>
  <c r="C85" i="7"/>
  <c r="I20" i="7"/>
  <c r="I187" i="7"/>
  <c r="I182" i="7" s="1"/>
  <c r="I211" i="7"/>
  <c r="C232" i="7"/>
  <c r="I76" i="7"/>
  <c r="C77" i="7"/>
  <c r="F67" i="7"/>
  <c r="C67" i="7" s="1"/>
  <c r="L20" i="7"/>
  <c r="C275" i="7"/>
  <c r="F274" i="7"/>
  <c r="C274" i="7" s="1"/>
  <c r="C83" i="7" l="1"/>
  <c r="M52" i="7"/>
  <c r="M51" i="7" s="1"/>
  <c r="M272" i="7"/>
  <c r="C120" i="7"/>
  <c r="C240" i="7"/>
  <c r="L52" i="7"/>
  <c r="I75" i="7"/>
  <c r="C75" i="7" s="1"/>
  <c r="N50" i="7"/>
  <c r="N273" i="7"/>
  <c r="L272" i="7"/>
  <c r="F174" i="7"/>
  <c r="C174" i="7" s="1"/>
  <c r="H51" i="7"/>
  <c r="J52" i="7"/>
  <c r="J51" i="7" s="1"/>
  <c r="C20" i="7"/>
  <c r="C211" i="7"/>
  <c r="J50" i="7"/>
  <c r="J273" i="7"/>
  <c r="O52" i="7"/>
  <c r="O51" i="7" s="1"/>
  <c r="D273" i="7"/>
  <c r="D50" i="7"/>
  <c r="K50" i="7"/>
  <c r="K273" i="7"/>
  <c r="I181" i="7"/>
  <c r="L181" i="7"/>
  <c r="L51" i="7" s="1"/>
  <c r="L50" i="7" s="1"/>
  <c r="G50" i="7"/>
  <c r="G273" i="7"/>
  <c r="C54" i="7"/>
  <c r="F53" i="7"/>
  <c r="C76" i="7"/>
  <c r="F252" i="7"/>
  <c r="C253" i="7"/>
  <c r="F160" i="7"/>
  <c r="C160" i="7" s="1"/>
  <c r="C161" i="7"/>
  <c r="C187" i="7"/>
  <c r="F182" i="7"/>
  <c r="O50" i="7"/>
  <c r="O273" i="7"/>
  <c r="O272" i="7"/>
  <c r="M50" i="7" l="1"/>
  <c r="M273" i="7"/>
  <c r="I52" i="7"/>
  <c r="I51" i="7" s="1"/>
  <c r="I273" i="7" s="1"/>
  <c r="I272" i="7"/>
  <c r="H273" i="7"/>
  <c r="H50" i="7"/>
  <c r="L273" i="7"/>
  <c r="C252" i="7"/>
  <c r="F272" i="7"/>
  <c r="C182" i="7"/>
  <c r="F181" i="7"/>
  <c r="C181" i="7" s="1"/>
  <c r="F52" i="7"/>
  <c r="C53" i="7"/>
  <c r="C272" i="7" l="1"/>
  <c r="I50" i="7"/>
  <c r="F51" i="7"/>
  <c r="C52" i="7"/>
  <c r="F273" i="7" l="1"/>
  <c r="C273" i="7" s="1"/>
  <c r="C51" i="7"/>
  <c r="F50" i="7"/>
  <c r="C50" i="7" s="1"/>
  <c r="J48" i="6" l="1"/>
  <c r="G48" i="6"/>
  <c r="E48" i="6"/>
  <c r="I48" i="6" s="1"/>
  <c r="J47" i="6"/>
  <c r="I47" i="6"/>
  <c r="J46" i="6"/>
  <c r="I46" i="6"/>
  <c r="J45" i="6"/>
  <c r="I45" i="6"/>
  <c r="J44" i="6"/>
  <c r="I44" i="6"/>
  <c r="J43" i="6"/>
  <c r="I43" i="6"/>
  <c r="J42" i="6"/>
  <c r="I42" i="6"/>
  <c r="J41" i="6"/>
  <c r="I41" i="6"/>
  <c r="J40" i="6"/>
  <c r="I40" i="6"/>
  <c r="J39" i="6"/>
  <c r="I39" i="6"/>
  <c r="J38" i="6"/>
  <c r="I38" i="6"/>
  <c r="J37" i="6"/>
  <c r="I37" i="6"/>
  <c r="J36" i="6"/>
  <c r="I36" i="6"/>
  <c r="J35" i="6"/>
  <c r="H35" i="6"/>
  <c r="G35" i="6"/>
  <c r="F35" i="6"/>
  <c r="E35" i="6"/>
  <c r="I29" i="6"/>
  <c r="F29" i="6"/>
  <c r="J29" i="6" s="1"/>
  <c r="J28" i="6"/>
  <c r="I28" i="6"/>
  <c r="E28" i="6"/>
  <c r="J27" i="6"/>
  <c r="I27" i="6"/>
  <c r="J26" i="6"/>
  <c r="E26" i="6"/>
  <c r="I26" i="6" s="1"/>
  <c r="J25" i="6"/>
  <c r="E25" i="6"/>
  <c r="I25" i="6" s="1"/>
  <c r="J24" i="6"/>
  <c r="I24" i="6"/>
  <c r="J23" i="6"/>
  <c r="I23" i="6"/>
  <c r="J22" i="6"/>
  <c r="I22" i="6"/>
  <c r="J21" i="6"/>
  <c r="I21" i="6"/>
  <c r="I20" i="6"/>
  <c r="F20" i="6"/>
  <c r="J20" i="6" s="1"/>
  <c r="J19" i="6"/>
  <c r="E19" i="6"/>
  <c r="I19" i="6" s="1"/>
  <c r="J18" i="6"/>
  <c r="I18" i="6"/>
  <c r="J17" i="6"/>
  <c r="I17" i="6"/>
  <c r="J16" i="6"/>
  <c r="I16" i="6"/>
  <c r="J15" i="6"/>
  <c r="I15" i="6"/>
  <c r="J14" i="6"/>
  <c r="I14" i="6"/>
  <c r="H13" i="6"/>
  <c r="G13" i="6"/>
  <c r="F13" i="6"/>
  <c r="O284" i="5"/>
  <c r="L284" i="5"/>
  <c r="I284" i="5"/>
  <c r="F284" i="5"/>
  <c r="O283" i="5"/>
  <c r="L283" i="5"/>
  <c r="I283" i="5"/>
  <c r="F283" i="5"/>
  <c r="O282" i="5"/>
  <c r="L282" i="5"/>
  <c r="I282" i="5"/>
  <c r="F282" i="5"/>
  <c r="O281" i="5"/>
  <c r="L281" i="5"/>
  <c r="I281" i="5"/>
  <c r="F281" i="5"/>
  <c r="O280" i="5"/>
  <c r="L280" i="5"/>
  <c r="I280" i="5"/>
  <c r="F280" i="5"/>
  <c r="O279" i="5"/>
  <c r="L279" i="5"/>
  <c r="I279" i="5"/>
  <c r="F279" i="5"/>
  <c r="O278" i="5"/>
  <c r="L278" i="5"/>
  <c r="I278" i="5"/>
  <c r="F278" i="5"/>
  <c r="O277" i="5"/>
  <c r="L277" i="5"/>
  <c r="L276" i="5" s="1"/>
  <c r="I277" i="5"/>
  <c r="F277" i="5"/>
  <c r="N276" i="5"/>
  <c r="M276" i="5"/>
  <c r="K276" i="5"/>
  <c r="J276" i="5"/>
  <c r="I276" i="5"/>
  <c r="H276" i="5"/>
  <c r="G276" i="5"/>
  <c r="E276" i="5"/>
  <c r="D276" i="5"/>
  <c r="O271" i="5"/>
  <c r="L271" i="5"/>
  <c r="I271" i="5"/>
  <c r="F271" i="5"/>
  <c r="O270" i="5"/>
  <c r="L270" i="5"/>
  <c r="I270" i="5"/>
  <c r="F270" i="5"/>
  <c r="F269" i="5" s="1"/>
  <c r="O269" i="5"/>
  <c r="N269" i="5"/>
  <c r="M269" i="5"/>
  <c r="L269" i="5"/>
  <c r="K269" i="5"/>
  <c r="J269" i="5"/>
  <c r="I269" i="5"/>
  <c r="H269" i="5"/>
  <c r="G269" i="5"/>
  <c r="E269" i="5"/>
  <c r="D269" i="5"/>
  <c r="O268" i="5"/>
  <c r="L268" i="5"/>
  <c r="L267" i="5" s="1"/>
  <c r="L266" i="5" s="1"/>
  <c r="L265" i="5" s="1"/>
  <c r="I268" i="5"/>
  <c r="I267" i="5" s="1"/>
  <c r="I266" i="5" s="1"/>
  <c r="I265" i="5" s="1"/>
  <c r="F268" i="5"/>
  <c r="O267" i="5"/>
  <c r="N267" i="5"/>
  <c r="N266" i="5" s="1"/>
  <c r="N265" i="5" s="1"/>
  <c r="M267" i="5"/>
  <c r="M266" i="5" s="1"/>
  <c r="M265" i="5" s="1"/>
  <c r="K267" i="5"/>
  <c r="K266" i="5" s="1"/>
  <c r="K265" i="5" s="1"/>
  <c r="J267" i="5"/>
  <c r="J266" i="5" s="1"/>
  <c r="J265" i="5" s="1"/>
  <c r="H267" i="5"/>
  <c r="H266" i="5" s="1"/>
  <c r="H265" i="5" s="1"/>
  <c r="G267" i="5"/>
  <c r="E267" i="5"/>
  <c r="E266" i="5" s="1"/>
  <c r="E265" i="5" s="1"/>
  <c r="D267" i="5"/>
  <c r="O266" i="5"/>
  <c r="O265" i="5" s="1"/>
  <c r="G266" i="5"/>
  <c r="G265" i="5" s="1"/>
  <c r="D266" i="5"/>
  <c r="D265" i="5" s="1"/>
  <c r="O264" i="5"/>
  <c r="O263" i="5" s="1"/>
  <c r="L264" i="5"/>
  <c r="L263" i="5" s="1"/>
  <c r="I264" i="5"/>
  <c r="F264" i="5"/>
  <c r="N263" i="5"/>
  <c r="M263" i="5"/>
  <c r="K263" i="5"/>
  <c r="J263" i="5"/>
  <c r="I263" i="5"/>
  <c r="H263" i="5"/>
  <c r="G263" i="5"/>
  <c r="E263" i="5"/>
  <c r="D263" i="5"/>
  <c r="O262" i="5"/>
  <c r="L262" i="5"/>
  <c r="I262" i="5"/>
  <c r="F262" i="5"/>
  <c r="O261" i="5"/>
  <c r="L261" i="5"/>
  <c r="I261" i="5"/>
  <c r="F261" i="5"/>
  <c r="O260" i="5"/>
  <c r="L260" i="5"/>
  <c r="I260" i="5"/>
  <c r="F260" i="5"/>
  <c r="O259" i="5"/>
  <c r="L259" i="5"/>
  <c r="I259" i="5"/>
  <c r="F259" i="5"/>
  <c r="O258" i="5"/>
  <c r="O257" i="5" s="1"/>
  <c r="L258" i="5"/>
  <c r="L257" i="5" s="1"/>
  <c r="I258" i="5"/>
  <c r="F258" i="5"/>
  <c r="F257" i="5" s="1"/>
  <c r="N257" i="5"/>
  <c r="M257" i="5"/>
  <c r="M253" i="5" s="1"/>
  <c r="K257" i="5"/>
  <c r="K253" i="5" s="1"/>
  <c r="J257" i="5"/>
  <c r="J253" i="5" s="1"/>
  <c r="J252" i="5" s="1"/>
  <c r="H257" i="5"/>
  <c r="G257" i="5"/>
  <c r="G253" i="5" s="1"/>
  <c r="G252" i="5" s="1"/>
  <c r="E257" i="5"/>
  <c r="E253" i="5" s="1"/>
  <c r="E252" i="5" s="1"/>
  <c r="D257" i="5"/>
  <c r="O256" i="5"/>
  <c r="L256" i="5"/>
  <c r="I256" i="5"/>
  <c r="F256" i="5"/>
  <c r="O255" i="5"/>
  <c r="L255" i="5"/>
  <c r="I255" i="5"/>
  <c r="F255" i="5"/>
  <c r="O254" i="5"/>
  <c r="L254" i="5"/>
  <c r="L253" i="5" s="1"/>
  <c r="I254" i="5"/>
  <c r="F254" i="5"/>
  <c r="N253" i="5"/>
  <c r="N252" i="5" s="1"/>
  <c r="H253" i="5"/>
  <c r="H252" i="5" s="1"/>
  <c r="D253" i="5"/>
  <c r="O251" i="5"/>
  <c r="L251" i="5"/>
  <c r="L250" i="5" s="1"/>
  <c r="I251" i="5"/>
  <c r="I250" i="5" s="1"/>
  <c r="F251" i="5"/>
  <c r="O250" i="5"/>
  <c r="N250" i="5"/>
  <c r="M250" i="5"/>
  <c r="K250" i="5"/>
  <c r="J250" i="5"/>
  <c r="H250" i="5"/>
  <c r="G250" i="5"/>
  <c r="F250" i="5"/>
  <c r="E250" i="5"/>
  <c r="D250" i="5"/>
  <c r="O249" i="5"/>
  <c r="L249" i="5"/>
  <c r="I249" i="5"/>
  <c r="F249" i="5"/>
  <c r="O248" i="5"/>
  <c r="L248" i="5"/>
  <c r="I248" i="5"/>
  <c r="F248" i="5"/>
  <c r="O247" i="5"/>
  <c r="L247" i="5"/>
  <c r="I247" i="5"/>
  <c r="F247" i="5"/>
  <c r="O246" i="5"/>
  <c r="L246" i="5"/>
  <c r="L245" i="5" s="1"/>
  <c r="I246" i="5"/>
  <c r="F246" i="5"/>
  <c r="O245" i="5"/>
  <c r="N245" i="5"/>
  <c r="M245" i="5"/>
  <c r="K245" i="5"/>
  <c r="J245" i="5"/>
  <c r="I245" i="5"/>
  <c r="H245" i="5"/>
  <c r="G245" i="5"/>
  <c r="F245" i="5"/>
  <c r="E245" i="5"/>
  <c r="E240" i="5" s="1"/>
  <c r="D245" i="5"/>
  <c r="O244" i="5"/>
  <c r="L244" i="5"/>
  <c r="I244" i="5"/>
  <c r="F244" i="5"/>
  <c r="O243" i="5"/>
  <c r="L243" i="5"/>
  <c r="I243" i="5"/>
  <c r="F243" i="5"/>
  <c r="O242" i="5"/>
  <c r="L242" i="5"/>
  <c r="L241" i="5" s="1"/>
  <c r="I242" i="5"/>
  <c r="I241" i="5" s="1"/>
  <c r="I240" i="5" s="1"/>
  <c r="F242" i="5"/>
  <c r="O241" i="5"/>
  <c r="N241" i="5"/>
  <c r="M241" i="5"/>
  <c r="M240" i="5" s="1"/>
  <c r="K241" i="5"/>
  <c r="J241" i="5"/>
  <c r="H241" i="5"/>
  <c r="G241" i="5"/>
  <c r="G240" i="5" s="1"/>
  <c r="F241" i="5"/>
  <c r="E241" i="5"/>
  <c r="D241" i="5"/>
  <c r="K240" i="5"/>
  <c r="F240" i="5"/>
  <c r="O239" i="5"/>
  <c r="L239" i="5"/>
  <c r="I239" i="5"/>
  <c r="F239" i="5"/>
  <c r="O238" i="5"/>
  <c r="L238" i="5"/>
  <c r="I238" i="5"/>
  <c r="F238" i="5"/>
  <c r="O237" i="5"/>
  <c r="L237" i="5"/>
  <c r="I237" i="5"/>
  <c r="F237" i="5"/>
  <c r="O236" i="5"/>
  <c r="L236" i="5"/>
  <c r="I236" i="5"/>
  <c r="F236" i="5"/>
  <c r="O235" i="5"/>
  <c r="L235" i="5"/>
  <c r="I235" i="5"/>
  <c r="F235" i="5"/>
  <c r="O234" i="5"/>
  <c r="L234" i="5"/>
  <c r="I234" i="5"/>
  <c r="I233" i="5" s="1"/>
  <c r="I232" i="5" s="1"/>
  <c r="F234" i="5"/>
  <c r="O233" i="5"/>
  <c r="O232" i="5" s="1"/>
  <c r="N233" i="5"/>
  <c r="N232" i="5" s="1"/>
  <c r="M233" i="5"/>
  <c r="M232" i="5" s="1"/>
  <c r="K233" i="5"/>
  <c r="J233" i="5"/>
  <c r="J232" i="5" s="1"/>
  <c r="H233" i="5"/>
  <c r="H232" i="5" s="1"/>
  <c r="G233" i="5"/>
  <c r="F233" i="5"/>
  <c r="F232" i="5" s="1"/>
  <c r="E233" i="5"/>
  <c r="D233" i="5"/>
  <c r="K232" i="5"/>
  <c r="G232" i="5"/>
  <c r="E232" i="5"/>
  <c r="D232" i="5"/>
  <c r="O231" i="5"/>
  <c r="L231" i="5"/>
  <c r="I231" i="5"/>
  <c r="F231" i="5"/>
  <c r="O230" i="5"/>
  <c r="L230" i="5"/>
  <c r="I230" i="5"/>
  <c r="F230" i="5"/>
  <c r="O229" i="5"/>
  <c r="L229" i="5"/>
  <c r="I229" i="5"/>
  <c r="F229" i="5"/>
  <c r="O228" i="5"/>
  <c r="L228" i="5"/>
  <c r="I228" i="5"/>
  <c r="F228" i="5"/>
  <c r="F227" i="5" s="1"/>
  <c r="O227" i="5"/>
  <c r="N227" i="5"/>
  <c r="M227" i="5"/>
  <c r="L227" i="5"/>
  <c r="K227" i="5"/>
  <c r="J227" i="5"/>
  <c r="I227" i="5"/>
  <c r="H227" i="5"/>
  <c r="G227" i="5"/>
  <c r="E227" i="5"/>
  <c r="D227" i="5"/>
  <c r="O226" i="5"/>
  <c r="L226" i="5"/>
  <c r="I226" i="5"/>
  <c r="F226" i="5"/>
  <c r="O225" i="5"/>
  <c r="L225" i="5"/>
  <c r="I225" i="5"/>
  <c r="F225" i="5"/>
  <c r="O224" i="5"/>
  <c r="L224" i="5"/>
  <c r="I224" i="5"/>
  <c r="F224" i="5"/>
  <c r="O223" i="5"/>
  <c r="L223" i="5"/>
  <c r="I223" i="5"/>
  <c r="F223" i="5"/>
  <c r="O222" i="5"/>
  <c r="L222" i="5"/>
  <c r="I222" i="5"/>
  <c r="F222" i="5"/>
  <c r="O221" i="5"/>
  <c r="L221" i="5"/>
  <c r="I221" i="5"/>
  <c r="F221" i="5"/>
  <c r="O220" i="5"/>
  <c r="L220" i="5"/>
  <c r="L219" i="5" s="1"/>
  <c r="I220" i="5"/>
  <c r="F220" i="5"/>
  <c r="N219" i="5"/>
  <c r="M219" i="5"/>
  <c r="K219" i="5"/>
  <c r="J219" i="5"/>
  <c r="I219" i="5"/>
  <c r="H219" i="5"/>
  <c r="G219" i="5"/>
  <c r="E219" i="5"/>
  <c r="D219" i="5"/>
  <c r="O218" i="5"/>
  <c r="L218" i="5"/>
  <c r="I218" i="5"/>
  <c r="F218" i="5"/>
  <c r="O217" i="5"/>
  <c r="O216" i="5" s="1"/>
  <c r="L217" i="5"/>
  <c r="I217" i="5"/>
  <c r="I216" i="5" s="1"/>
  <c r="F217" i="5"/>
  <c r="C217" i="5" s="1"/>
  <c r="N216" i="5"/>
  <c r="M216" i="5"/>
  <c r="L216" i="5"/>
  <c r="K216" i="5"/>
  <c r="J216" i="5"/>
  <c r="H216" i="5"/>
  <c r="G216" i="5"/>
  <c r="E216" i="5"/>
  <c r="D216" i="5"/>
  <c r="O215" i="5"/>
  <c r="O214" i="5" s="1"/>
  <c r="L215" i="5"/>
  <c r="L214" i="5" s="1"/>
  <c r="I215" i="5"/>
  <c r="I214" i="5" s="1"/>
  <c r="F215" i="5"/>
  <c r="F214" i="5" s="1"/>
  <c r="N214" i="5"/>
  <c r="M214" i="5"/>
  <c r="K214" i="5"/>
  <c r="J214" i="5"/>
  <c r="H214" i="5"/>
  <c r="G214" i="5"/>
  <c r="G212" i="5" s="1"/>
  <c r="E214" i="5"/>
  <c r="D214" i="5"/>
  <c r="O213" i="5"/>
  <c r="L213" i="5"/>
  <c r="I213" i="5"/>
  <c r="F213" i="5"/>
  <c r="J212" i="5"/>
  <c r="O210" i="5"/>
  <c r="L210" i="5"/>
  <c r="I210" i="5"/>
  <c r="F210" i="5"/>
  <c r="O209" i="5"/>
  <c r="O208" i="5" s="1"/>
  <c r="L209" i="5"/>
  <c r="L208" i="5" s="1"/>
  <c r="I209" i="5"/>
  <c r="I208" i="5" s="1"/>
  <c r="F209" i="5"/>
  <c r="N208" i="5"/>
  <c r="M208" i="5"/>
  <c r="K208" i="5"/>
  <c r="J208" i="5"/>
  <c r="H208" i="5"/>
  <c r="G208" i="5"/>
  <c r="E208" i="5"/>
  <c r="D208" i="5"/>
  <c r="O207" i="5"/>
  <c r="L207" i="5"/>
  <c r="I207" i="5"/>
  <c r="F207" i="5"/>
  <c r="O206" i="5"/>
  <c r="L206" i="5"/>
  <c r="I206" i="5"/>
  <c r="F206" i="5"/>
  <c r="O205" i="5"/>
  <c r="L205" i="5"/>
  <c r="I205" i="5"/>
  <c r="F205" i="5"/>
  <c r="O204" i="5"/>
  <c r="L204" i="5"/>
  <c r="I204" i="5"/>
  <c r="F204" i="5"/>
  <c r="O203" i="5"/>
  <c r="L203" i="5"/>
  <c r="I203" i="5"/>
  <c r="F203" i="5"/>
  <c r="O202" i="5"/>
  <c r="L202" i="5"/>
  <c r="I202" i="5"/>
  <c r="F202" i="5"/>
  <c r="O201" i="5"/>
  <c r="L201" i="5"/>
  <c r="I201" i="5"/>
  <c r="F201" i="5"/>
  <c r="O200" i="5"/>
  <c r="L200" i="5"/>
  <c r="I200" i="5"/>
  <c r="F200" i="5"/>
  <c r="F199" i="5" s="1"/>
  <c r="O199" i="5"/>
  <c r="N199" i="5"/>
  <c r="M199" i="5"/>
  <c r="K199" i="5"/>
  <c r="J199" i="5"/>
  <c r="H199" i="5"/>
  <c r="G199" i="5"/>
  <c r="E199" i="5"/>
  <c r="D199" i="5"/>
  <c r="O198" i="5"/>
  <c r="L198" i="5"/>
  <c r="I198" i="5"/>
  <c r="F198" i="5"/>
  <c r="O197" i="5"/>
  <c r="L197" i="5"/>
  <c r="I197" i="5"/>
  <c r="F197" i="5"/>
  <c r="O196" i="5"/>
  <c r="L196" i="5"/>
  <c r="I196" i="5"/>
  <c r="F196" i="5"/>
  <c r="O195" i="5"/>
  <c r="L195" i="5"/>
  <c r="I195" i="5"/>
  <c r="F195" i="5"/>
  <c r="O194" i="5"/>
  <c r="L194" i="5"/>
  <c r="I194" i="5"/>
  <c r="F194" i="5"/>
  <c r="O193" i="5"/>
  <c r="L193" i="5"/>
  <c r="I193" i="5"/>
  <c r="F193" i="5"/>
  <c r="O192" i="5"/>
  <c r="L192" i="5"/>
  <c r="I192" i="5"/>
  <c r="F192" i="5"/>
  <c r="O191" i="5"/>
  <c r="L191" i="5"/>
  <c r="I191" i="5"/>
  <c r="F191" i="5"/>
  <c r="O190" i="5"/>
  <c r="L190" i="5"/>
  <c r="I190" i="5"/>
  <c r="F190" i="5"/>
  <c r="O189" i="5"/>
  <c r="O188" i="5" s="1"/>
  <c r="L189" i="5"/>
  <c r="I189" i="5"/>
  <c r="F189" i="5"/>
  <c r="N188" i="5"/>
  <c r="N187" i="5" s="1"/>
  <c r="N182" i="5" s="1"/>
  <c r="M188" i="5"/>
  <c r="K188" i="5"/>
  <c r="K187" i="5" s="1"/>
  <c r="J188" i="5"/>
  <c r="H188" i="5"/>
  <c r="H187" i="5" s="1"/>
  <c r="G188" i="5"/>
  <c r="F188" i="5"/>
  <c r="E188" i="5"/>
  <c r="D188" i="5"/>
  <c r="D187" i="5" s="1"/>
  <c r="O186" i="5"/>
  <c r="L186" i="5"/>
  <c r="I186" i="5"/>
  <c r="F186" i="5"/>
  <c r="O185" i="5"/>
  <c r="O183" i="5" s="1"/>
  <c r="L185" i="5"/>
  <c r="I185" i="5"/>
  <c r="F185" i="5"/>
  <c r="C185" i="5"/>
  <c r="O184" i="5"/>
  <c r="L184" i="5"/>
  <c r="I184" i="5"/>
  <c r="F184" i="5"/>
  <c r="N183" i="5"/>
  <c r="M183" i="5"/>
  <c r="L183" i="5"/>
  <c r="K183" i="5"/>
  <c r="K182" i="5" s="1"/>
  <c r="J183" i="5"/>
  <c r="I183" i="5"/>
  <c r="H183" i="5"/>
  <c r="G183" i="5"/>
  <c r="E183" i="5"/>
  <c r="D183" i="5"/>
  <c r="O180" i="5"/>
  <c r="L180" i="5"/>
  <c r="I180" i="5"/>
  <c r="F180" i="5"/>
  <c r="O179" i="5"/>
  <c r="N179" i="5"/>
  <c r="M179" i="5"/>
  <c r="M178" i="5" s="1"/>
  <c r="L179" i="5"/>
  <c r="L178" i="5" s="1"/>
  <c r="K179" i="5"/>
  <c r="K178" i="5" s="1"/>
  <c r="J179" i="5"/>
  <c r="I179" i="5"/>
  <c r="I178" i="5" s="1"/>
  <c r="H179" i="5"/>
  <c r="H178" i="5" s="1"/>
  <c r="G179" i="5"/>
  <c r="F179" i="5"/>
  <c r="E179" i="5"/>
  <c r="E178" i="5" s="1"/>
  <c r="D179" i="5"/>
  <c r="D178" i="5" s="1"/>
  <c r="O178" i="5"/>
  <c r="N178" i="5"/>
  <c r="J178" i="5"/>
  <c r="G178" i="5"/>
  <c r="F178" i="5"/>
  <c r="O177" i="5"/>
  <c r="L177" i="5"/>
  <c r="I177" i="5"/>
  <c r="F177" i="5"/>
  <c r="O176" i="5"/>
  <c r="O175" i="5" s="1"/>
  <c r="L176" i="5"/>
  <c r="I176" i="5"/>
  <c r="I175" i="5" s="1"/>
  <c r="F176" i="5"/>
  <c r="N175" i="5"/>
  <c r="M175" i="5"/>
  <c r="K175" i="5"/>
  <c r="J175" i="5"/>
  <c r="H175" i="5"/>
  <c r="H174" i="5" s="1"/>
  <c r="G175" i="5"/>
  <c r="F175" i="5"/>
  <c r="E175" i="5"/>
  <c r="D175" i="5"/>
  <c r="D174" i="5" s="1"/>
  <c r="O173" i="5"/>
  <c r="L173" i="5"/>
  <c r="I173" i="5"/>
  <c r="F173" i="5"/>
  <c r="O172" i="5"/>
  <c r="O171" i="5" s="1"/>
  <c r="L172" i="5"/>
  <c r="I172" i="5"/>
  <c r="I171" i="5" s="1"/>
  <c r="F172" i="5"/>
  <c r="N171" i="5"/>
  <c r="M171" i="5"/>
  <c r="L171" i="5"/>
  <c r="K171" i="5"/>
  <c r="J171" i="5"/>
  <c r="H171" i="5"/>
  <c r="G171" i="5"/>
  <c r="E171" i="5"/>
  <c r="D171" i="5"/>
  <c r="O170" i="5"/>
  <c r="L170" i="5"/>
  <c r="I170" i="5"/>
  <c r="F170" i="5"/>
  <c r="O169" i="5"/>
  <c r="L169" i="5"/>
  <c r="I169" i="5"/>
  <c r="F169" i="5"/>
  <c r="O168" i="5"/>
  <c r="L168" i="5"/>
  <c r="I168" i="5"/>
  <c r="F168" i="5"/>
  <c r="O167" i="5"/>
  <c r="L167" i="5"/>
  <c r="I167" i="5"/>
  <c r="I166" i="5" s="1"/>
  <c r="F167" i="5"/>
  <c r="F166" i="5" s="1"/>
  <c r="N166" i="5"/>
  <c r="M166" i="5"/>
  <c r="L166" i="5"/>
  <c r="K166" i="5"/>
  <c r="J166" i="5"/>
  <c r="H166" i="5"/>
  <c r="G166" i="5"/>
  <c r="E166" i="5"/>
  <c r="D166" i="5"/>
  <c r="O165" i="5"/>
  <c r="L165" i="5"/>
  <c r="I165" i="5"/>
  <c r="F165" i="5"/>
  <c r="O164" i="5"/>
  <c r="L164" i="5"/>
  <c r="I164" i="5"/>
  <c r="F164" i="5"/>
  <c r="O163" i="5"/>
  <c r="L163" i="5"/>
  <c r="L162" i="5" s="1"/>
  <c r="L161" i="5" s="1"/>
  <c r="I163" i="5"/>
  <c r="I162" i="5" s="1"/>
  <c r="F163" i="5"/>
  <c r="N162" i="5"/>
  <c r="M162" i="5"/>
  <c r="M161" i="5" s="1"/>
  <c r="M160" i="5" s="1"/>
  <c r="K162" i="5"/>
  <c r="J162" i="5"/>
  <c r="H162" i="5"/>
  <c r="G162" i="5"/>
  <c r="G161" i="5" s="1"/>
  <c r="G160" i="5" s="1"/>
  <c r="E162" i="5"/>
  <c r="D162" i="5"/>
  <c r="N161" i="5"/>
  <c r="K161" i="5"/>
  <c r="K160" i="5" s="1"/>
  <c r="J161" i="5"/>
  <c r="E161" i="5"/>
  <c r="O159" i="5"/>
  <c r="L159" i="5"/>
  <c r="I159" i="5"/>
  <c r="F159" i="5"/>
  <c r="O158" i="5"/>
  <c r="L158" i="5"/>
  <c r="I158" i="5"/>
  <c r="F158" i="5"/>
  <c r="O157" i="5"/>
  <c r="L157" i="5"/>
  <c r="I157" i="5"/>
  <c r="F157" i="5"/>
  <c r="O156" i="5"/>
  <c r="L156" i="5"/>
  <c r="I156" i="5"/>
  <c r="F156" i="5"/>
  <c r="O155" i="5"/>
  <c r="L155" i="5"/>
  <c r="I155" i="5"/>
  <c r="F155" i="5"/>
  <c r="O154" i="5"/>
  <c r="L154" i="5"/>
  <c r="I154" i="5"/>
  <c r="I153" i="5" s="1"/>
  <c r="I152" i="5" s="1"/>
  <c r="F154" i="5"/>
  <c r="N153" i="5"/>
  <c r="N152" i="5" s="1"/>
  <c r="M153" i="5"/>
  <c r="L153" i="5"/>
  <c r="L152" i="5" s="1"/>
  <c r="K153" i="5"/>
  <c r="K152" i="5" s="1"/>
  <c r="J153" i="5"/>
  <c r="J152" i="5" s="1"/>
  <c r="H153" i="5"/>
  <c r="H152" i="5" s="1"/>
  <c r="G153" i="5"/>
  <c r="G152" i="5" s="1"/>
  <c r="E153" i="5"/>
  <c r="E152" i="5" s="1"/>
  <c r="D153" i="5"/>
  <c r="M152" i="5"/>
  <c r="D152" i="5"/>
  <c r="O151" i="5"/>
  <c r="L151" i="5"/>
  <c r="I151" i="5"/>
  <c r="F151" i="5"/>
  <c r="O150" i="5"/>
  <c r="L150" i="5"/>
  <c r="I150" i="5"/>
  <c r="F150" i="5"/>
  <c r="O149" i="5"/>
  <c r="L149" i="5"/>
  <c r="I149" i="5"/>
  <c r="F149" i="5"/>
  <c r="O148" i="5"/>
  <c r="L148" i="5"/>
  <c r="L147" i="5" s="1"/>
  <c r="I148" i="5"/>
  <c r="F148" i="5"/>
  <c r="F147" i="5" s="1"/>
  <c r="C147" i="5" s="1"/>
  <c r="O147" i="5"/>
  <c r="N147" i="5"/>
  <c r="M147" i="5"/>
  <c r="K147" i="5"/>
  <c r="J147" i="5"/>
  <c r="I147" i="5"/>
  <c r="H147" i="5"/>
  <c r="G147" i="5"/>
  <c r="E147" i="5"/>
  <c r="D147" i="5"/>
  <c r="O146" i="5"/>
  <c r="L146" i="5"/>
  <c r="I146" i="5"/>
  <c r="F146" i="5"/>
  <c r="O145" i="5"/>
  <c r="L145" i="5"/>
  <c r="I145" i="5"/>
  <c r="F145" i="5"/>
  <c r="O144" i="5"/>
  <c r="L144" i="5"/>
  <c r="I144" i="5"/>
  <c r="F144" i="5"/>
  <c r="O143" i="5"/>
  <c r="L143" i="5"/>
  <c r="I143" i="5"/>
  <c r="F143" i="5"/>
  <c r="O142" i="5"/>
  <c r="L142" i="5"/>
  <c r="I142" i="5"/>
  <c r="F142" i="5"/>
  <c r="O141" i="5"/>
  <c r="L141" i="5"/>
  <c r="I141" i="5"/>
  <c r="F141" i="5"/>
  <c r="O140" i="5"/>
  <c r="L140" i="5"/>
  <c r="I140" i="5"/>
  <c r="F140" i="5"/>
  <c r="O139" i="5"/>
  <c r="O138" i="5" s="1"/>
  <c r="L139" i="5"/>
  <c r="L138" i="5" s="1"/>
  <c r="I139" i="5"/>
  <c r="F139" i="5"/>
  <c r="N138" i="5"/>
  <c r="N120" i="5" s="1"/>
  <c r="M138" i="5"/>
  <c r="K138" i="5"/>
  <c r="J138" i="5"/>
  <c r="I138" i="5"/>
  <c r="H138" i="5"/>
  <c r="G138" i="5"/>
  <c r="E138" i="5"/>
  <c r="D138" i="5"/>
  <c r="O137" i="5"/>
  <c r="L137" i="5"/>
  <c r="I137" i="5"/>
  <c r="F137" i="5"/>
  <c r="C137" i="5" s="1"/>
  <c r="O136" i="5"/>
  <c r="L136" i="5"/>
  <c r="I136" i="5"/>
  <c r="F136" i="5"/>
  <c r="C136" i="5" s="1"/>
  <c r="O135" i="5"/>
  <c r="L135" i="5"/>
  <c r="I135" i="5"/>
  <c r="I134" i="5" s="1"/>
  <c r="F135" i="5"/>
  <c r="N134" i="5"/>
  <c r="M134" i="5"/>
  <c r="L134" i="5"/>
  <c r="K134" i="5"/>
  <c r="J134" i="5"/>
  <c r="H134" i="5"/>
  <c r="G134" i="5"/>
  <c r="E134" i="5"/>
  <c r="D134" i="5"/>
  <c r="O133" i="5"/>
  <c r="L133" i="5"/>
  <c r="I133" i="5"/>
  <c r="F133" i="5"/>
  <c r="O132" i="5"/>
  <c r="O131" i="5" s="1"/>
  <c r="L132" i="5"/>
  <c r="L131" i="5" s="1"/>
  <c r="I132" i="5"/>
  <c r="I131" i="5" s="1"/>
  <c r="F132" i="5"/>
  <c r="N131" i="5"/>
  <c r="M131" i="5"/>
  <c r="K131" i="5"/>
  <c r="J131" i="5"/>
  <c r="H131" i="5"/>
  <c r="G131" i="5"/>
  <c r="E131" i="5"/>
  <c r="D131" i="5"/>
  <c r="O130" i="5"/>
  <c r="L130" i="5"/>
  <c r="I130" i="5"/>
  <c r="F130" i="5"/>
  <c r="O129" i="5"/>
  <c r="L129" i="5"/>
  <c r="I129" i="5"/>
  <c r="F129" i="5"/>
  <c r="O128" i="5"/>
  <c r="L128" i="5"/>
  <c r="I128" i="5"/>
  <c r="F128" i="5"/>
  <c r="O127" i="5"/>
  <c r="L127" i="5"/>
  <c r="I127" i="5"/>
  <c r="I126" i="5" s="1"/>
  <c r="F127" i="5"/>
  <c r="N126" i="5"/>
  <c r="M126" i="5"/>
  <c r="L126" i="5"/>
  <c r="K126" i="5"/>
  <c r="J126" i="5"/>
  <c r="H126" i="5"/>
  <c r="G126" i="5"/>
  <c r="E126" i="5"/>
  <c r="D126" i="5"/>
  <c r="O125" i="5"/>
  <c r="L125" i="5"/>
  <c r="I125" i="5"/>
  <c r="F125" i="5"/>
  <c r="O124" i="5"/>
  <c r="L124" i="5"/>
  <c r="I124" i="5"/>
  <c r="F124" i="5"/>
  <c r="O123" i="5"/>
  <c r="L123" i="5"/>
  <c r="I123" i="5"/>
  <c r="F123" i="5"/>
  <c r="O122" i="5"/>
  <c r="L122" i="5"/>
  <c r="L121" i="5" s="1"/>
  <c r="I122" i="5"/>
  <c r="I121" i="5" s="1"/>
  <c r="F122" i="5"/>
  <c r="N121" i="5"/>
  <c r="M121" i="5"/>
  <c r="K121" i="5"/>
  <c r="J121" i="5"/>
  <c r="H121" i="5"/>
  <c r="G121" i="5"/>
  <c r="E121" i="5"/>
  <c r="D121" i="5"/>
  <c r="J120" i="5"/>
  <c r="O119" i="5"/>
  <c r="L119" i="5"/>
  <c r="I119" i="5"/>
  <c r="F119" i="5"/>
  <c r="O118" i="5"/>
  <c r="L118" i="5"/>
  <c r="I118" i="5"/>
  <c r="F118" i="5"/>
  <c r="O117" i="5"/>
  <c r="L117" i="5"/>
  <c r="I117" i="5"/>
  <c r="F117" i="5"/>
  <c r="O116" i="5"/>
  <c r="L116" i="5"/>
  <c r="I116" i="5"/>
  <c r="F116" i="5"/>
  <c r="O115" i="5"/>
  <c r="L115" i="5"/>
  <c r="I115" i="5"/>
  <c r="I114" i="5" s="1"/>
  <c r="F115" i="5"/>
  <c r="F114" i="5" s="1"/>
  <c r="O114" i="5"/>
  <c r="N114" i="5"/>
  <c r="M114" i="5"/>
  <c r="K114" i="5"/>
  <c r="J114" i="5"/>
  <c r="H114" i="5"/>
  <c r="G114" i="5"/>
  <c r="E114" i="5"/>
  <c r="D114" i="5"/>
  <c r="O113" i="5"/>
  <c r="L113" i="5"/>
  <c r="I113" i="5"/>
  <c r="F113" i="5"/>
  <c r="O112" i="5"/>
  <c r="L112" i="5"/>
  <c r="I112" i="5"/>
  <c r="F112" i="5"/>
  <c r="O111" i="5"/>
  <c r="L111" i="5"/>
  <c r="I111" i="5"/>
  <c r="F111" i="5"/>
  <c r="O110" i="5"/>
  <c r="L110" i="5"/>
  <c r="I110" i="5"/>
  <c r="F110" i="5"/>
  <c r="O109" i="5"/>
  <c r="L109" i="5"/>
  <c r="I109" i="5"/>
  <c r="I108" i="5" s="1"/>
  <c r="F109" i="5"/>
  <c r="O108" i="5"/>
  <c r="N108" i="5"/>
  <c r="M108" i="5"/>
  <c r="K108" i="5"/>
  <c r="J108" i="5"/>
  <c r="H108" i="5"/>
  <c r="G108" i="5"/>
  <c r="E108" i="5"/>
  <c r="D108" i="5"/>
  <c r="O107" i="5"/>
  <c r="L107" i="5"/>
  <c r="I107" i="5"/>
  <c r="F107" i="5"/>
  <c r="O106" i="5"/>
  <c r="L106" i="5"/>
  <c r="I106" i="5"/>
  <c r="F106" i="5"/>
  <c r="O105" i="5"/>
  <c r="L105" i="5"/>
  <c r="I105" i="5"/>
  <c r="F105" i="5"/>
  <c r="O104" i="5"/>
  <c r="L104" i="5"/>
  <c r="I104" i="5"/>
  <c r="F104" i="5"/>
  <c r="O103" i="5"/>
  <c r="L103" i="5"/>
  <c r="I103" i="5"/>
  <c r="F103" i="5"/>
  <c r="O102" i="5"/>
  <c r="L102" i="5"/>
  <c r="I102" i="5"/>
  <c r="F102" i="5"/>
  <c r="O101" i="5"/>
  <c r="L101" i="5"/>
  <c r="I101" i="5"/>
  <c r="F101" i="5"/>
  <c r="O100" i="5"/>
  <c r="O99" i="5" s="1"/>
  <c r="L100" i="5"/>
  <c r="L99" i="5" s="1"/>
  <c r="I100" i="5"/>
  <c r="F100" i="5"/>
  <c r="N99" i="5"/>
  <c r="M99" i="5"/>
  <c r="K99" i="5"/>
  <c r="J99" i="5"/>
  <c r="I99" i="5"/>
  <c r="H99" i="5"/>
  <c r="G99" i="5"/>
  <c r="E99" i="5"/>
  <c r="D99" i="5"/>
  <c r="O98" i="5"/>
  <c r="L98" i="5"/>
  <c r="I98" i="5"/>
  <c r="F98" i="5"/>
  <c r="O97" i="5"/>
  <c r="L97" i="5"/>
  <c r="I97" i="5"/>
  <c r="F97" i="5"/>
  <c r="O96" i="5"/>
  <c r="L96" i="5"/>
  <c r="I96" i="5"/>
  <c r="F96" i="5"/>
  <c r="O95" i="5"/>
  <c r="L95" i="5"/>
  <c r="I95" i="5"/>
  <c r="F95" i="5"/>
  <c r="O94" i="5"/>
  <c r="L94" i="5"/>
  <c r="I94" i="5"/>
  <c r="F94" i="5"/>
  <c r="O93" i="5"/>
  <c r="L93" i="5"/>
  <c r="I93" i="5"/>
  <c r="F93" i="5"/>
  <c r="O92" i="5"/>
  <c r="O91" i="5" s="1"/>
  <c r="L92" i="5"/>
  <c r="L91" i="5" s="1"/>
  <c r="I92" i="5"/>
  <c r="F92" i="5"/>
  <c r="N91" i="5"/>
  <c r="M91" i="5"/>
  <c r="K91" i="5"/>
  <c r="J91" i="5"/>
  <c r="H91" i="5"/>
  <c r="G91" i="5"/>
  <c r="E91" i="5"/>
  <c r="D91" i="5"/>
  <c r="O90" i="5"/>
  <c r="L90" i="5"/>
  <c r="I90" i="5"/>
  <c r="F90" i="5"/>
  <c r="O89" i="5"/>
  <c r="L89" i="5"/>
  <c r="I89" i="5"/>
  <c r="F89" i="5"/>
  <c r="O88" i="5"/>
  <c r="L88" i="5"/>
  <c r="I88" i="5"/>
  <c r="F88" i="5"/>
  <c r="O87" i="5"/>
  <c r="L87" i="5"/>
  <c r="I87" i="5"/>
  <c r="F87" i="5"/>
  <c r="O86" i="5"/>
  <c r="L86" i="5"/>
  <c r="L85" i="5" s="1"/>
  <c r="I86" i="5"/>
  <c r="F86" i="5"/>
  <c r="O85" i="5"/>
  <c r="N85" i="5"/>
  <c r="M85" i="5"/>
  <c r="K85" i="5"/>
  <c r="J85" i="5"/>
  <c r="H85" i="5"/>
  <c r="G85" i="5"/>
  <c r="E85" i="5"/>
  <c r="D85" i="5"/>
  <c r="O84" i="5"/>
  <c r="L84" i="5"/>
  <c r="I84" i="5"/>
  <c r="F84" i="5"/>
  <c r="O82" i="5"/>
  <c r="L82" i="5"/>
  <c r="I82" i="5"/>
  <c r="F82" i="5"/>
  <c r="O81" i="5"/>
  <c r="O80" i="5" s="1"/>
  <c r="L81" i="5"/>
  <c r="I81" i="5"/>
  <c r="F81" i="5"/>
  <c r="N80" i="5"/>
  <c r="M80" i="5"/>
  <c r="L80" i="5"/>
  <c r="K80" i="5"/>
  <c r="J80" i="5"/>
  <c r="H80" i="5"/>
  <c r="G80" i="5"/>
  <c r="E80" i="5"/>
  <c r="D80" i="5"/>
  <c r="O79" i="5"/>
  <c r="L79" i="5"/>
  <c r="I79" i="5"/>
  <c r="F79" i="5"/>
  <c r="O78" i="5"/>
  <c r="L78" i="5"/>
  <c r="L77" i="5" s="1"/>
  <c r="I78" i="5"/>
  <c r="F78" i="5"/>
  <c r="O77" i="5"/>
  <c r="N77" i="5"/>
  <c r="M77" i="5"/>
  <c r="K77" i="5"/>
  <c r="J77" i="5"/>
  <c r="H77" i="5"/>
  <c r="G77" i="5"/>
  <c r="E77" i="5"/>
  <c r="D77" i="5"/>
  <c r="H76" i="5"/>
  <c r="O74" i="5"/>
  <c r="L74" i="5"/>
  <c r="I74" i="5"/>
  <c r="F74" i="5"/>
  <c r="O73" i="5"/>
  <c r="L73" i="5"/>
  <c r="I73" i="5"/>
  <c r="F73" i="5"/>
  <c r="O72" i="5"/>
  <c r="L72" i="5"/>
  <c r="I72" i="5"/>
  <c r="F72" i="5"/>
  <c r="O71" i="5"/>
  <c r="L71" i="5"/>
  <c r="I71" i="5"/>
  <c r="F71" i="5"/>
  <c r="O70" i="5"/>
  <c r="L70" i="5"/>
  <c r="L69" i="5" s="1"/>
  <c r="I70" i="5"/>
  <c r="F70" i="5"/>
  <c r="O69" i="5"/>
  <c r="N69" i="5"/>
  <c r="M69" i="5"/>
  <c r="K69" i="5"/>
  <c r="K67" i="5" s="1"/>
  <c r="J69" i="5"/>
  <c r="J67" i="5" s="1"/>
  <c r="H69" i="5"/>
  <c r="H67" i="5" s="1"/>
  <c r="G69" i="5"/>
  <c r="G67" i="5" s="1"/>
  <c r="E69" i="5"/>
  <c r="D69" i="5"/>
  <c r="D67" i="5" s="1"/>
  <c r="O68" i="5"/>
  <c r="L68" i="5"/>
  <c r="I68" i="5"/>
  <c r="F68" i="5"/>
  <c r="N67" i="5"/>
  <c r="M67" i="5"/>
  <c r="E67" i="5"/>
  <c r="O66" i="5"/>
  <c r="L66" i="5"/>
  <c r="I66" i="5"/>
  <c r="F66" i="5"/>
  <c r="O65" i="5"/>
  <c r="L65" i="5"/>
  <c r="I65" i="5"/>
  <c r="F65" i="5"/>
  <c r="O64" i="5"/>
  <c r="L64" i="5"/>
  <c r="I64" i="5"/>
  <c r="F64" i="5"/>
  <c r="O63" i="5"/>
  <c r="L63" i="5"/>
  <c r="I63" i="5"/>
  <c r="F63" i="5"/>
  <c r="O62" i="5"/>
  <c r="L62" i="5"/>
  <c r="I62" i="5"/>
  <c r="F62" i="5"/>
  <c r="O61" i="5"/>
  <c r="L61" i="5"/>
  <c r="I61" i="5"/>
  <c r="F61" i="5"/>
  <c r="O60" i="5"/>
  <c r="L60" i="5"/>
  <c r="I60" i="5"/>
  <c r="F60" i="5"/>
  <c r="O59" i="5"/>
  <c r="L59" i="5"/>
  <c r="I59" i="5"/>
  <c r="F59" i="5"/>
  <c r="F58" i="5" s="1"/>
  <c r="N58" i="5"/>
  <c r="M58" i="5"/>
  <c r="K58" i="5"/>
  <c r="J58" i="5"/>
  <c r="H58" i="5"/>
  <c r="G58" i="5"/>
  <c r="E58" i="5"/>
  <c r="D58" i="5"/>
  <c r="O57" i="5"/>
  <c r="L57" i="5"/>
  <c r="I57" i="5"/>
  <c r="F57" i="5"/>
  <c r="O56" i="5"/>
  <c r="L56" i="5"/>
  <c r="I56" i="5"/>
  <c r="I55" i="5" s="1"/>
  <c r="F56" i="5"/>
  <c r="F55" i="5" s="1"/>
  <c r="N55" i="5"/>
  <c r="N54" i="5" s="1"/>
  <c r="N53" i="5" s="1"/>
  <c r="M55" i="5"/>
  <c r="M54" i="5" s="1"/>
  <c r="M53" i="5" s="1"/>
  <c r="K55" i="5"/>
  <c r="J55" i="5"/>
  <c r="H55" i="5"/>
  <c r="H54" i="5" s="1"/>
  <c r="G55" i="5"/>
  <c r="G54" i="5" s="1"/>
  <c r="E55" i="5"/>
  <c r="D55" i="5"/>
  <c r="D54" i="5"/>
  <c r="O47" i="5"/>
  <c r="C47" i="5" s="1"/>
  <c r="O46" i="5"/>
  <c r="C46" i="5" s="1"/>
  <c r="N45" i="5"/>
  <c r="M45" i="5"/>
  <c r="L44" i="5"/>
  <c r="L43" i="5" s="1"/>
  <c r="I44" i="5"/>
  <c r="F44" i="5"/>
  <c r="K43" i="5"/>
  <c r="J43" i="5"/>
  <c r="I43" i="5"/>
  <c r="H43" i="5"/>
  <c r="G43" i="5"/>
  <c r="E43" i="5"/>
  <c r="D43" i="5"/>
  <c r="F42" i="5"/>
  <c r="C42" i="5" s="1"/>
  <c r="E41" i="5"/>
  <c r="D41" i="5"/>
  <c r="L40" i="5"/>
  <c r="C40" i="5" s="1"/>
  <c r="L39" i="5"/>
  <c r="C39" i="5" s="1"/>
  <c r="L38" i="5"/>
  <c r="C38" i="5" s="1"/>
  <c r="L37" i="5"/>
  <c r="C37" i="5" s="1"/>
  <c r="K36" i="5"/>
  <c r="J36" i="5"/>
  <c r="L35" i="5"/>
  <c r="C35" i="5" s="1"/>
  <c r="L34" i="5"/>
  <c r="C34" i="5" s="1"/>
  <c r="K33" i="5"/>
  <c r="J33" i="5"/>
  <c r="L32" i="5"/>
  <c r="L31" i="5" s="1"/>
  <c r="K31" i="5"/>
  <c r="J31" i="5"/>
  <c r="L30" i="5"/>
  <c r="C30" i="5" s="1"/>
  <c r="L29" i="5"/>
  <c r="C29" i="5" s="1"/>
  <c r="L28" i="5"/>
  <c r="C28" i="5" s="1"/>
  <c r="K27" i="5"/>
  <c r="K26" i="5" s="1"/>
  <c r="J27" i="5"/>
  <c r="F25" i="5"/>
  <c r="C25" i="5" s="1"/>
  <c r="I24" i="5"/>
  <c r="F24" i="5"/>
  <c r="C24" i="5" s="1"/>
  <c r="O23" i="5"/>
  <c r="L23" i="5"/>
  <c r="I23" i="5"/>
  <c r="F23" i="5"/>
  <c r="O22" i="5"/>
  <c r="O21" i="5" s="1"/>
  <c r="L22" i="5"/>
  <c r="L21" i="5" s="1"/>
  <c r="L275" i="5" s="1"/>
  <c r="I22" i="5"/>
  <c r="F22" i="5"/>
  <c r="F21" i="5" s="1"/>
  <c r="N21" i="5"/>
  <c r="N275" i="5" s="1"/>
  <c r="N274" i="5" s="1"/>
  <c r="M21" i="5"/>
  <c r="M20" i="5" s="1"/>
  <c r="K21" i="5"/>
  <c r="J21" i="5"/>
  <c r="J275" i="5" s="1"/>
  <c r="H21" i="5"/>
  <c r="H275" i="5" s="1"/>
  <c r="G21" i="5"/>
  <c r="G275" i="5" s="1"/>
  <c r="G274" i="5" s="1"/>
  <c r="E21" i="5"/>
  <c r="E275" i="5" s="1"/>
  <c r="D21" i="5"/>
  <c r="D275" i="5" s="1"/>
  <c r="D274" i="5" s="1"/>
  <c r="O284" i="4"/>
  <c r="L284" i="4"/>
  <c r="I284" i="4"/>
  <c r="F284" i="4"/>
  <c r="O283" i="4"/>
  <c r="L283" i="4"/>
  <c r="I283" i="4"/>
  <c r="F283" i="4"/>
  <c r="O282" i="4"/>
  <c r="L282" i="4"/>
  <c r="I282" i="4"/>
  <c r="F282" i="4"/>
  <c r="O281" i="4"/>
  <c r="L281" i="4"/>
  <c r="I281" i="4"/>
  <c r="F281" i="4"/>
  <c r="O280" i="4"/>
  <c r="L280" i="4"/>
  <c r="I280" i="4"/>
  <c r="F280" i="4"/>
  <c r="O279" i="4"/>
  <c r="L279" i="4"/>
  <c r="I279" i="4"/>
  <c r="F279" i="4"/>
  <c r="O278" i="4"/>
  <c r="L278" i="4"/>
  <c r="I278" i="4"/>
  <c r="F278" i="4"/>
  <c r="O277" i="4"/>
  <c r="L277" i="4"/>
  <c r="C277" i="4" s="1"/>
  <c r="I277" i="4"/>
  <c r="I276" i="4" s="1"/>
  <c r="F277" i="4"/>
  <c r="N276" i="4"/>
  <c r="M276" i="4"/>
  <c r="K276" i="4"/>
  <c r="J276" i="4"/>
  <c r="H276" i="4"/>
  <c r="G276" i="4"/>
  <c r="E276" i="4"/>
  <c r="D276" i="4"/>
  <c r="O271" i="4"/>
  <c r="L271" i="4"/>
  <c r="I271" i="4"/>
  <c r="F271" i="4"/>
  <c r="O270" i="4"/>
  <c r="L270" i="4"/>
  <c r="L269" i="4" s="1"/>
  <c r="I270" i="4"/>
  <c r="I269" i="4" s="1"/>
  <c r="F270" i="4"/>
  <c r="N269" i="4"/>
  <c r="M269" i="4"/>
  <c r="K269" i="4"/>
  <c r="J269" i="4"/>
  <c r="H269" i="4"/>
  <c r="G269" i="4"/>
  <c r="E269" i="4"/>
  <c r="D269" i="4"/>
  <c r="O268" i="4"/>
  <c r="O267" i="4" s="1"/>
  <c r="O266" i="4" s="1"/>
  <c r="O265" i="4" s="1"/>
  <c r="L268" i="4"/>
  <c r="L267" i="4" s="1"/>
  <c r="L266" i="4" s="1"/>
  <c r="L265" i="4" s="1"/>
  <c r="I268" i="4"/>
  <c r="F268" i="4"/>
  <c r="N267" i="4"/>
  <c r="N266" i="4" s="1"/>
  <c r="M267" i="4"/>
  <c r="M266" i="4" s="1"/>
  <c r="M265" i="4" s="1"/>
  <c r="K267" i="4"/>
  <c r="K266" i="4" s="1"/>
  <c r="J267" i="4"/>
  <c r="J266" i="4" s="1"/>
  <c r="J265" i="4" s="1"/>
  <c r="I267" i="4"/>
  <c r="I266" i="4" s="1"/>
  <c r="I265" i="4" s="1"/>
  <c r="H267" i="4"/>
  <c r="H266" i="4" s="1"/>
  <c r="H265" i="4" s="1"/>
  <c r="G267" i="4"/>
  <c r="G266" i="4" s="1"/>
  <c r="E267" i="4"/>
  <c r="E266" i="4" s="1"/>
  <c r="E265" i="4" s="1"/>
  <c r="D267" i="4"/>
  <c r="D266" i="4" s="1"/>
  <c r="D265" i="4" s="1"/>
  <c r="N265" i="4"/>
  <c r="K265" i="4"/>
  <c r="G265" i="4"/>
  <c r="O264" i="4"/>
  <c r="L264" i="4"/>
  <c r="L263" i="4" s="1"/>
  <c r="I264" i="4"/>
  <c r="I263" i="4" s="1"/>
  <c r="F264" i="4"/>
  <c r="O263" i="4"/>
  <c r="N263" i="4"/>
  <c r="M263" i="4"/>
  <c r="K263" i="4"/>
  <c r="J263" i="4"/>
  <c r="H263" i="4"/>
  <c r="G263" i="4"/>
  <c r="E263" i="4"/>
  <c r="D263" i="4"/>
  <c r="O262" i="4"/>
  <c r="L262" i="4"/>
  <c r="I262" i="4"/>
  <c r="F262" i="4"/>
  <c r="O261" i="4"/>
  <c r="L261" i="4"/>
  <c r="I261" i="4"/>
  <c r="F261" i="4"/>
  <c r="O260" i="4"/>
  <c r="L260" i="4"/>
  <c r="I260" i="4"/>
  <c r="F260" i="4"/>
  <c r="O259" i="4"/>
  <c r="L259" i="4"/>
  <c r="I259" i="4"/>
  <c r="F259" i="4"/>
  <c r="O258" i="4"/>
  <c r="L258" i="4"/>
  <c r="L257" i="4" s="1"/>
  <c r="I258" i="4"/>
  <c r="F258" i="4"/>
  <c r="F257" i="4" s="1"/>
  <c r="O257" i="4"/>
  <c r="N257" i="4"/>
  <c r="M257" i="4"/>
  <c r="K257" i="4"/>
  <c r="K253" i="4" s="1"/>
  <c r="J257" i="4"/>
  <c r="J253" i="4" s="1"/>
  <c r="J252" i="4" s="1"/>
  <c r="H257" i="4"/>
  <c r="H253" i="4" s="1"/>
  <c r="G257" i="4"/>
  <c r="E257" i="4"/>
  <c r="E253" i="4" s="1"/>
  <c r="D257" i="4"/>
  <c r="D253" i="4" s="1"/>
  <c r="O256" i="4"/>
  <c r="L256" i="4"/>
  <c r="I256" i="4"/>
  <c r="F256" i="4"/>
  <c r="O255" i="4"/>
  <c r="L255" i="4"/>
  <c r="I255" i="4"/>
  <c r="F255" i="4"/>
  <c r="O254" i="4"/>
  <c r="L254" i="4"/>
  <c r="I254" i="4"/>
  <c r="F254" i="4"/>
  <c r="N253" i="4"/>
  <c r="M253" i="4"/>
  <c r="M252" i="4" s="1"/>
  <c r="G253" i="4"/>
  <c r="G252" i="4" s="1"/>
  <c r="O251" i="4"/>
  <c r="O250" i="4" s="1"/>
  <c r="L251" i="4"/>
  <c r="L250" i="4" s="1"/>
  <c r="I251" i="4"/>
  <c r="I250" i="4" s="1"/>
  <c r="F251" i="4"/>
  <c r="N250" i="4"/>
  <c r="M250" i="4"/>
  <c r="K250" i="4"/>
  <c r="J250" i="4"/>
  <c r="H250" i="4"/>
  <c r="G250" i="4"/>
  <c r="F250" i="4"/>
  <c r="E250" i="4"/>
  <c r="D250" i="4"/>
  <c r="O249" i="4"/>
  <c r="L249" i="4"/>
  <c r="I249" i="4"/>
  <c r="F249" i="4"/>
  <c r="O248" i="4"/>
  <c r="L248" i="4"/>
  <c r="I248" i="4"/>
  <c r="F248" i="4"/>
  <c r="O247" i="4"/>
  <c r="L247" i="4"/>
  <c r="I247" i="4"/>
  <c r="F247" i="4"/>
  <c r="O246" i="4"/>
  <c r="L246" i="4"/>
  <c r="L245" i="4" s="1"/>
  <c r="I246" i="4"/>
  <c r="F246" i="4"/>
  <c r="O245" i="4"/>
  <c r="N245" i="4"/>
  <c r="N240" i="4" s="1"/>
  <c r="M245" i="4"/>
  <c r="K245" i="4"/>
  <c r="J245" i="4"/>
  <c r="H245" i="4"/>
  <c r="G245" i="4"/>
  <c r="E245" i="4"/>
  <c r="D245" i="4"/>
  <c r="O244" i="4"/>
  <c r="L244" i="4"/>
  <c r="I244" i="4"/>
  <c r="F244" i="4"/>
  <c r="O243" i="4"/>
  <c r="L243" i="4"/>
  <c r="I243" i="4"/>
  <c r="F243" i="4"/>
  <c r="O242" i="4"/>
  <c r="L242" i="4"/>
  <c r="L241" i="4" s="1"/>
  <c r="I242" i="4"/>
  <c r="F242" i="4"/>
  <c r="F241" i="4" s="1"/>
  <c r="O241" i="4"/>
  <c r="O240" i="4" s="1"/>
  <c r="N241" i="4"/>
  <c r="M241" i="4"/>
  <c r="K241" i="4"/>
  <c r="J241" i="4"/>
  <c r="J240" i="4" s="1"/>
  <c r="H241" i="4"/>
  <c r="G241" i="4"/>
  <c r="E241" i="4"/>
  <c r="D241" i="4"/>
  <c r="D240" i="4" s="1"/>
  <c r="O239" i="4"/>
  <c r="L239" i="4"/>
  <c r="I239" i="4"/>
  <c r="F239" i="4"/>
  <c r="O238" i="4"/>
  <c r="L238" i="4"/>
  <c r="I238" i="4"/>
  <c r="F238" i="4"/>
  <c r="O237" i="4"/>
  <c r="L237" i="4"/>
  <c r="I237" i="4"/>
  <c r="F237" i="4"/>
  <c r="O236" i="4"/>
  <c r="L236" i="4"/>
  <c r="I236" i="4"/>
  <c r="F236" i="4"/>
  <c r="O235" i="4"/>
  <c r="L235" i="4"/>
  <c r="I235" i="4"/>
  <c r="F235" i="4"/>
  <c r="O234" i="4"/>
  <c r="L234" i="4"/>
  <c r="I234" i="4"/>
  <c r="F234" i="4"/>
  <c r="N233" i="4"/>
  <c r="M233" i="4"/>
  <c r="M232" i="4" s="1"/>
  <c r="K233" i="4"/>
  <c r="K232" i="4" s="1"/>
  <c r="J233" i="4"/>
  <c r="J232" i="4" s="1"/>
  <c r="H233" i="4"/>
  <c r="G233" i="4"/>
  <c r="G232" i="4" s="1"/>
  <c r="E233" i="4"/>
  <c r="E232" i="4" s="1"/>
  <c r="D233" i="4"/>
  <c r="N232" i="4"/>
  <c r="H232" i="4"/>
  <c r="D232" i="4"/>
  <c r="O231" i="4"/>
  <c r="L231" i="4"/>
  <c r="I231" i="4"/>
  <c r="C231" i="4" s="1"/>
  <c r="F231" i="4"/>
  <c r="O230" i="4"/>
  <c r="L230" i="4"/>
  <c r="I230" i="4"/>
  <c r="F230" i="4"/>
  <c r="O229" i="4"/>
  <c r="L229" i="4"/>
  <c r="I229" i="4"/>
  <c r="F229" i="4"/>
  <c r="O228" i="4"/>
  <c r="L228" i="4"/>
  <c r="L227" i="4" s="1"/>
  <c r="I228" i="4"/>
  <c r="F228" i="4"/>
  <c r="N227" i="4"/>
  <c r="M227" i="4"/>
  <c r="K227" i="4"/>
  <c r="J227" i="4"/>
  <c r="H227" i="4"/>
  <c r="G227" i="4"/>
  <c r="E227" i="4"/>
  <c r="D227" i="4"/>
  <c r="O226" i="4"/>
  <c r="L226" i="4"/>
  <c r="I226" i="4"/>
  <c r="F226" i="4"/>
  <c r="O225" i="4"/>
  <c r="L225" i="4"/>
  <c r="I225" i="4"/>
  <c r="F225" i="4"/>
  <c r="O224" i="4"/>
  <c r="L224" i="4"/>
  <c r="I224" i="4"/>
  <c r="F224" i="4"/>
  <c r="O223" i="4"/>
  <c r="L223" i="4"/>
  <c r="I223" i="4"/>
  <c r="F223" i="4"/>
  <c r="O222" i="4"/>
  <c r="L222" i="4"/>
  <c r="I222" i="4"/>
  <c r="F222" i="4"/>
  <c r="O221" i="4"/>
  <c r="L221" i="4"/>
  <c r="I221" i="4"/>
  <c r="F221" i="4"/>
  <c r="O220" i="4"/>
  <c r="L220" i="4"/>
  <c r="L219" i="4" s="1"/>
  <c r="I220" i="4"/>
  <c r="I219" i="4" s="1"/>
  <c r="F220" i="4"/>
  <c r="N219" i="4"/>
  <c r="M219" i="4"/>
  <c r="K219" i="4"/>
  <c r="J219" i="4"/>
  <c r="H219" i="4"/>
  <c r="G219" i="4"/>
  <c r="E219" i="4"/>
  <c r="D219" i="4"/>
  <c r="O218" i="4"/>
  <c r="L218" i="4"/>
  <c r="I218" i="4"/>
  <c r="F218" i="4"/>
  <c r="O217" i="4"/>
  <c r="O216" i="4" s="1"/>
  <c r="L217" i="4"/>
  <c r="I217" i="4"/>
  <c r="I216" i="4" s="1"/>
  <c r="F217" i="4"/>
  <c r="N216" i="4"/>
  <c r="M216" i="4"/>
  <c r="K216" i="4"/>
  <c r="J216" i="4"/>
  <c r="H216" i="4"/>
  <c r="G216" i="4"/>
  <c r="F216" i="4"/>
  <c r="E216" i="4"/>
  <c r="D216" i="4"/>
  <c r="O215" i="4"/>
  <c r="O214" i="4" s="1"/>
  <c r="L215" i="4"/>
  <c r="L214" i="4" s="1"/>
  <c r="I215" i="4"/>
  <c r="I214" i="4" s="1"/>
  <c r="F215" i="4"/>
  <c r="N214" i="4"/>
  <c r="M214" i="4"/>
  <c r="K214" i="4"/>
  <c r="J214" i="4"/>
  <c r="H214" i="4"/>
  <c r="H212" i="4" s="1"/>
  <c r="G214" i="4"/>
  <c r="F214" i="4"/>
  <c r="E214" i="4"/>
  <c r="D214" i="4"/>
  <c r="D212" i="4" s="1"/>
  <c r="O213" i="4"/>
  <c r="L213" i="4"/>
  <c r="I213" i="4"/>
  <c r="F213" i="4"/>
  <c r="O210" i="4"/>
  <c r="L210" i="4"/>
  <c r="I210" i="4"/>
  <c r="F210" i="4"/>
  <c r="O209" i="4"/>
  <c r="O208" i="4" s="1"/>
  <c r="L209" i="4"/>
  <c r="I209" i="4"/>
  <c r="I208" i="4" s="1"/>
  <c r="F209" i="4"/>
  <c r="F208" i="4" s="1"/>
  <c r="N208" i="4"/>
  <c r="M208" i="4"/>
  <c r="K208" i="4"/>
  <c r="J208" i="4"/>
  <c r="H208" i="4"/>
  <c r="G208" i="4"/>
  <c r="E208" i="4"/>
  <c r="D208" i="4"/>
  <c r="O207" i="4"/>
  <c r="L207" i="4"/>
  <c r="I207" i="4"/>
  <c r="F207" i="4"/>
  <c r="O206" i="4"/>
  <c r="L206" i="4"/>
  <c r="I206" i="4"/>
  <c r="F206" i="4"/>
  <c r="O205" i="4"/>
  <c r="L205" i="4"/>
  <c r="I205" i="4"/>
  <c r="F205" i="4"/>
  <c r="O204" i="4"/>
  <c r="L204" i="4"/>
  <c r="I204" i="4"/>
  <c r="F204" i="4"/>
  <c r="O203" i="4"/>
  <c r="L203" i="4"/>
  <c r="I203" i="4"/>
  <c r="F203" i="4"/>
  <c r="O202" i="4"/>
  <c r="L202" i="4"/>
  <c r="I202" i="4"/>
  <c r="F202" i="4"/>
  <c r="O201" i="4"/>
  <c r="L201" i="4"/>
  <c r="I201" i="4"/>
  <c r="F201" i="4"/>
  <c r="O200" i="4"/>
  <c r="L200" i="4"/>
  <c r="I200" i="4"/>
  <c r="F200" i="4"/>
  <c r="N199" i="4"/>
  <c r="M199" i="4"/>
  <c r="K199" i="4"/>
  <c r="J199" i="4"/>
  <c r="I199" i="4"/>
  <c r="H199" i="4"/>
  <c r="G199" i="4"/>
  <c r="E199" i="4"/>
  <c r="D199" i="4"/>
  <c r="O198" i="4"/>
  <c r="L198" i="4"/>
  <c r="I198" i="4"/>
  <c r="F198" i="4"/>
  <c r="O197" i="4"/>
  <c r="L197" i="4"/>
  <c r="I197" i="4"/>
  <c r="F197" i="4"/>
  <c r="O196" i="4"/>
  <c r="L196" i="4"/>
  <c r="I196" i="4"/>
  <c r="F196" i="4"/>
  <c r="O195" i="4"/>
  <c r="L195" i="4"/>
  <c r="I195" i="4"/>
  <c r="F195" i="4"/>
  <c r="O194" i="4"/>
  <c r="L194" i="4"/>
  <c r="I194" i="4"/>
  <c r="F194" i="4"/>
  <c r="O193" i="4"/>
  <c r="L193" i="4"/>
  <c r="I193" i="4"/>
  <c r="F193" i="4"/>
  <c r="O192" i="4"/>
  <c r="L192" i="4"/>
  <c r="I192" i="4"/>
  <c r="F192" i="4"/>
  <c r="O191" i="4"/>
  <c r="L191" i="4"/>
  <c r="I191" i="4"/>
  <c r="F191" i="4"/>
  <c r="O190" i="4"/>
  <c r="L190" i="4"/>
  <c r="I190" i="4"/>
  <c r="F190" i="4"/>
  <c r="O189" i="4"/>
  <c r="L189" i="4"/>
  <c r="I189" i="4"/>
  <c r="F189" i="4"/>
  <c r="N188" i="4"/>
  <c r="M188" i="4"/>
  <c r="K188" i="4"/>
  <c r="K187" i="4" s="1"/>
  <c r="J188" i="4"/>
  <c r="H188" i="4"/>
  <c r="G188" i="4"/>
  <c r="E188" i="4"/>
  <c r="D188" i="4"/>
  <c r="O186" i="4"/>
  <c r="L186" i="4"/>
  <c r="I186" i="4"/>
  <c r="F186" i="4"/>
  <c r="O185" i="4"/>
  <c r="L185" i="4"/>
  <c r="I185" i="4"/>
  <c r="F185" i="4"/>
  <c r="O184" i="4"/>
  <c r="L184" i="4"/>
  <c r="I184" i="4"/>
  <c r="I183" i="4" s="1"/>
  <c r="F184" i="4"/>
  <c r="O183" i="4"/>
  <c r="N183" i="4"/>
  <c r="M183" i="4"/>
  <c r="K183" i="4"/>
  <c r="J183" i="4"/>
  <c r="H183" i="4"/>
  <c r="G183" i="4"/>
  <c r="E183" i="4"/>
  <c r="D183" i="4"/>
  <c r="O180" i="4"/>
  <c r="L180" i="4"/>
  <c r="L179" i="4" s="1"/>
  <c r="I180" i="4"/>
  <c r="I179" i="4" s="1"/>
  <c r="I178" i="4" s="1"/>
  <c r="F180" i="4"/>
  <c r="O179" i="4"/>
  <c r="O178" i="4" s="1"/>
  <c r="N179" i="4"/>
  <c r="M179" i="4"/>
  <c r="M178" i="4" s="1"/>
  <c r="K179" i="4"/>
  <c r="K178" i="4" s="1"/>
  <c r="J179" i="4"/>
  <c r="J178" i="4" s="1"/>
  <c r="H179" i="4"/>
  <c r="H178" i="4" s="1"/>
  <c r="G179" i="4"/>
  <c r="G178" i="4" s="1"/>
  <c r="E179" i="4"/>
  <c r="E178" i="4" s="1"/>
  <c r="D179" i="4"/>
  <c r="N178" i="4"/>
  <c r="L178" i="4"/>
  <c r="D178" i="4"/>
  <c r="O177" i="4"/>
  <c r="L177" i="4"/>
  <c r="I177" i="4"/>
  <c r="F177" i="4"/>
  <c r="O176" i="4"/>
  <c r="L176" i="4"/>
  <c r="L175" i="4" s="1"/>
  <c r="I176" i="4"/>
  <c r="F176" i="4"/>
  <c r="N175" i="4"/>
  <c r="M175" i="4"/>
  <c r="K175" i="4"/>
  <c r="J175" i="4"/>
  <c r="H175" i="4"/>
  <c r="G175" i="4"/>
  <c r="G174" i="4" s="1"/>
  <c r="E175" i="4"/>
  <c r="D175" i="4"/>
  <c r="D174" i="4" s="1"/>
  <c r="O173" i="4"/>
  <c r="L173" i="4"/>
  <c r="I173" i="4"/>
  <c r="F173" i="4"/>
  <c r="O172" i="4"/>
  <c r="O171" i="4" s="1"/>
  <c r="L172" i="4"/>
  <c r="L171" i="4" s="1"/>
  <c r="I172" i="4"/>
  <c r="I171" i="4" s="1"/>
  <c r="F172" i="4"/>
  <c r="N171" i="4"/>
  <c r="M171" i="4"/>
  <c r="K171" i="4"/>
  <c r="J171" i="4"/>
  <c r="H171" i="4"/>
  <c r="G171" i="4"/>
  <c r="F171" i="4"/>
  <c r="E171" i="4"/>
  <c r="D171" i="4"/>
  <c r="O170" i="4"/>
  <c r="L170" i="4"/>
  <c r="I170" i="4"/>
  <c r="F170" i="4"/>
  <c r="O169" i="4"/>
  <c r="L169" i="4"/>
  <c r="I169" i="4"/>
  <c r="F169" i="4"/>
  <c r="O168" i="4"/>
  <c r="L168" i="4"/>
  <c r="I168" i="4"/>
  <c r="F168" i="4"/>
  <c r="O167" i="4"/>
  <c r="L167" i="4"/>
  <c r="L166" i="4" s="1"/>
  <c r="I167" i="4"/>
  <c r="F167" i="4"/>
  <c r="O166" i="4"/>
  <c r="N166" i="4"/>
  <c r="N161" i="4" s="1"/>
  <c r="N160" i="4" s="1"/>
  <c r="M166" i="4"/>
  <c r="K166" i="4"/>
  <c r="J166" i="4"/>
  <c r="H166" i="4"/>
  <c r="G166" i="4"/>
  <c r="E166" i="4"/>
  <c r="D166" i="4"/>
  <c r="O165" i="4"/>
  <c r="L165" i="4"/>
  <c r="I165" i="4"/>
  <c r="F165" i="4"/>
  <c r="O164" i="4"/>
  <c r="L164" i="4"/>
  <c r="I164" i="4"/>
  <c r="F164" i="4"/>
  <c r="O163" i="4"/>
  <c r="L163" i="4"/>
  <c r="L162" i="4" s="1"/>
  <c r="I163" i="4"/>
  <c r="F163" i="4"/>
  <c r="F162" i="4" s="1"/>
  <c r="O162" i="4"/>
  <c r="O161" i="4" s="1"/>
  <c r="O160" i="4" s="1"/>
  <c r="N162" i="4"/>
  <c r="M162" i="4"/>
  <c r="K162" i="4"/>
  <c r="K161" i="4" s="1"/>
  <c r="J162" i="4"/>
  <c r="J161" i="4" s="1"/>
  <c r="J160" i="4" s="1"/>
  <c r="H162" i="4"/>
  <c r="G162" i="4"/>
  <c r="E162" i="4"/>
  <c r="E161" i="4" s="1"/>
  <c r="D162" i="4"/>
  <c r="D161" i="4" s="1"/>
  <c r="O159" i="4"/>
  <c r="L159" i="4"/>
  <c r="I159" i="4"/>
  <c r="F159" i="4"/>
  <c r="O158" i="4"/>
  <c r="L158" i="4"/>
  <c r="I158" i="4"/>
  <c r="F158" i="4"/>
  <c r="O157" i="4"/>
  <c r="L157" i="4"/>
  <c r="I157" i="4"/>
  <c r="F157" i="4"/>
  <c r="O156" i="4"/>
  <c r="L156" i="4"/>
  <c r="I156" i="4"/>
  <c r="F156" i="4"/>
  <c r="O155" i="4"/>
  <c r="L155" i="4"/>
  <c r="I155" i="4"/>
  <c r="F155" i="4"/>
  <c r="O154" i="4"/>
  <c r="J154" i="4"/>
  <c r="L154" i="4" s="1"/>
  <c r="I154" i="4"/>
  <c r="F154" i="4"/>
  <c r="N153" i="4"/>
  <c r="M153" i="4"/>
  <c r="M152" i="4" s="1"/>
  <c r="K153" i="4"/>
  <c r="K152" i="4" s="1"/>
  <c r="I153" i="4"/>
  <c r="I152" i="4" s="1"/>
  <c r="H153" i="4"/>
  <c r="H152" i="4" s="1"/>
  <c r="G153" i="4"/>
  <c r="G152" i="4" s="1"/>
  <c r="E153" i="4"/>
  <c r="E152" i="4" s="1"/>
  <c r="D153" i="4"/>
  <c r="D152" i="4" s="1"/>
  <c r="N152" i="4"/>
  <c r="O151" i="4"/>
  <c r="L151" i="4"/>
  <c r="I151" i="4"/>
  <c r="F151" i="4"/>
  <c r="O150" i="4"/>
  <c r="L150" i="4"/>
  <c r="I150" i="4"/>
  <c r="F150" i="4"/>
  <c r="O149" i="4"/>
  <c r="L149" i="4"/>
  <c r="I149" i="4"/>
  <c r="F149" i="4"/>
  <c r="O148" i="4"/>
  <c r="L148" i="4"/>
  <c r="L147" i="4" s="1"/>
  <c r="I148" i="4"/>
  <c r="F148" i="4"/>
  <c r="F147" i="4" s="1"/>
  <c r="O147" i="4"/>
  <c r="N147" i="4"/>
  <c r="M147" i="4"/>
  <c r="K147" i="4"/>
  <c r="J147" i="4"/>
  <c r="H147" i="4"/>
  <c r="G147" i="4"/>
  <c r="E147" i="4"/>
  <c r="D147" i="4"/>
  <c r="O146" i="4"/>
  <c r="L146" i="4"/>
  <c r="I146" i="4"/>
  <c r="F146" i="4"/>
  <c r="O145" i="4"/>
  <c r="L145" i="4"/>
  <c r="I145" i="4"/>
  <c r="F145" i="4"/>
  <c r="O144" i="4"/>
  <c r="L144" i="4"/>
  <c r="I144" i="4"/>
  <c r="F144" i="4"/>
  <c r="O143" i="4"/>
  <c r="L143" i="4"/>
  <c r="I143" i="4"/>
  <c r="F143" i="4"/>
  <c r="O142" i="4"/>
  <c r="L142" i="4"/>
  <c r="I142" i="4"/>
  <c r="F142" i="4"/>
  <c r="O141" i="4"/>
  <c r="L141" i="4"/>
  <c r="I141" i="4"/>
  <c r="F141" i="4"/>
  <c r="O140" i="4"/>
  <c r="L140" i="4"/>
  <c r="I140" i="4"/>
  <c r="F140" i="4"/>
  <c r="O139" i="4"/>
  <c r="O138" i="4" s="1"/>
  <c r="L139" i="4"/>
  <c r="I139" i="4"/>
  <c r="F139" i="4"/>
  <c r="N138" i="4"/>
  <c r="M138" i="4"/>
  <c r="K138" i="4"/>
  <c r="J138" i="4"/>
  <c r="H138" i="4"/>
  <c r="G138" i="4"/>
  <c r="E138" i="4"/>
  <c r="D138" i="4"/>
  <c r="O137" i="4"/>
  <c r="L137" i="4"/>
  <c r="I137" i="4"/>
  <c r="F137" i="4"/>
  <c r="O136" i="4"/>
  <c r="L136" i="4"/>
  <c r="I136" i="4"/>
  <c r="F136" i="4"/>
  <c r="O135" i="4"/>
  <c r="O134" i="4" s="1"/>
  <c r="L135" i="4"/>
  <c r="L134" i="4" s="1"/>
  <c r="I135" i="4"/>
  <c r="I134" i="4" s="1"/>
  <c r="F135" i="4"/>
  <c r="N134" i="4"/>
  <c r="M134" i="4"/>
  <c r="K134" i="4"/>
  <c r="J134" i="4"/>
  <c r="H134" i="4"/>
  <c r="H120" i="4" s="1"/>
  <c r="G134" i="4"/>
  <c r="E134" i="4"/>
  <c r="D134" i="4"/>
  <c r="O133" i="4"/>
  <c r="L133" i="4"/>
  <c r="I133" i="4"/>
  <c r="F133" i="4"/>
  <c r="O132" i="4"/>
  <c r="O131" i="4" s="1"/>
  <c r="L132" i="4"/>
  <c r="L131" i="4" s="1"/>
  <c r="I132" i="4"/>
  <c r="F132" i="4"/>
  <c r="F131" i="4" s="1"/>
  <c r="N131" i="4"/>
  <c r="M131" i="4"/>
  <c r="K131" i="4"/>
  <c r="J131" i="4"/>
  <c r="H131" i="4"/>
  <c r="G131" i="4"/>
  <c r="E131" i="4"/>
  <c r="D131" i="4"/>
  <c r="O130" i="4"/>
  <c r="L130" i="4"/>
  <c r="I130" i="4"/>
  <c r="F130" i="4"/>
  <c r="O129" i="4"/>
  <c r="L129" i="4"/>
  <c r="I129" i="4"/>
  <c r="F129" i="4"/>
  <c r="O128" i="4"/>
  <c r="L128" i="4"/>
  <c r="I128" i="4"/>
  <c r="F128" i="4"/>
  <c r="O127" i="4"/>
  <c r="O126" i="4" s="1"/>
  <c r="L127" i="4"/>
  <c r="L126" i="4" s="1"/>
  <c r="I127" i="4"/>
  <c r="I126" i="4" s="1"/>
  <c r="F127" i="4"/>
  <c r="N126" i="4"/>
  <c r="M126" i="4"/>
  <c r="K126" i="4"/>
  <c r="J126" i="4"/>
  <c r="H126" i="4"/>
  <c r="G126" i="4"/>
  <c r="E126" i="4"/>
  <c r="D126" i="4"/>
  <c r="O125" i="4"/>
  <c r="L125" i="4"/>
  <c r="I125" i="4"/>
  <c r="F125" i="4"/>
  <c r="O124" i="4"/>
  <c r="L124" i="4"/>
  <c r="I124" i="4"/>
  <c r="F124" i="4"/>
  <c r="O123" i="4"/>
  <c r="L123" i="4"/>
  <c r="I123" i="4"/>
  <c r="F123" i="4"/>
  <c r="O122" i="4"/>
  <c r="L122" i="4"/>
  <c r="I122" i="4"/>
  <c r="F122" i="4"/>
  <c r="N121" i="4"/>
  <c r="M121" i="4"/>
  <c r="K121" i="4"/>
  <c r="J121" i="4"/>
  <c r="H121" i="4"/>
  <c r="G121" i="4"/>
  <c r="E121" i="4"/>
  <c r="D121" i="4"/>
  <c r="O119" i="4"/>
  <c r="L119" i="4"/>
  <c r="I119" i="4"/>
  <c r="F119" i="4"/>
  <c r="O118" i="4"/>
  <c r="L118" i="4"/>
  <c r="I118" i="4"/>
  <c r="F118" i="4"/>
  <c r="O117" i="4"/>
  <c r="L117" i="4"/>
  <c r="I117" i="4"/>
  <c r="F117" i="4"/>
  <c r="O116" i="4"/>
  <c r="L116" i="4"/>
  <c r="I116" i="4"/>
  <c r="F116" i="4"/>
  <c r="O115" i="4"/>
  <c r="O114" i="4" s="1"/>
  <c r="L115" i="4"/>
  <c r="I115" i="4"/>
  <c r="I114" i="4" s="1"/>
  <c r="F115" i="4"/>
  <c r="N114" i="4"/>
  <c r="M114" i="4"/>
  <c r="K114" i="4"/>
  <c r="J114" i="4"/>
  <c r="H114" i="4"/>
  <c r="G114" i="4"/>
  <c r="E114" i="4"/>
  <c r="D114" i="4"/>
  <c r="O113" i="4"/>
  <c r="L113" i="4"/>
  <c r="I113" i="4"/>
  <c r="F113" i="4"/>
  <c r="O112" i="4"/>
  <c r="L112" i="4"/>
  <c r="I112" i="4"/>
  <c r="F112" i="4"/>
  <c r="O111" i="4"/>
  <c r="L111" i="4"/>
  <c r="I111" i="4"/>
  <c r="F111" i="4"/>
  <c r="O110" i="4"/>
  <c r="L110" i="4"/>
  <c r="I110" i="4"/>
  <c r="F110" i="4"/>
  <c r="O109" i="4"/>
  <c r="O108" i="4" s="1"/>
  <c r="L109" i="4"/>
  <c r="L108" i="4" s="1"/>
  <c r="I109" i="4"/>
  <c r="I108" i="4" s="1"/>
  <c r="F109" i="4"/>
  <c r="N108" i="4"/>
  <c r="M108" i="4"/>
  <c r="M83" i="4" s="1"/>
  <c r="K108" i="4"/>
  <c r="J108" i="4"/>
  <c r="H108" i="4"/>
  <c r="G108" i="4"/>
  <c r="E108" i="4"/>
  <c r="D108" i="4"/>
  <c r="O107" i="4"/>
  <c r="L107" i="4"/>
  <c r="I107" i="4"/>
  <c r="F107" i="4"/>
  <c r="O106" i="4"/>
  <c r="L106" i="4"/>
  <c r="I106" i="4"/>
  <c r="F106" i="4"/>
  <c r="O105" i="4"/>
  <c r="L105" i="4"/>
  <c r="I105" i="4"/>
  <c r="F105" i="4"/>
  <c r="O104" i="4"/>
  <c r="L104" i="4"/>
  <c r="I104" i="4"/>
  <c r="F104" i="4"/>
  <c r="O103" i="4"/>
  <c r="L103" i="4"/>
  <c r="I103" i="4"/>
  <c r="F103" i="4"/>
  <c r="O102" i="4"/>
  <c r="L102" i="4"/>
  <c r="I102" i="4"/>
  <c r="F102" i="4"/>
  <c r="O101" i="4"/>
  <c r="L101" i="4"/>
  <c r="I101" i="4"/>
  <c r="F101" i="4"/>
  <c r="O100" i="4"/>
  <c r="L100" i="4"/>
  <c r="L99" i="4" s="1"/>
  <c r="I100" i="4"/>
  <c r="F100" i="4"/>
  <c r="O99" i="4"/>
  <c r="N99" i="4"/>
  <c r="M99" i="4"/>
  <c r="K99" i="4"/>
  <c r="J99" i="4"/>
  <c r="H99" i="4"/>
  <c r="G99" i="4"/>
  <c r="E99" i="4"/>
  <c r="D99" i="4"/>
  <c r="O98" i="4"/>
  <c r="L98" i="4"/>
  <c r="I98" i="4"/>
  <c r="F98" i="4"/>
  <c r="O97" i="4"/>
  <c r="L97" i="4"/>
  <c r="I97" i="4"/>
  <c r="F97" i="4"/>
  <c r="O96" i="4"/>
  <c r="L96" i="4"/>
  <c r="I96" i="4"/>
  <c r="F96" i="4"/>
  <c r="O95" i="4"/>
  <c r="L95" i="4"/>
  <c r="I95" i="4"/>
  <c r="F95" i="4"/>
  <c r="C95" i="4" s="1"/>
  <c r="O94" i="4"/>
  <c r="L94" i="4"/>
  <c r="I94" i="4"/>
  <c r="F94" i="4"/>
  <c r="O93" i="4"/>
  <c r="L93" i="4"/>
  <c r="I93" i="4"/>
  <c r="F93" i="4"/>
  <c r="O92" i="4"/>
  <c r="L92" i="4"/>
  <c r="I92" i="4"/>
  <c r="F92" i="4"/>
  <c r="N91" i="4"/>
  <c r="M91" i="4"/>
  <c r="K91" i="4"/>
  <c r="J91" i="4"/>
  <c r="H91" i="4"/>
  <c r="G91" i="4"/>
  <c r="E91" i="4"/>
  <c r="D91" i="4"/>
  <c r="O90" i="4"/>
  <c r="L90" i="4"/>
  <c r="I90" i="4"/>
  <c r="F90" i="4"/>
  <c r="O89" i="4"/>
  <c r="L89" i="4"/>
  <c r="I89" i="4"/>
  <c r="F89" i="4"/>
  <c r="O88" i="4"/>
  <c r="L88" i="4"/>
  <c r="I88" i="4"/>
  <c r="F88" i="4"/>
  <c r="O87" i="4"/>
  <c r="L87" i="4"/>
  <c r="I87" i="4"/>
  <c r="F87" i="4"/>
  <c r="O86" i="4"/>
  <c r="L86" i="4"/>
  <c r="L85" i="4" s="1"/>
  <c r="I86" i="4"/>
  <c r="I85" i="4" s="1"/>
  <c r="F86" i="4"/>
  <c r="N85" i="4"/>
  <c r="M85" i="4"/>
  <c r="K85" i="4"/>
  <c r="J85" i="4"/>
  <c r="H85" i="4"/>
  <c r="G85" i="4"/>
  <c r="E85" i="4"/>
  <c r="D85" i="4"/>
  <c r="O84" i="4"/>
  <c r="L84" i="4"/>
  <c r="I84" i="4"/>
  <c r="F84" i="4"/>
  <c r="O82" i="4"/>
  <c r="L82" i="4"/>
  <c r="I82" i="4"/>
  <c r="F82" i="4"/>
  <c r="O81" i="4"/>
  <c r="O80" i="4" s="1"/>
  <c r="L81" i="4"/>
  <c r="L80" i="4" s="1"/>
  <c r="I81" i="4"/>
  <c r="I80" i="4" s="1"/>
  <c r="F81" i="4"/>
  <c r="F80" i="4" s="1"/>
  <c r="N80" i="4"/>
  <c r="M80" i="4"/>
  <c r="K80" i="4"/>
  <c r="J80" i="4"/>
  <c r="H80" i="4"/>
  <c r="G80" i="4"/>
  <c r="E80" i="4"/>
  <c r="D80" i="4"/>
  <c r="O79" i="4"/>
  <c r="L79" i="4"/>
  <c r="I79" i="4"/>
  <c r="F79" i="4"/>
  <c r="O78" i="4"/>
  <c r="L78" i="4"/>
  <c r="L77" i="4" s="1"/>
  <c r="I78" i="4"/>
  <c r="I77" i="4" s="1"/>
  <c r="F78" i="4"/>
  <c r="N77" i="4"/>
  <c r="M77" i="4"/>
  <c r="K77" i="4"/>
  <c r="K76" i="4" s="1"/>
  <c r="J77" i="4"/>
  <c r="J76" i="4" s="1"/>
  <c r="H77" i="4"/>
  <c r="H76" i="4" s="1"/>
  <c r="G77" i="4"/>
  <c r="E77" i="4"/>
  <c r="D77" i="4"/>
  <c r="N76" i="4"/>
  <c r="O74" i="4"/>
  <c r="L74" i="4"/>
  <c r="I74" i="4"/>
  <c r="F74" i="4"/>
  <c r="O73" i="4"/>
  <c r="L73" i="4"/>
  <c r="I73" i="4"/>
  <c r="F73" i="4"/>
  <c r="O72" i="4"/>
  <c r="L72" i="4"/>
  <c r="I72" i="4"/>
  <c r="F72" i="4"/>
  <c r="O71" i="4"/>
  <c r="O69" i="4" s="1"/>
  <c r="L71" i="4"/>
  <c r="I71" i="4"/>
  <c r="F71" i="4"/>
  <c r="O70" i="4"/>
  <c r="L70" i="4"/>
  <c r="I70" i="4"/>
  <c r="I69" i="4" s="1"/>
  <c r="F70" i="4"/>
  <c r="N69" i="4"/>
  <c r="N67" i="4" s="1"/>
  <c r="M69" i="4"/>
  <c r="K69" i="4"/>
  <c r="J69" i="4"/>
  <c r="J67" i="4" s="1"/>
  <c r="H69" i="4"/>
  <c r="H67" i="4" s="1"/>
  <c r="G69" i="4"/>
  <c r="G67" i="4" s="1"/>
  <c r="E69" i="4"/>
  <c r="E67" i="4" s="1"/>
  <c r="D69" i="4"/>
  <c r="D67" i="4" s="1"/>
  <c r="O68" i="4"/>
  <c r="L68" i="4"/>
  <c r="I68" i="4"/>
  <c r="F68" i="4"/>
  <c r="M67" i="4"/>
  <c r="K67" i="4"/>
  <c r="O66" i="4"/>
  <c r="L66" i="4"/>
  <c r="I66" i="4"/>
  <c r="F66" i="4"/>
  <c r="O65" i="4"/>
  <c r="L65" i="4"/>
  <c r="I65" i="4"/>
  <c r="F65" i="4"/>
  <c r="C65" i="4"/>
  <c r="O64" i="4"/>
  <c r="L64" i="4"/>
  <c r="I64" i="4"/>
  <c r="F64" i="4"/>
  <c r="C64" i="4" s="1"/>
  <c r="O63" i="4"/>
  <c r="L63" i="4"/>
  <c r="I63" i="4"/>
  <c r="F63" i="4"/>
  <c r="O62" i="4"/>
  <c r="L62" i="4"/>
  <c r="I62" i="4"/>
  <c r="F62" i="4"/>
  <c r="C62" i="4" s="1"/>
  <c r="O61" i="4"/>
  <c r="L61" i="4"/>
  <c r="I61" i="4"/>
  <c r="F61" i="4"/>
  <c r="C61" i="4" s="1"/>
  <c r="O60" i="4"/>
  <c r="L60" i="4"/>
  <c r="I60" i="4"/>
  <c r="F60" i="4"/>
  <c r="O59" i="4"/>
  <c r="L59" i="4"/>
  <c r="I59" i="4"/>
  <c r="F59" i="4"/>
  <c r="N58" i="4"/>
  <c r="M58" i="4"/>
  <c r="L58" i="4"/>
  <c r="K58" i="4"/>
  <c r="J58" i="4"/>
  <c r="H58" i="4"/>
  <c r="G58" i="4"/>
  <c r="E58" i="4"/>
  <c r="D58" i="4"/>
  <c r="O57" i="4"/>
  <c r="L57" i="4"/>
  <c r="I57" i="4"/>
  <c r="C57" i="4" s="1"/>
  <c r="F57" i="4"/>
  <c r="O56" i="4"/>
  <c r="L56" i="4"/>
  <c r="I56" i="4"/>
  <c r="F56" i="4"/>
  <c r="F55" i="4" s="1"/>
  <c r="N55" i="4"/>
  <c r="N54" i="4" s="1"/>
  <c r="M55" i="4"/>
  <c r="M54" i="4" s="1"/>
  <c r="K55" i="4"/>
  <c r="J55" i="4"/>
  <c r="J54" i="4" s="1"/>
  <c r="H55" i="4"/>
  <c r="G55" i="4"/>
  <c r="E55" i="4"/>
  <c r="D55" i="4"/>
  <c r="D54" i="4" s="1"/>
  <c r="H54" i="4"/>
  <c r="O47" i="4"/>
  <c r="C47" i="4" s="1"/>
  <c r="O46" i="4"/>
  <c r="C46" i="4" s="1"/>
  <c r="N45" i="4"/>
  <c r="M45" i="4"/>
  <c r="L44" i="4"/>
  <c r="L43" i="4" s="1"/>
  <c r="I44" i="4"/>
  <c r="I43" i="4" s="1"/>
  <c r="F44" i="4"/>
  <c r="K43" i="4"/>
  <c r="J43" i="4"/>
  <c r="H43" i="4"/>
  <c r="G43" i="4"/>
  <c r="E43" i="4"/>
  <c r="D43" i="4"/>
  <c r="F42" i="4"/>
  <c r="C42" i="4" s="1"/>
  <c r="E41" i="4"/>
  <c r="D41" i="4"/>
  <c r="L40" i="4"/>
  <c r="C40" i="4" s="1"/>
  <c r="L39" i="4"/>
  <c r="C39" i="4" s="1"/>
  <c r="L38" i="4"/>
  <c r="C38" i="4" s="1"/>
  <c r="L37" i="4"/>
  <c r="K36" i="4"/>
  <c r="J36" i="4"/>
  <c r="L35" i="4"/>
  <c r="L34" i="4"/>
  <c r="C34" i="4" s="1"/>
  <c r="K33" i="4"/>
  <c r="J33" i="4"/>
  <c r="L32" i="4"/>
  <c r="L31" i="4" s="1"/>
  <c r="K31" i="4"/>
  <c r="J31" i="4"/>
  <c r="L30" i="4"/>
  <c r="C30" i="4" s="1"/>
  <c r="L29" i="4"/>
  <c r="L28" i="4"/>
  <c r="C28" i="4" s="1"/>
  <c r="K27" i="4"/>
  <c r="J27" i="4"/>
  <c r="F25" i="4"/>
  <c r="C25" i="4" s="1"/>
  <c r="I24" i="4"/>
  <c r="D24" i="4"/>
  <c r="F24" i="4" s="1"/>
  <c r="O23" i="4"/>
  <c r="J23" i="4"/>
  <c r="L23" i="4" s="1"/>
  <c r="I23" i="4"/>
  <c r="F23" i="4"/>
  <c r="O22" i="4"/>
  <c r="O21" i="4" s="1"/>
  <c r="L22" i="4"/>
  <c r="I22" i="4"/>
  <c r="F22" i="4"/>
  <c r="F21" i="4" s="1"/>
  <c r="N21" i="4"/>
  <c r="M21" i="4"/>
  <c r="M275" i="4" s="1"/>
  <c r="M274" i="4" s="1"/>
  <c r="K21" i="4"/>
  <c r="K275" i="4" s="1"/>
  <c r="K274" i="4" s="1"/>
  <c r="H21" i="4"/>
  <c r="H275" i="4" s="1"/>
  <c r="H274" i="4" s="1"/>
  <c r="G21" i="4"/>
  <c r="G275" i="4" s="1"/>
  <c r="G274" i="4" s="1"/>
  <c r="E21" i="4"/>
  <c r="E275" i="4" s="1"/>
  <c r="E274" i="4" s="1"/>
  <c r="D21" i="4"/>
  <c r="D275" i="4" s="1"/>
  <c r="D274" i="4" s="1"/>
  <c r="J174" i="4" l="1"/>
  <c r="I121" i="4"/>
  <c r="G20" i="5"/>
  <c r="E120" i="5"/>
  <c r="K212" i="5"/>
  <c r="L33" i="4"/>
  <c r="C33" i="4" s="1"/>
  <c r="O77" i="4"/>
  <c r="G83" i="4"/>
  <c r="C107" i="4"/>
  <c r="C123" i="4"/>
  <c r="C177" i="4"/>
  <c r="E174" i="4"/>
  <c r="C213" i="4"/>
  <c r="C261" i="4"/>
  <c r="H274" i="5"/>
  <c r="O275" i="5"/>
  <c r="J54" i="5"/>
  <c r="C61" i="5"/>
  <c r="C62" i="5"/>
  <c r="C64" i="5"/>
  <c r="E83" i="5"/>
  <c r="K83" i="5"/>
  <c r="C89" i="5"/>
  <c r="J83" i="5"/>
  <c r="C97" i="5"/>
  <c r="O121" i="5"/>
  <c r="C156" i="5"/>
  <c r="N160" i="5"/>
  <c r="G174" i="5"/>
  <c r="G211" i="5"/>
  <c r="C221" i="5"/>
  <c r="C229" i="5"/>
  <c r="C237" i="5"/>
  <c r="L252" i="5"/>
  <c r="I35" i="6"/>
  <c r="I21" i="4"/>
  <c r="C112" i="4"/>
  <c r="C158" i="4"/>
  <c r="H187" i="4"/>
  <c r="H182" i="4" s="1"/>
  <c r="C237" i="4"/>
  <c r="C249" i="4"/>
  <c r="C123" i="5"/>
  <c r="O126" i="5"/>
  <c r="O174" i="5"/>
  <c r="M174" i="5"/>
  <c r="D182" i="5"/>
  <c r="C209" i="5"/>
  <c r="N212" i="5"/>
  <c r="E212" i="5"/>
  <c r="D252" i="5"/>
  <c r="M252" i="5"/>
  <c r="C268" i="5"/>
  <c r="E13" i="6"/>
  <c r="J13" i="6"/>
  <c r="K26" i="4"/>
  <c r="K20" i="4" s="1"/>
  <c r="O45" i="4"/>
  <c r="D53" i="4"/>
  <c r="J53" i="4"/>
  <c r="F91" i="4"/>
  <c r="C94" i="4"/>
  <c r="O91" i="4"/>
  <c r="N83" i="4"/>
  <c r="C151" i="4"/>
  <c r="C189" i="4"/>
  <c r="C197" i="4"/>
  <c r="C198" i="4"/>
  <c r="G187" i="4"/>
  <c r="C225" i="4"/>
  <c r="N252" i="4"/>
  <c r="K275" i="5"/>
  <c r="K274" i="5" s="1"/>
  <c r="E76" i="5"/>
  <c r="K76" i="5"/>
  <c r="C78" i="5"/>
  <c r="D76" i="5"/>
  <c r="N76" i="5"/>
  <c r="N83" i="5"/>
  <c r="C128" i="5"/>
  <c r="C132" i="5"/>
  <c r="G187" i="5"/>
  <c r="M187" i="5"/>
  <c r="M182" i="5" s="1"/>
  <c r="C207" i="5"/>
  <c r="C213" i="5"/>
  <c r="D212" i="5"/>
  <c r="C280" i="5"/>
  <c r="J53" i="5"/>
  <c r="C124" i="5"/>
  <c r="E174" i="5"/>
  <c r="L188" i="5"/>
  <c r="E274" i="5"/>
  <c r="J274" i="5"/>
  <c r="K20" i="5"/>
  <c r="D53" i="5"/>
  <c r="C59" i="5"/>
  <c r="C73" i="5"/>
  <c r="C81" i="5"/>
  <c r="G83" i="5"/>
  <c r="M83" i="5"/>
  <c r="C90" i="5"/>
  <c r="C93" i="5"/>
  <c r="I91" i="5"/>
  <c r="C98" i="5"/>
  <c r="H120" i="5"/>
  <c r="L120" i="5"/>
  <c r="I120" i="5"/>
  <c r="C140" i="5"/>
  <c r="C144" i="5"/>
  <c r="C145" i="5"/>
  <c r="C146" i="5"/>
  <c r="G120" i="5"/>
  <c r="K120" i="5"/>
  <c r="C148" i="5"/>
  <c r="J160" i="5"/>
  <c r="K174" i="5"/>
  <c r="N174" i="5"/>
  <c r="F208" i="5"/>
  <c r="C208" i="5" s="1"/>
  <c r="D240" i="5"/>
  <c r="H240" i="5"/>
  <c r="N240" i="5"/>
  <c r="N211" i="5" s="1"/>
  <c r="N181" i="5" s="1"/>
  <c r="J240" i="5"/>
  <c r="J211" i="5" s="1"/>
  <c r="O240" i="5"/>
  <c r="C255" i="5"/>
  <c r="C256" i="5"/>
  <c r="O253" i="5"/>
  <c r="O252" i="5" s="1"/>
  <c r="C278" i="5"/>
  <c r="C279" i="5"/>
  <c r="E75" i="5"/>
  <c r="G182" i="5"/>
  <c r="E211" i="5"/>
  <c r="L27" i="5"/>
  <c r="C27" i="5" s="1"/>
  <c r="J26" i="5"/>
  <c r="C44" i="5"/>
  <c r="C82" i="5"/>
  <c r="H83" i="5"/>
  <c r="H75" i="5" s="1"/>
  <c r="C100" i="5"/>
  <c r="F131" i="5"/>
  <c r="C131" i="5" s="1"/>
  <c r="C164" i="5"/>
  <c r="D161" i="5"/>
  <c r="D160" i="5" s="1"/>
  <c r="L160" i="5"/>
  <c r="C197" i="5"/>
  <c r="F219" i="5"/>
  <c r="O219" i="5"/>
  <c r="C236" i="5"/>
  <c r="I199" i="5"/>
  <c r="D211" i="5"/>
  <c r="D181" i="5" s="1"/>
  <c r="C227" i="5"/>
  <c r="L274" i="5"/>
  <c r="C57" i="5"/>
  <c r="C65" i="5"/>
  <c r="J76" i="5"/>
  <c r="C84" i="5"/>
  <c r="D83" i="5"/>
  <c r="C102" i="5"/>
  <c r="C106" i="5"/>
  <c r="C116" i="5"/>
  <c r="F126" i="5"/>
  <c r="M120" i="5"/>
  <c r="C155" i="5"/>
  <c r="E160" i="5"/>
  <c r="I161" i="5"/>
  <c r="I160" i="5" s="1"/>
  <c r="C168" i="5"/>
  <c r="C170" i="5"/>
  <c r="J174" i="5"/>
  <c r="I188" i="5"/>
  <c r="M212" i="5"/>
  <c r="M211" i="5" s="1"/>
  <c r="M181" i="5" s="1"/>
  <c r="L212" i="5"/>
  <c r="F216" i="5"/>
  <c r="C216" i="5" s="1"/>
  <c r="K211" i="5"/>
  <c r="C225" i="5"/>
  <c r="K252" i="5"/>
  <c r="I257" i="5"/>
  <c r="I253" i="5" s="1"/>
  <c r="I252" i="5" s="1"/>
  <c r="F267" i="5"/>
  <c r="J75" i="5"/>
  <c r="J52" i="5" s="1"/>
  <c r="C189" i="5"/>
  <c r="C23" i="5"/>
  <c r="L33" i="5"/>
  <c r="C33" i="5" s="1"/>
  <c r="F41" i="5"/>
  <c r="C41" i="5" s="1"/>
  <c r="F43" i="5"/>
  <c r="C43" i="5" s="1"/>
  <c r="O45" i="5"/>
  <c r="E54" i="5"/>
  <c r="E53" i="5" s="1"/>
  <c r="O55" i="5"/>
  <c r="C63" i="5"/>
  <c r="C66" i="5"/>
  <c r="O67" i="5"/>
  <c r="G76" i="5"/>
  <c r="G75" i="5" s="1"/>
  <c r="M76" i="5"/>
  <c r="C79" i="5"/>
  <c r="F91" i="5"/>
  <c r="C91" i="5" s="1"/>
  <c r="F99" i="5"/>
  <c r="C112" i="5"/>
  <c r="D120" i="5"/>
  <c r="D75" i="5" s="1"/>
  <c r="C178" i="5"/>
  <c r="F174" i="5"/>
  <c r="C179" i="5"/>
  <c r="C193" i="5"/>
  <c r="J187" i="5"/>
  <c r="J182" i="5" s="1"/>
  <c r="H212" i="5"/>
  <c r="H211" i="5" s="1"/>
  <c r="C250" i="5"/>
  <c r="C260" i="5"/>
  <c r="C277" i="5"/>
  <c r="F276" i="5"/>
  <c r="O276" i="5"/>
  <c r="C22" i="5"/>
  <c r="L36" i="5"/>
  <c r="C36" i="5" s="1"/>
  <c r="G53" i="5"/>
  <c r="K54" i="5"/>
  <c r="K53" i="5" s="1"/>
  <c r="K52" i="5" s="1"/>
  <c r="O58" i="5"/>
  <c r="L58" i="5"/>
  <c r="C70" i="5"/>
  <c r="C72" i="5"/>
  <c r="N75" i="5"/>
  <c r="L76" i="5"/>
  <c r="F80" i="5"/>
  <c r="F85" i="5"/>
  <c r="C86" i="5"/>
  <c r="C87" i="5"/>
  <c r="C88" i="5"/>
  <c r="C95" i="5"/>
  <c r="C96" i="5"/>
  <c r="H161" i="5"/>
  <c r="H160" i="5" s="1"/>
  <c r="I174" i="5"/>
  <c r="C184" i="5"/>
  <c r="F183" i="5"/>
  <c r="C183" i="5" s="1"/>
  <c r="G181" i="5"/>
  <c r="E187" i="5"/>
  <c r="E182" i="5" s="1"/>
  <c r="C201" i="5"/>
  <c r="C205" i="5"/>
  <c r="C254" i="5"/>
  <c r="F253" i="5"/>
  <c r="O274" i="5"/>
  <c r="K75" i="5"/>
  <c r="E20" i="5"/>
  <c r="M275" i="5"/>
  <c r="M274" i="5" s="1"/>
  <c r="L55" i="5"/>
  <c r="C55" i="5" s="1"/>
  <c r="C60" i="5"/>
  <c r="C71" i="5"/>
  <c r="C74" i="5"/>
  <c r="I85" i="5"/>
  <c r="C94" i="5"/>
  <c r="C101" i="5"/>
  <c r="C103" i="5"/>
  <c r="C104" i="5"/>
  <c r="C122" i="5"/>
  <c r="F121" i="5"/>
  <c r="C121" i="5" s="1"/>
  <c r="C154" i="5"/>
  <c r="F153" i="5"/>
  <c r="C172" i="5"/>
  <c r="F171" i="5"/>
  <c r="C171" i="5" s="1"/>
  <c r="C176" i="5"/>
  <c r="L175" i="5"/>
  <c r="H182" i="5"/>
  <c r="H181" i="5" s="1"/>
  <c r="C264" i="5"/>
  <c r="F263" i="5"/>
  <c r="C263" i="5" s="1"/>
  <c r="F266" i="5"/>
  <c r="C267" i="5"/>
  <c r="C269" i="5"/>
  <c r="C284" i="5"/>
  <c r="C109" i="5"/>
  <c r="C111" i="5"/>
  <c r="C115" i="5"/>
  <c r="C125" i="5"/>
  <c r="C129" i="5"/>
  <c r="C133" i="5"/>
  <c r="C157" i="5"/>
  <c r="C158" i="5"/>
  <c r="C159" i="5"/>
  <c r="C165" i="5"/>
  <c r="C169" i="5"/>
  <c r="C173" i="5"/>
  <c r="C186" i="5"/>
  <c r="C190" i="5"/>
  <c r="C192" i="5"/>
  <c r="C218" i="5"/>
  <c r="C222" i="5"/>
  <c r="C223" i="5"/>
  <c r="C224" i="5"/>
  <c r="C234" i="5"/>
  <c r="C235" i="5"/>
  <c r="C246" i="5"/>
  <c r="C247" i="5"/>
  <c r="C248" i="5"/>
  <c r="C249" i="5"/>
  <c r="C258" i="5"/>
  <c r="C259" i="5"/>
  <c r="C281" i="5"/>
  <c r="C282" i="5"/>
  <c r="C283" i="5"/>
  <c r="C110" i="5"/>
  <c r="C113" i="5"/>
  <c r="C117" i="5"/>
  <c r="C119" i="5"/>
  <c r="C130" i="5"/>
  <c r="F138" i="5"/>
  <c r="C138" i="5" s="1"/>
  <c r="C149" i="5"/>
  <c r="C150" i="5"/>
  <c r="C151" i="5"/>
  <c r="O162" i="5"/>
  <c r="O166" i="5"/>
  <c r="C166" i="5" s="1"/>
  <c r="C191" i="5"/>
  <c r="C194" i="5"/>
  <c r="C196" i="5"/>
  <c r="C202" i="5"/>
  <c r="C204" i="5"/>
  <c r="C210" i="5"/>
  <c r="C226" i="5"/>
  <c r="C238" i="5"/>
  <c r="C239" i="5"/>
  <c r="C242" i="5"/>
  <c r="C243" i="5"/>
  <c r="C244" i="5"/>
  <c r="C251" i="5"/>
  <c r="C262" i="5"/>
  <c r="C105" i="5"/>
  <c r="C107" i="5"/>
  <c r="L108" i="5"/>
  <c r="L114" i="5"/>
  <c r="C114" i="5" s="1"/>
  <c r="C118" i="5"/>
  <c r="F134" i="5"/>
  <c r="C134" i="5" s="1"/>
  <c r="O134" i="5"/>
  <c r="O120" i="5" s="1"/>
  <c r="C141" i="5"/>
  <c r="C142" i="5"/>
  <c r="C143" i="5"/>
  <c r="O153" i="5"/>
  <c r="O152" i="5" s="1"/>
  <c r="F162" i="5"/>
  <c r="F161" i="5" s="1"/>
  <c r="C167" i="5"/>
  <c r="C177" i="5"/>
  <c r="C180" i="5"/>
  <c r="C188" i="5"/>
  <c r="C195" i="5"/>
  <c r="C198" i="5"/>
  <c r="L199" i="5"/>
  <c r="L187" i="5" s="1"/>
  <c r="L182" i="5" s="1"/>
  <c r="C203" i="5"/>
  <c r="C206" i="5"/>
  <c r="I187" i="5"/>
  <c r="I182" i="5" s="1"/>
  <c r="I212" i="5"/>
  <c r="I211" i="5" s="1"/>
  <c r="C228" i="5"/>
  <c r="C230" i="5"/>
  <c r="C231" i="5"/>
  <c r="L233" i="5"/>
  <c r="L232" i="5" s="1"/>
  <c r="C245" i="5"/>
  <c r="C261" i="5"/>
  <c r="C270" i="5"/>
  <c r="C271" i="5"/>
  <c r="N120" i="4"/>
  <c r="I55" i="4"/>
  <c r="C59" i="4"/>
  <c r="C79" i="4"/>
  <c r="D76" i="4"/>
  <c r="K83" i="4"/>
  <c r="C89" i="4"/>
  <c r="E83" i="4"/>
  <c r="C119" i="4"/>
  <c r="J120" i="4"/>
  <c r="C122" i="4"/>
  <c r="O121" i="4"/>
  <c r="O120" i="4" s="1"/>
  <c r="C136" i="4"/>
  <c r="C143" i="4"/>
  <c r="C155" i="4"/>
  <c r="C157" i="4"/>
  <c r="K160" i="4"/>
  <c r="L174" i="4"/>
  <c r="C191" i="4"/>
  <c r="C193" i="4"/>
  <c r="C195" i="4"/>
  <c r="O219" i="4"/>
  <c r="L233" i="4"/>
  <c r="L232" i="4" s="1"/>
  <c r="H240" i="4"/>
  <c r="C247" i="4"/>
  <c r="G212" i="4"/>
  <c r="C22" i="4"/>
  <c r="E20" i="4"/>
  <c r="E54" i="4"/>
  <c r="E53" i="4" s="1"/>
  <c r="O55" i="4"/>
  <c r="O67" i="4"/>
  <c r="C103" i="4"/>
  <c r="C104" i="4"/>
  <c r="C106" i="4"/>
  <c r="E120" i="4"/>
  <c r="C145" i="4"/>
  <c r="C150" i="4"/>
  <c r="C170" i="4"/>
  <c r="O175" i="4"/>
  <c r="O174" i="4" s="1"/>
  <c r="N174" i="4"/>
  <c r="C186" i="4"/>
  <c r="C207" i="4"/>
  <c r="C221" i="4"/>
  <c r="C222" i="4"/>
  <c r="C224" i="4"/>
  <c r="C255" i="4"/>
  <c r="E252" i="4"/>
  <c r="K252" i="4"/>
  <c r="C260" i="4"/>
  <c r="O253" i="4"/>
  <c r="O252" i="4" s="1"/>
  <c r="C271" i="4"/>
  <c r="H53" i="4"/>
  <c r="N75" i="4"/>
  <c r="M20" i="4"/>
  <c r="N275" i="4"/>
  <c r="N274" i="4" s="1"/>
  <c r="G76" i="4"/>
  <c r="H83" i="4"/>
  <c r="H75" i="4" s="1"/>
  <c r="L121" i="4"/>
  <c r="C128" i="4"/>
  <c r="C130" i="4"/>
  <c r="L153" i="4"/>
  <c r="L152" i="4" s="1"/>
  <c r="H161" i="4"/>
  <c r="C168" i="4"/>
  <c r="I175" i="4"/>
  <c r="I174" i="4" s="1"/>
  <c r="C201" i="4"/>
  <c r="D211" i="4"/>
  <c r="H211" i="4"/>
  <c r="K212" i="4"/>
  <c r="F233" i="4"/>
  <c r="C236" i="4"/>
  <c r="O233" i="4"/>
  <c r="O232" i="4" s="1"/>
  <c r="E240" i="4"/>
  <c r="K240" i="4"/>
  <c r="L253" i="4"/>
  <c r="L252" i="4" s="1"/>
  <c r="D252" i="4"/>
  <c r="L21" i="4"/>
  <c r="C29" i="4"/>
  <c r="L27" i="4"/>
  <c r="C27" i="4" s="1"/>
  <c r="C44" i="4"/>
  <c r="F43" i="4"/>
  <c r="C229" i="4"/>
  <c r="I227" i="4"/>
  <c r="C281" i="4"/>
  <c r="L276" i="4"/>
  <c r="G20" i="4"/>
  <c r="C24" i="4"/>
  <c r="I67" i="4"/>
  <c r="C87" i="4"/>
  <c r="C88" i="4"/>
  <c r="C90" i="4"/>
  <c r="D83" i="4"/>
  <c r="J83" i="4"/>
  <c r="C101" i="4"/>
  <c r="C127" i="4"/>
  <c r="F126" i="4"/>
  <c r="C126" i="4" s="1"/>
  <c r="L138" i="4"/>
  <c r="C139" i="4"/>
  <c r="H160" i="4"/>
  <c r="C176" i="4"/>
  <c r="F175" i="4"/>
  <c r="C175" i="4" s="1"/>
  <c r="C205" i="4"/>
  <c r="H252" i="4"/>
  <c r="C135" i="4"/>
  <c r="F134" i="4"/>
  <c r="C134" i="4" s="1"/>
  <c r="L69" i="4"/>
  <c r="L67" i="4" s="1"/>
  <c r="L114" i="4"/>
  <c r="C115" i="4"/>
  <c r="D120" i="4"/>
  <c r="D75" i="4" s="1"/>
  <c r="D52" i="4" s="1"/>
  <c r="L208" i="4"/>
  <c r="C209" i="4"/>
  <c r="L216" i="4"/>
  <c r="C216" i="4" s="1"/>
  <c r="C217" i="4"/>
  <c r="C37" i="4"/>
  <c r="L36" i="4"/>
  <c r="C36" i="4" s="1"/>
  <c r="N53" i="4"/>
  <c r="F58" i="4"/>
  <c r="F54" i="4" s="1"/>
  <c r="C60" i="4"/>
  <c r="M76" i="4"/>
  <c r="L76" i="4"/>
  <c r="C111" i="4"/>
  <c r="F108" i="4"/>
  <c r="C108" i="4" s="1"/>
  <c r="K174" i="4"/>
  <c r="C105" i="4"/>
  <c r="C113" i="4"/>
  <c r="G120" i="4"/>
  <c r="K120" i="4"/>
  <c r="K75" i="4" s="1"/>
  <c r="C124" i="4"/>
  <c r="C129" i="4"/>
  <c r="C137" i="4"/>
  <c r="C149" i="4"/>
  <c r="C156" i="4"/>
  <c r="C159" i="4"/>
  <c r="D160" i="4"/>
  <c r="H174" i="4"/>
  <c r="M174" i="4"/>
  <c r="C185" i="4"/>
  <c r="N187" i="4"/>
  <c r="N182" i="4" s="1"/>
  <c r="L188" i="4"/>
  <c r="E187" i="4"/>
  <c r="O199" i="4"/>
  <c r="M212" i="4"/>
  <c r="L212" i="4"/>
  <c r="C223" i="4"/>
  <c r="C226" i="4"/>
  <c r="C235" i="4"/>
  <c r="C238" i="4"/>
  <c r="C259" i="4"/>
  <c r="C262" i="4"/>
  <c r="C278" i="4"/>
  <c r="C280" i="4"/>
  <c r="J26" i="4"/>
  <c r="F41" i="4"/>
  <c r="C41" i="4" s="1"/>
  <c r="G54" i="4"/>
  <c r="G53" i="4" s="1"/>
  <c r="K54" i="4"/>
  <c r="K53" i="4" s="1"/>
  <c r="C63" i="4"/>
  <c r="C66" i="4"/>
  <c r="C70" i="4"/>
  <c r="C72" i="4"/>
  <c r="C74" i="4"/>
  <c r="C82" i="4"/>
  <c r="C93" i="4"/>
  <c r="C96" i="4"/>
  <c r="C98" i="4"/>
  <c r="C116" i="4"/>
  <c r="C118" i="4"/>
  <c r="M120" i="4"/>
  <c r="C125" i="4"/>
  <c r="C133" i="4"/>
  <c r="C140" i="4"/>
  <c r="C142" i="4"/>
  <c r="E160" i="4"/>
  <c r="C165" i="4"/>
  <c r="C173" i="4"/>
  <c r="D187" i="4"/>
  <c r="D182" i="4" s="1"/>
  <c r="J187" i="4"/>
  <c r="J182" i="4" s="1"/>
  <c r="C204" i="4"/>
  <c r="C210" i="4"/>
  <c r="J212" i="4"/>
  <c r="J211" i="4" s="1"/>
  <c r="N212" i="4"/>
  <c r="N211" i="4" s="1"/>
  <c r="C218" i="4"/>
  <c r="C228" i="4"/>
  <c r="O227" i="4"/>
  <c r="O212" i="4" s="1"/>
  <c r="O211" i="4" s="1"/>
  <c r="C239" i="4"/>
  <c r="C244" i="4"/>
  <c r="O269" i="4"/>
  <c r="O275" i="4" s="1"/>
  <c r="C279" i="4"/>
  <c r="C282" i="4"/>
  <c r="C284" i="4"/>
  <c r="M53" i="4"/>
  <c r="L55" i="4"/>
  <c r="L54" i="4" s="1"/>
  <c r="O58" i="4"/>
  <c r="C71" i="4"/>
  <c r="C73" i="4"/>
  <c r="E76" i="4"/>
  <c r="C78" i="4"/>
  <c r="O76" i="4"/>
  <c r="C86" i="4"/>
  <c r="O85" i="4"/>
  <c r="O83" i="4" s="1"/>
  <c r="L91" i="4"/>
  <c r="C97" i="4"/>
  <c r="F99" i="4"/>
  <c r="C102" i="4"/>
  <c r="C110" i="4"/>
  <c r="C117" i="4"/>
  <c r="I138" i="4"/>
  <c r="C141" i="4"/>
  <c r="C144" i="4"/>
  <c r="C146" i="4"/>
  <c r="O153" i="4"/>
  <c r="O152" i="4" s="1"/>
  <c r="G161" i="4"/>
  <c r="G160" i="4" s="1"/>
  <c r="M161" i="4"/>
  <c r="M160" i="4" s="1"/>
  <c r="C164" i="4"/>
  <c r="F166" i="4"/>
  <c r="F161" i="4" s="1"/>
  <c r="C169" i="4"/>
  <c r="F188" i="4"/>
  <c r="C194" i="4"/>
  <c r="C196" i="4"/>
  <c r="M187" i="4"/>
  <c r="M182" i="4" s="1"/>
  <c r="L199" i="4"/>
  <c r="C203" i="4"/>
  <c r="C206" i="4"/>
  <c r="E212" i="4"/>
  <c r="E211" i="4" s="1"/>
  <c r="C220" i="4"/>
  <c r="C230" i="4"/>
  <c r="G240" i="4"/>
  <c r="G211" i="4" s="1"/>
  <c r="M240" i="4"/>
  <c r="C243" i="4"/>
  <c r="F245" i="4"/>
  <c r="F240" i="4" s="1"/>
  <c r="C248" i="4"/>
  <c r="F253" i="4"/>
  <c r="C256" i="4"/>
  <c r="C264" i="4"/>
  <c r="C23" i="4"/>
  <c r="L26" i="4"/>
  <c r="L20" i="4" s="1"/>
  <c r="C31" i="4"/>
  <c r="G75" i="4"/>
  <c r="G52" i="4" s="1"/>
  <c r="L83" i="4"/>
  <c r="C154" i="4"/>
  <c r="L161" i="4"/>
  <c r="L160" i="4" s="1"/>
  <c r="I275" i="4"/>
  <c r="I274" i="4" s="1"/>
  <c r="I20" i="4"/>
  <c r="O54" i="4"/>
  <c r="L275" i="4"/>
  <c r="C43" i="4"/>
  <c r="I76" i="4"/>
  <c r="C80" i="4"/>
  <c r="L120" i="4"/>
  <c r="C171" i="4"/>
  <c r="O20" i="4"/>
  <c r="J21" i="4"/>
  <c r="D20" i="4"/>
  <c r="H20" i="4"/>
  <c r="C21" i="4"/>
  <c r="C32" i="4"/>
  <c r="C35" i="4"/>
  <c r="C56" i="4"/>
  <c r="I58" i="4"/>
  <c r="I54" i="4" s="1"/>
  <c r="I53" i="4" s="1"/>
  <c r="C68" i="4"/>
  <c r="F69" i="4"/>
  <c r="C69" i="4" s="1"/>
  <c r="F77" i="4"/>
  <c r="C84" i="4"/>
  <c r="F85" i="4"/>
  <c r="C92" i="4"/>
  <c r="C100" i="4"/>
  <c r="F121" i="4"/>
  <c r="C132" i="4"/>
  <c r="C148" i="4"/>
  <c r="F153" i="4"/>
  <c r="J153" i="4"/>
  <c r="J152" i="4" s="1"/>
  <c r="C163" i="4"/>
  <c r="C167" i="4"/>
  <c r="L183" i="4"/>
  <c r="O188" i="4"/>
  <c r="F232" i="4"/>
  <c r="L240" i="4"/>
  <c r="C81" i="4"/>
  <c r="I91" i="4"/>
  <c r="I99" i="4"/>
  <c r="C99" i="4" s="1"/>
  <c r="C109" i="4"/>
  <c r="F114" i="4"/>
  <c r="C114" i="4" s="1"/>
  <c r="I131" i="4"/>
  <c r="C131" i="4" s="1"/>
  <c r="F138" i="4"/>
  <c r="I147" i="4"/>
  <c r="C147" i="4" s="1"/>
  <c r="I162" i="4"/>
  <c r="I166" i="4"/>
  <c r="C172" i="4"/>
  <c r="E182" i="4"/>
  <c r="C190" i="4"/>
  <c r="C200" i="4"/>
  <c r="F199" i="4"/>
  <c r="C208" i="4"/>
  <c r="F20" i="4"/>
  <c r="N20" i="4"/>
  <c r="C45" i="4"/>
  <c r="C180" i="4"/>
  <c r="F179" i="4"/>
  <c r="G182" i="4"/>
  <c r="K182" i="4"/>
  <c r="C184" i="4"/>
  <c r="F183" i="4"/>
  <c r="I188" i="4"/>
  <c r="I187" i="4" s="1"/>
  <c r="I182" i="4" s="1"/>
  <c r="C192" i="4"/>
  <c r="C202" i="4"/>
  <c r="I212" i="4"/>
  <c r="C250" i="4"/>
  <c r="C214" i="4"/>
  <c r="F219" i="4"/>
  <c r="C219" i="4" s="1"/>
  <c r="F227" i="4"/>
  <c r="C227" i="4" s="1"/>
  <c r="C234" i="4"/>
  <c r="C242" i="4"/>
  <c r="C246" i="4"/>
  <c r="C254" i="4"/>
  <c r="C258" i="4"/>
  <c r="F263" i="4"/>
  <c r="C263" i="4" s="1"/>
  <c r="F275" i="5"/>
  <c r="F20" i="5"/>
  <c r="H53" i="5"/>
  <c r="F54" i="5"/>
  <c r="O54" i="5"/>
  <c r="O53" i="5" s="1"/>
  <c r="C215" i="4"/>
  <c r="I233" i="4"/>
  <c r="I232" i="4" s="1"/>
  <c r="I241" i="4"/>
  <c r="I245" i="4"/>
  <c r="C245" i="4" s="1"/>
  <c r="C251" i="4"/>
  <c r="I253" i="4"/>
  <c r="I252" i="4" s="1"/>
  <c r="I257" i="4"/>
  <c r="C257" i="4" s="1"/>
  <c r="C270" i="4"/>
  <c r="F269" i="4"/>
  <c r="C283" i="4"/>
  <c r="O20" i="5"/>
  <c r="L26" i="5"/>
  <c r="C31" i="5"/>
  <c r="F267" i="4"/>
  <c r="C268" i="4"/>
  <c r="F276" i="4"/>
  <c r="O276" i="4"/>
  <c r="N52" i="5"/>
  <c r="L54" i="5"/>
  <c r="L53" i="5" s="1"/>
  <c r="L67" i="5"/>
  <c r="O76" i="5"/>
  <c r="J20" i="5"/>
  <c r="N20" i="5"/>
  <c r="I21" i="5"/>
  <c r="C32" i="5"/>
  <c r="C56" i="5"/>
  <c r="I58" i="5"/>
  <c r="I54" i="5" s="1"/>
  <c r="C68" i="5"/>
  <c r="F69" i="5"/>
  <c r="F77" i="5"/>
  <c r="C99" i="5"/>
  <c r="C126" i="5"/>
  <c r="O187" i="5"/>
  <c r="O182" i="5" s="1"/>
  <c r="C219" i="5"/>
  <c r="F212" i="5"/>
  <c r="L240" i="5"/>
  <c r="E272" i="5"/>
  <c r="I13" i="6"/>
  <c r="C199" i="5"/>
  <c r="D20" i="5"/>
  <c r="H20" i="5"/>
  <c r="L20" i="5"/>
  <c r="C45" i="5"/>
  <c r="I80" i="5"/>
  <c r="C80" i="5" s="1"/>
  <c r="O83" i="5"/>
  <c r="C85" i="5"/>
  <c r="I83" i="5"/>
  <c r="C214" i="5"/>
  <c r="C241" i="5"/>
  <c r="G272" i="5"/>
  <c r="K272" i="5"/>
  <c r="I69" i="5"/>
  <c r="I67" i="5" s="1"/>
  <c r="I77" i="5"/>
  <c r="C162" i="5"/>
  <c r="O212" i="5"/>
  <c r="O211" i="5" s="1"/>
  <c r="C232" i="5"/>
  <c r="C240" i="5"/>
  <c r="F108" i="5"/>
  <c r="C127" i="5"/>
  <c r="C135" i="5"/>
  <c r="C139" i="5"/>
  <c r="C163" i="5"/>
  <c r="C215" i="5"/>
  <c r="C92" i="5"/>
  <c r="C200" i="5"/>
  <c r="C220" i="5"/>
  <c r="H272" i="4" l="1"/>
  <c r="L211" i="4"/>
  <c r="J272" i="5"/>
  <c r="L187" i="4"/>
  <c r="O161" i="5"/>
  <c r="O160" i="5" s="1"/>
  <c r="H52" i="4"/>
  <c r="H51" i="4" s="1"/>
  <c r="K181" i="5"/>
  <c r="L83" i="5"/>
  <c r="K51" i="5"/>
  <c r="K50" i="5" s="1"/>
  <c r="F187" i="5"/>
  <c r="C187" i="5" s="1"/>
  <c r="E181" i="5"/>
  <c r="C276" i="5"/>
  <c r="M75" i="5"/>
  <c r="C257" i="5"/>
  <c r="C108" i="5"/>
  <c r="F120" i="5"/>
  <c r="C120" i="5" s="1"/>
  <c r="J181" i="5"/>
  <c r="J51" i="5" s="1"/>
  <c r="H52" i="5"/>
  <c r="H51" i="5" s="1"/>
  <c r="H50" i="5" s="1"/>
  <c r="E52" i="5"/>
  <c r="E51" i="5" s="1"/>
  <c r="D272" i="5"/>
  <c r="D52" i="5"/>
  <c r="D51" i="5" s="1"/>
  <c r="H272" i="5"/>
  <c r="L211" i="5"/>
  <c r="L181" i="5" s="1"/>
  <c r="O181" i="5"/>
  <c r="I181" i="5"/>
  <c r="C175" i="5"/>
  <c r="L174" i="5"/>
  <c r="C153" i="5"/>
  <c r="F152" i="5"/>
  <c r="C152" i="5" s="1"/>
  <c r="C174" i="5"/>
  <c r="G52" i="5"/>
  <c r="G51" i="5" s="1"/>
  <c r="O75" i="5"/>
  <c r="O272" i="5" s="1"/>
  <c r="F265" i="5"/>
  <c r="C265" i="5" s="1"/>
  <c r="C266" i="5"/>
  <c r="C253" i="5"/>
  <c r="F252" i="5"/>
  <c r="C252" i="5" s="1"/>
  <c r="N272" i="5"/>
  <c r="C233" i="5"/>
  <c r="I53" i="5"/>
  <c r="K273" i="5"/>
  <c r="L75" i="5"/>
  <c r="L52" i="5" s="1"/>
  <c r="N51" i="5"/>
  <c r="I161" i="4"/>
  <c r="I160" i="4" s="1"/>
  <c r="C85" i="4"/>
  <c r="O53" i="4"/>
  <c r="J181" i="4"/>
  <c r="N52" i="4"/>
  <c r="E75" i="4"/>
  <c r="E52" i="4" s="1"/>
  <c r="D181" i="4"/>
  <c r="D51" i="4" s="1"/>
  <c r="K52" i="4"/>
  <c r="H181" i="4"/>
  <c r="E181" i="4"/>
  <c r="O187" i="4"/>
  <c r="O182" i="4" s="1"/>
  <c r="O181" i="4" s="1"/>
  <c r="C199" i="4"/>
  <c r="C138" i="4"/>
  <c r="G272" i="4"/>
  <c r="I120" i="4"/>
  <c r="O274" i="4"/>
  <c r="K211" i="4"/>
  <c r="K272" i="4" s="1"/>
  <c r="L75" i="4"/>
  <c r="D272" i="4"/>
  <c r="G181" i="4"/>
  <c r="G51" i="4" s="1"/>
  <c r="C166" i="4"/>
  <c r="L182" i="4"/>
  <c r="J75" i="4"/>
  <c r="J272" i="4" s="1"/>
  <c r="L274" i="4"/>
  <c r="C55" i="4"/>
  <c r="M211" i="4"/>
  <c r="M272" i="4" s="1"/>
  <c r="N181" i="4"/>
  <c r="N51" i="4" s="1"/>
  <c r="M75" i="4"/>
  <c r="M52" i="4" s="1"/>
  <c r="F187" i="4"/>
  <c r="N272" i="4"/>
  <c r="O75" i="4"/>
  <c r="F67" i="4"/>
  <c r="C67" i="4" s="1"/>
  <c r="L53" i="4"/>
  <c r="L272" i="5"/>
  <c r="I76" i="5"/>
  <c r="I75" i="5" s="1"/>
  <c r="I272" i="5" s="1"/>
  <c r="C276" i="4"/>
  <c r="C26" i="5"/>
  <c r="C269" i="4"/>
  <c r="I240" i="4"/>
  <c r="I211" i="4" s="1"/>
  <c r="I181" i="4" s="1"/>
  <c r="O52" i="5"/>
  <c r="O51" i="5" s="1"/>
  <c r="C253" i="4"/>
  <c r="C241" i="4"/>
  <c r="C232" i="4"/>
  <c r="F275" i="4"/>
  <c r="F83" i="4"/>
  <c r="C54" i="4"/>
  <c r="F211" i="5"/>
  <c r="C212" i="5"/>
  <c r="F83" i="5"/>
  <c r="C83" i="5" s="1"/>
  <c r="C58" i="5"/>
  <c r="C54" i="5"/>
  <c r="C183" i="4"/>
  <c r="C179" i="4"/>
  <c r="F178" i="4"/>
  <c r="C20" i="4"/>
  <c r="C233" i="4"/>
  <c r="C161" i="4"/>
  <c r="F160" i="4"/>
  <c r="C160" i="4" s="1"/>
  <c r="C161" i="5"/>
  <c r="F160" i="5"/>
  <c r="C160" i="5" s="1"/>
  <c r="F76" i="5"/>
  <c r="C77" i="5"/>
  <c r="I275" i="5"/>
  <c r="I274" i="5" s="1"/>
  <c r="I20" i="5"/>
  <c r="C20" i="5" s="1"/>
  <c r="C21" i="5"/>
  <c r="F212" i="4"/>
  <c r="I83" i="4"/>
  <c r="F120" i="4"/>
  <c r="C121" i="4"/>
  <c r="C188" i="4"/>
  <c r="C162" i="4"/>
  <c r="C91" i="4"/>
  <c r="C58" i="4"/>
  <c r="C69" i="5"/>
  <c r="C267" i="4"/>
  <c r="F266" i="4"/>
  <c r="F67" i="5"/>
  <c r="C67" i="5" s="1"/>
  <c r="E273" i="5"/>
  <c r="E50" i="5"/>
  <c r="F274" i="5"/>
  <c r="F252" i="4"/>
  <c r="C252" i="4" s="1"/>
  <c r="F152" i="4"/>
  <c r="C152" i="4" s="1"/>
  <c r="C153" i="4"/>
  <c r="F76" i="4"/>
  <c r="C77" i="4"/>
  <c r="J275" i="4"/>
  <c r="J274" i="4" s="1"/>
  <c r="J20" i="4"/>
  <c r="C26" i="4"/>
  <c r="H50" i="4" l="1"/>
  <c r="H273" i="4"/>
  <c r="G273" i="4"/>
  <c r="G50" i="4"/>
  <c r="D50" i="4"/>
  <c r="D273" i="4"/>
  <c r="F182" i="5"/>
  <c r="H273" i="5"/>
  <c r="C120" i="4"/>
  <c r="C240" i="4"/>
  <c r="O272" i="4"/>
  <c r="C187" i="4"/>
  <c r="M272" i="5"/>
  <c r="M52" i="5"/>
  <c r="M51" i="5" s="1"/>
  <c r="L51" i="5"/>
  <c r="L50" i="5" s="1"/>
  <c r="J50" i="5"/>
  <c r="J273" i="5"/>
  <c r="F53" i="5"/>
  <c r="N50" i="5"/>
  <c r="N273" i="5"/>
  <c r="G273" i="5"/>
  <c r="G50" i="5"/>
  <c r="D273" i="5"/>
  <c r="D50" i="5"/>
  <c r="K181" i="4"/>
  <c r="K51" i="4" s="1"/>
  <c r="L272" i="4"/>
  <c r="L52" i="4"/>
  <c r="I75" i="4"/>
  <c r="I52" i="4" s="1"/>
  <c r="I51" i="4" s="1"/>
  <c r="I273" i="4" s="1"/>
  <c r="F182" i="4"/>
  <c r="F53" i="4"/>
  <c r="J52" i="4"/>
  <c r="J51" i="4" s="1"/>
  <c r="E51" i="4"/>
  <c r="E272" i="4"/>
  <c r="N50" i="4"/>
  <c r="N273" i="4"/>
  <c r="M181" i="4"/>
  <c r="M51" i="4" s="1"/>
  <c r="L181" i="4"/>
  <c r="L51" i="4" s="1"/>
  <c r="O52" i="4"/>
  <c r="O51" i="4" s="1"/>
  <c r="O273" i="4" s="1"/>
  <c r="I50" i="4"/>
  <c r="C275" i="5"/>
  <c r="O50" i="4"/>
  <c r="C53" i="4"/>
  <c r="C274" i="5"/>
  <c r="C266" i="4"/>
  <c r="F265" i="4"/>
  <c r="F75" i="5"/>
  <c r="C75" i="5" s="1"/>
  <c r="C76" i="5"/>
  <c r="C178" i="4"/>
  <c r="F174" i="4"/>
  <c r="C174" i="4" s="1"/>
  <c r="C211" i="5"/>
  <c r="O50" i="5"/>
  <c r="O273" i="5"/>
  <c r="J50" i="4"/>
  <c r="J273" i="4"/>
  <c r="C83" i="4"/>
  <c r="I52" i="5"/>
  <c r="I51" i="5" s="1"/>
  <c r="K50" i="4"/>
  <c r="K273" i="4"/>
  <c r="F75" i="4"/>
  <c r="C76" i="4"/>
  <c r="C212" i="4"/>
  <c r="F211" i="4"/>
  <c r="C211" i="4" s="1"/>
  <c r="C182" i="4"/>
  <c r="C182" i="5"/>
  <c r="F181" i="5"/>
  <c r="C181" i="5" s="1"/>
  <c r="C275" i="4"/>
  <c r="F274" i="4"/>
  <c r="C274" i="4" s="1"/>
  <c r="F52" i="5" l="1"/>
  <c r="M50" i="5"/>
  <c r="M273" i="5"/>
  <c r="C53" i="5"/>
  <c r="L273" i="5"/>
  <c r="E273" i="4"/>
  <c r="E50" i="4"/>
  <c r="F181" i="4"/>
  <c r="C181" i="4" s="1"/>
  <c r="C75" i="4"/>
  <c r="I272" i="4"/>
  <c r="M50" i="4"/>
  <c r="M273" i="4"/>
  <c r="L50" i="4"/>
  <c r="L273" i="4"/>
  <c r="F51" i="5"/>
  <c r="C52" i="5"/>
  <c r="I273" i="5"/>
  <c r="I50" i="5"/>
  <c r="F272" i="5"/>
  <c r="C272" i="5" s="1"/>
  <c r="C265" i="4"/>
  <c r="F272" i="4"/>
  <c r="F52" i="4"/>
  <c r="C272" i="4" l="1"/>
  <c r="F51" i="4"/>
  <c r="C52" i="4"/>
  <c r="F273" i="5"/>
  <c r="C273" i="5" s="1"/>
  <c r="C51" i="5"/>
  <c r="F50" i="5"/>
  <c r="C50" i="5" s="1"/>
  <c r="F273" i="4" l="1"/>
  <c r="C273" i="4" s="1"/>
  <c r="C51" i="4"/>
  <c r="F50" i="4"/>
  <c r="C50" i="4" s="1"/>
  <c r="I32" i="3" l="1"/>
  <c r="H32" i="3"/>
  <c r="I31" i="3"/>
  <c r="H31" i="3"/>
  <c r="I30" i="3"/>
  <c r="H30" i="3"/>
  <c r="I29" i="3"/>
  <c r="H29" i="3"/>
  <c r="I28" i="3"/>
  <c r="H28" i="3"/>
  <c r="I27" i="3"/>
  <c r="H27" i="3"/>
  <c r="I26" i="3"/>
  <c r="H26" i="3"/>
  <c r="I25" i="3"/>
  <c r="H25" i="3"/>
  <c r="I24" i="3"/>
  <c r="H24" i="3"/>
  <c r="I23" i="3"/>
  <c r="H23" i="3"/>
  <c r="I22" i="3"/>
  <c r="H22" i="3"/>
  <c r="I21" i="3"/>
  <c r="H21" i="3"/>
  <c r="I20" i="3"/>
  <c r="H20" i="3"/>
  <c r="I19" i="3"/>
  <c r="H19" i="3"/>
  <c r="I18" i="3"/>
  <c r="H18" i="3"/>
  <c r="I17" i="3"/>
  <c r="H17" i="3"/>
  <c r="I16" i="3"/>
  <c r="H16" i="3"/>
  <c r="I15" i="3"/>
  <c r="H15" i="3"/>
  <c r="I14" i="3"/>
  <c r="H14" i="3"/>
  <c r="I13" i="3"/>
  <c r="H13" i="3"/>
  <c r="G13" i="3"/>
  <c r="F13" i="3"/>
  <c r="E13" i="3"/>
  <c r="D13" i="3"/>
  <c r="O284" i="2"/>
  <c r="L284" i="2"/>
  <c r="I284" i="2"/>
  <c r="F284" i="2"/>
  <c r="C284" i="2" s="1"/>
  <c r="O283" i="2"/>
  <c r="L283" i="2"/>
  <c r="I283" i="2"/>
  <c r="F283" i="2"/>
  <c r="C283" i="2" s="1"/>
  <c r="O282" i="2"/>
  <c r="L282" i="2"/>
  <c r="I282" i="2"/>
  <c r="F282" i="2"/>
  <c r="C282" i="2" s="1"/>
  <c r="O281" i="2"/>
  <c r="L281" i="2"/>
  <c r="I281" i="2"/>
  <c r="F281" i="2"/>
  <c r="O280" i="2"/>
  <c r="L280" i="2"/>
  <c r="I280" i="2"/>
  <c r="F280" i="2"/>
  <c r="O279" i="2"/>
  <c r="L279" i="2"/>
  <c r="I279" i="2"/>
  <c r="F279" i="2"/>
  <c r="O278" i="2"/>
  <c r="L278" i="2"/>
  <c r="I278" i="2"/>
  <c r="F278" i="2"/>
  <c r="O277" i="2"/>
  <c r="L277" i="2"/>
  <c r="I277" i="2"/>
  <c r="F277" i="2"/>
  <c r="N276" i="2"/>
  <c r="M276" i="2"/>
  <c r="K276" i="2"/>
  <c r="J276" i="2"/>
  <c r="H276" i="2"/>
  <c r="G276" i="2"/>
  <c r="E276" i="2"/>
  <c r="D276" i="2"/>
  <c r="O271" i="2"/>
  <c r="L271" i="2"/>
  <c r="I271" i="2"/>
  <c r="F271" i="2"/>
  <c r="O270" i="2"/>
  <c r="O269" i="2" s="1"/>
  <c r="L270" i="2"/>
  <c r="L269" i="2" s="1"/>
  <c r="I270" i="2"/>
  <c r="F270" i="2"/>
  <c r="N269" i="2"/>
  <c r="M269" i="2"/>
  <c r="K269" i="2"/>
  <c r="J269" i="2"/>
  <c r="I269" i="2"/>
  <c r="H269" i="2"/>
  <c r="G269" i="2"/>
  <c r="E269" i="2"/>
  <c r="D269" i="2"/>
  <c r="O268" i="2"/>
  <c r="L268" i="2"/>
  <c r="I268" i="2"/>
  <c r="I267" i="2" s="1"/>
  <c r="I266" i="2" s="1"/>
  <c r="I265" i="2" s="1"/>
  <c r="F268" i="2"/>
  <c r="F267" i="2" s="1"/>
  <c r="O267" i="2"/>
  <c r="O266" i="2" s="1"/>
  <c r="O265" i="2" s="1"/>
  <c r="N267" i="2"/>
  <c r="N266" i="2" s="1"/>
  <c r="N265" i="2" s="1"/>
  <c r="M267" i="2"/>
  <c r="L267" i="2"/>
  <c r="L266" i="2" s="1"/>
  <c r="L265" i="2" s="1"/>
  <c r="K267" i="2"/>
  <c r="K266" i="2" s="1"/>
  <c r="K265" i="2" s="1"/>
  <c r="J267" i="2"/>
  <c r="J266" i="2" s="1"/>
  <c r="J265" i="2" s="1"/>
  <c r="H267" i="2"/>
  <c r="H266" i="2" s="1"/>
  <c r="H265" i="2" s="1"/>
  <c r="G267" i="2"/>
  <c r="G266" i="2" s="1"/>
  <c r="G265" i="2" s="1"/>
  <c r="E267" i="2"/>
  <c r="D267" i="2"/>
  <c r="D266" i="2" s="1"/>
  <c r="D265" i="2" s="1"/>
  <c r="M266" i="2"/>
  <c r="M265" i="2" s="1"/>
  <c r="E266" i="2"/>
  <c r="E265" i="2" s="1"/>
  <c r="O264" i="2"/>
  <c r="L264" i="2"/>
  <c r="L263" i="2" s="1"/>
  <c r="I264" i="2"/>
  <c r="I263" i="2" s="1"/>
  <c r="F264" i="2"/>
  <c r="O263" i="2"/>
  <c r="N263" i="2"/>
  <c r="M263" i="2"/>
  <c r="K263" i="2"/>
  <c r="J263" i="2"/>
  <c r="H263" i="2"/>
  <c r="G263" i="2"/>
  <c r="F263" i="2"/>
  <c r="E263" i="2"/>
  <c r="D263" i="2"/>
  <c r="O262" i="2"/>
  <c r="L262" i="2"/>
  <c r="I262" i="2"/>
  <c r="F262" i="2"/>
  <c r="O261" i="2"/>
  <c r="L261" i="2"/>
  <c r="I261" i="2"/>
  <c r="F261" i="2"/>
  <c r="O260" i="2"/>
  <c r="L260" i="2"/>
  <c r="I260" i="2"/>
  <c r="F260" i="2"/>
  <c r="O259" i="2"/>
  <c r="L259" i="2"/>
  <c r="I259" i="2"/>
  <c r="F259" i="2"/>
  <c r="O258" i="2"/>
  <c r="O257" i="2" s="1"/>
  <c r="L258" i="2"/>
  <c r="L257" i="2" s="1"/>
  <c r="I258" i="2"/>
  <c r="F258" i="2"/>
  <c r="N257" i="2"/>
  <c r="N253" i="2" s="1"/>
  <c r="M257" i="2"/>
  <c r="M253" i="2" s="1"/>
  <c r="K257" i="2"/>
  <c r="K253" i="2" s="1"/>
  <c r="J257" i="2"/>
  <c r="H257" i="2"/>
  <c r="H253" i="2" s="1"/>
  <c r="H252" i="2" s="1"/>
  <c r="G257" i="2"/>
  <c r="F257" i="2"/>
  <c r="E257" i="2"/>
  <c r="D257" i="2"/>
  <c r="D253" i="2" s="1"/>
  <c r="D252" i="2" s="1"/>
  <c r="O256" i="2"/>
  <c r="L256" i="2"/>
  <c r="I256" i="2"/>
  <c r="F256" i="2"/>
  <c r="O255" i="2"/>
  <c r="L255" i="2"/>
  <c r="I255" i="2"/>
  <c r="F255" i="2"/>
  <c r="O254" i="2"/>
  <c r="L254" i="2"/>
  <c r="I254" i="2"/>
  <c r="F254" i="2"/>
  <c r="C254" i="2" s="1"/>
  <c r="J253" i="2"/>
  <c r="G253" i="2"/>
  <c r="E253" i="2"/>
  <c r="E252" i="2"/>
  <c r="O251" i="2"/>
  <c r="L251" i="2"/>
  <c r="L250" i="2" s="1"/>
  <c r="I251" i="2"/>
  <c r="F251" i="2"/>
  <c r="F250" i="2" s="1"/>
  <c r="O250" i="2"/>
  <c r="N250" i="2"/>
  <c r="M250" i="2"/>
  <c r="K250" i="2"/>
  <c r="J250" i="2"/>
  <c r="I250" i="2"/>
  <c r="H250" i="2"/>
  <c r="G250" i="2"/>
  <c r="E250" i="2"/>
  <c r="D250" i="2"/>
  <c r="O249" i="2"/>
  <c r="L249" i="2"/>
  <c r="I249" i="2"/>
  <c r="F249" i="2"/>
  <c r="O248" i="2"/>
  <c r="L248" i="2"/>
  <c r="I248" i="2"/>
  <c r="F248" i="2"/>
  <c r="O247" i="2"/>
  <c r="L247" i="2"/>
  <c r="I247" i="2"/>
  <c r="F247" i="2"/>
  <c r="O246" i="2"/>
  <c r="O245" i="2" s="1"/>
  <c r="L246" i="2"/>
  <c r="I246" i="2"/>
  <c r="F246" i="2"/>
  <c r="N245" i="2"/>
  <c r="M245" i="2"/>
  <c r="K245" i="2"/>
  <c r="J245" i="2"/>
  <c r="H245" i="2"/>
  <c r="G245" i="2"/>
  <c r="E245" i="2"/>
  <c r="D245" i="2"/>
  <c r="O244" i="2"/>
  <c r="L244" i="2"/>
  <c r="I244" i="2"/>
  <c r="F244" i="2"/>
  <c r="O243" i="2"/>
  <c r="L243" i="2"/>
  <c r="I243" i="2"/>
  <c r="F243" i="2"/>
  <c r="O242" i="2"/>
  <c r="O241" i="2" s="1"/>
  <c r="L242" i="2"/>
  <c r="L241" i="2" s="1"/>
  <c r="I242" i="2"/>
  <c r="I241" i="2" s="1"/>
  <c r="F242" i="2"/>
  <c r="N241" i="2"/>
  <c r="N240" i="2" s="1"/>
  <c r="M241" i="2"/>
  <c r="K241" i="2"/>
  <c r="K240" i="2" s="1"/>
  <c r="J241" i="2"/>
  <c r="J240" i="2" s="1"/>
  <c r="H241" i="2"/>
  <c r="H240" i="2" s="1"/>
  <c r="G241" i="2"/>
  <c r="E241" i="2"/>
  <c r="E240" i="2" s="1"/>
  <c r="D241" i="2"/>
  <c r="D240" i="2" s="1"/>
  <c r="O239" i="2"/>
  <c r="L239" i="2"/>
  <c r="I239" i="2"/>
  <c r="F239" i="2"/>
  <c r="O238" i="2"/>
  <c r="L238" i="2"/>
  <c r="I238" i="2"/>
  <c r="F238" i="2"/>
  <c r="O237" i="2"/>
  <c r="L237" i="2"/>
  <c r="I237" i="2"/>
  <c r="F237" i="2"/>
  <c r="O236" i="2"/>
  <c r="L236" i="2"/>
  <c r="I236" i="2"/>
  <c r="F236" i="2"/>
  <c r="O235" i="2"/>
  <c r="L235" i="2"/>
  <c r="I235" i="2"/>
  <c r="F235" i="2"/>
  <c r="O234" i="2"/>
  <c r="O233" i="2" s="1"/>
  <c r="L234" i="2"/>
  <c r="L233" i="2" s="1"/>
  <c r="L232" i="2" s="1"/>
  <c r="I234" i="2"/>
  <c r="F234" i="2"/>
  <c r="N233" i="2"/>
  <c r="N232" i="2" s="1"/>
  <c r="M233" i="2"/>
  <c r="M232" i="2" s="1"/>
  <c r="K233" i="2"/>
  <c r="J233" i="2"/>
  <c r="H233" i="2"/>
  <c r="H232" i="2" s="1"/>
  <c r="G233" i="2"/>
  <c r="G232" i="2" s="1"/>
  <c r="E233" i="2"/>
  <c r="D233" i="2"/>
  <c r="D232" i="2" s="1"/>
  <c r="K232" i="2"/>
  <c r="J232" i="2"/>
  <c r="E232" i="2"/>
  <c r="O231" i="2"/>
  <c r="L231" i="2"/>
  <c r="I231" i="2"/>
  <c r="F231" i="2"/>
  <c r="O230" i="2"/>
  <c r="L230" i="2"/>
  <c r="I230" i="2"/>
  <c r="F230" i="2"/>
  <c r="O229" i="2"/>
  <c r="L229" i="2"/>
  <c r="I229" i="2"/>
  <c r="F229" i="2"/>
  <c r="O228" i="2"/>
  <c r="L228" i="2"/>
  <c r="I228" i="2"/>
  <c r="F228" i="2"/>
  <c r="N227" i="2"/>
  <c r="M227" i="2"/>
  <c r="K227" i="2"/>
  <c r="J227" i="2"/>
  <c r="H227" i="2"/>
  <c r="G227" i="2"/>
  <c r="E227" i="2"/>
  <c r="D227" i="2"/>
  <c r="O226" i="2"/>
  <c r="L226" i="2"/>
  <c r="I226" i="2"/>
  <c r="F226" i="2"/>
  <c r="O225" i="2"/>
  <c r="L225" i="2"/>
  <c r="I225" i="2"/>
  <c r="F225" i="2"/>
  <c r="O224" i="2"/>
  <c r="L224" i="2"/>
  <c r="I224" i="2"/>
  <c r="F224" i="2"/>
  <c r="O223" i="2"/>
  <c r="L223" i="2"/>
  <c r="I223" i="2"/>
  <c r="F223" i="2"/>
  <c r="O222" i="2"/>
  <c r="L222" i="2"/>
  <c r="I222" i="2"/>
  <c r="F222" i="2"/>
  <c r="O221" i="2"/>
  <c r="L221" i="2"/>
  <c r="I221" i="2"/>
  <c r="F221" i="2"/>
  <c r="O220" i="2"/>
  <c r="L220" i="2"/>
  <c r="I220" i="2"/>
  <c r="F220" i="2"/>
  <c r="F219" i="2" s="1"/>
  <c r="N219" i="2"/>
  <c r="M219" i="2"/>
  <c r="K219" i="2"/>
  <c r="J219" i="2"/>
  <c r="H219" i="2"/>
  <c r="G219" i="2"/>
  <c r="E219" i="2"/>
  <c r="D219" i="2"/>
  <c r="O218" i="2"/>
  <c r="L218" i="2"/>
  <c r="I218" i="2"/>
  <c r="F218" i="2"/>
  <c r="O217" i="2"/>
  <c r="L217" i="2"/>
  <c r="L216" i="2" s="1"/>
  <c r="I217" i="2"/>
  <c r="F217" i="2"/>
  <c r="N216" i="2"/>
  <c r="M216" i="2"/>
  <c r="K216" i="2"/>
  <c r="J216" i="2"/>
  <c r="I216" i="2"/>
  <c r="H216" i="2"/>
  <c r="G216" i="2"/>
  <c r="E216" i="2"/>
  <c r="D216" i="2"/>
  <c r="O215" i="2"/>
  <c r="L215" i="2"/>
  <c r="L214" i="2" s="1"/>
  <c r="I215" i="2"/>
  <c r="I214" i="2" s="1"/>
  <c r="F215" i="2"/>
  <c r="O214" i="2"/>
  <c r="N214" i="2"/>
  <c r="M214" i="2"/>
  <c r="K214" i="2"/>
  <c r="K212" i="2" s="1"/>
  <c r="J214" i="2"/>
  <c r="H214" i="2"/>
  <c r="G214" i="2"/>
  <c r="E214" i="2"/>
  <c r="D214" i="2"/>
  <c r="O213" i="2"/>
  <c r="L213" i="2"/>
  <c r="I213" i="2"/>
  <c r="F213" i="2"/>
  <c r="O210" i="2"/>
  <c r="L210" i="2"/>
  <c r="I210" i="2"/>
  <c r="F210" i="2"/>
  <c r="O209" i="2"/>
  <c r="L209" i="2"/>
  <c r="L208" i="2" s="1"/>
  <c r="I209" i="2"/>
  <c r="I208" i="2" s="1"/>
  <c r="F209" i="2"/>
  <c r="O208" i="2"/>
  <c r="N208" i="2"/>
  <c r="M208" i="2"/>
  <c r="K208" i="2"/>
  <c r="J208" i="2"/>
  <c r="H208" i="2"/>
  <c r="G208" i="2"/>
  <c r="E208" i="2"/>
  <c r="D208" i="2"/>
  <c r="O207" i="2"/>
  <c r="L207" i="2"/>
  <c r="I207" i="2"/>
  <c r="F207" i="2"/>
  <c r="O206" i="2"/>
  <c r="L206" i="2"/>
  <c r="I206" i="2"/>
  <c r="F206" i="2"/>
  <c r="O205" i="2"/>
  <c r="L205" i="2"/>
  <c r="I205" i="2"/>
  <c r="F205" i="2"/>
  <c r="O204" i="2"/>
  <c r="L204" i="2"/>
  <c r="I204" i="2"/>
  <c r="F204" i="2"/>
  <c r="O203" i="2"/>
  <c r="L203" i="2"/>
  <c r="I203" i="2"/>
  <c r="F203" i="2"/>
  <c r="O202" i="2"/>
  <c r="L202" i="2"/>
  <c r="I202" i="2"/>
  <c r="F202" i="2"/>
  <c r="O201" i="2"/>
  <c r="L201" i="2"/>
  <c r="I201" i="2"/>
  <c r="F201" i="2"/>
  <c r="O200" i="2"/>
  <c r="L200" i="2"/>
  <c r="I200" i="2"/>
  <c r="F200" i="2"/>
  <c r="F199" i="2" s="1"/>
  <c r="N199" i="2"/>
  <c r="M199" i="2"/>
  <c r="K199" i="2"/>
  <c r="J199" i="2"/>
  <c r="H199" i="2"/>
  <c r="G199" i="2"/>
  <c r="E199" i="2"/>
  <c r="D199" i="2"/>
  <c r="O198" i="2"/>
  <c r="L198" i="2"/>
  <c r="I198" i="2"/>
  <c r="F198" i="2"/>
  <c r="O197" i="2"/>
  <c r="L197" i="2"/>
  <c r="I197" i="2"/>
  <c r="F197" i="2"/>
  <c r="O196" i="2"/>
  <c r="L196" i="2"/>
  <c r="I196" i="2"/>
  <c r="F196" i="2"/>
  <c r="O195" i="2"/>
  <c r="L195" i="2"/>
  <c r="I195" i="2"/>
  <c r="F195" i="2"/>
  <c r="O194" i="2"/>
  <c r="L194" i="2"/>
  <c r="I194" i="2"/>
  <c r="F194" i="2"/>
  <c r="O193" i="2"/>
  <c r="L193" i="2"/>
  <c r="I193" i="2"/>
  <c r="F193" i="2"/>
  <c r="O192" i="2"/>
  <c r="L192" i="2"/>
  <c r="I192" i="2"/>
  <c r="F192" i="2"/>
  <c r="O191" i="2"/>
  <c r="L191" i="2"/>
  <c r="I191" i="2"/>
  <c r="F191" i="2"/>
  <c r="O190" i="2"/>
  <c r="L190" i="2"/>
  <c r="I190" i="2"/>
  <c r="F190" i="2"/>
  <c r="O189" i="2"/>
  <c r="L189" i="2"/>
  <c r="I189" i="2"/>
  <c r="F189" i="2"/>
  <c r="N188" i="2"/>
  <c r="M188" i="2"/>
  <c r="M187" i="2" s="1"/>
  <c r="K188" i="2"/>
  <c r="J188" i="2"/>
  <c r="I188" i="2"/>
  <c r="H188" i="2"/>
  <c r="H187" i="2" s="1"/>
  <c r="G188" i="2"/>
  <c r="E188" i="2"/>
  <c r="D188" i="2"/>
  <c r="D187" i="2" s="1"/>
  <c r="O186" i="2"/>
  <c r="L186" i="2"/>
  <c r="I186" i="2"/>
  <c r="F186" i="2"/>
  <c r="O185" i="2"/>
  <c r="L185" i="2"/>
  <c r="I185" i="2"/>
  <c r="F185" i="2"/>
  <c r="O184" i="2"/>
  <c r="L184" i="2"/>
  <c r="I184" i="2"/>
  <c r="F184" i="2"/>
  <c r="F183" i="2" s="1"/>
  <c r="N183" i="2"/>
  <c r="M183" i="2"/>
  <c r="K183" i="2"/>
  <c r="J183" i="2"/>
  <c r="H183" i="2"/>
  <c r="G183" i="2"/>
  <c r="E183" i="2"/>
  <c r="D183" i="2"/>
  <c r="O180" i="2"/>
  <c r="O179" i="2" s="1"/>
  <c r="O178" i="2" s="1"/>
  <c r="L180" i="2"/>
  <c r="I180" i="2"/>
  <c r="I179" i="2" s="1"/>
  <c r="I178" i="2" s="1"/>
  <c r="F180" i="2"/>
  <c r="N179" i="2"/>
  <c r="N178" i="2" s="1"/>
  <c r="M179" i="2"/>
  <c r="M178" i="2" s="1"/>
  <c r="L179" i="2"/>
  <c r="L178" i="2" s="1"/>
  <c r="K179" i="2"/>
  <c r="K178" i="2" s="1"/>
  <c r="J179" i="2"/>
  <c r="J178" i="2" s="1"/>
  <c r="H179" i="2"/>
  <c r="G179" i="2"/>
  <c r="G178" i="2" s="1"/>
  <c r="F179" i="2"/>
  <c r="F178" i="2" s="1"/>
  <c r="E179" i="2"/>
  <c r="E178" i="2" s="1"/>
  <c r="D179" i="2"/>
  <c r="D178" i="2" s="1"/>
  <c r="H178" i="2"/>
  <c r="H174" i="2" s="1"/>
  <c r="O177" i="2"/>
  <c r="L177" i="2"/>
  <c r="I177" i="2"/>
  <c r="F177" i="2"/>
  <c r="O176" i="2"/>
  <c r="L176" i="2"/>
  <c r="L175" i="2" s="1"/>
  <c r="I176" i="2"/>
  <c r="F176" i="2"/>
  <c r="F175" i="2" s="1"/>
  <c r="F174" i="2" s="1"/>
  <c r="O175" i="2"/>
  <c r="N175" i="2"/>
  <c r="M175" i="2"/>
  <c r="K175" i="2"/>
  <c r="J175" i="2"/>
  <c r="I175" i="2"/>
  <c r="I174" i="2" s="1"/>
  <c r="H175" i="2"/>
  <c r="G175" i="2"/>
  <c r="E175" i="2"/>
  <c r="D175" i="2"/>
  <c r="D174" i="2" s="1"/>
  <c r="O173" i="2"/>
  <c r="L173" i="2"/>
  <c r="I173" i="2"/>
  <c r="F173" i="2"/>
  <c r="O172" i="2"/>
  <c r="L172" i="2"/>
  <c r="L171" i="2" s="1"/>
  <c r="I172" i="2"/>
  <c r="F172" i="2"/>
  <c r="F171" i="2" s="1"/>
  <c r="O171" i="2"/>
  <c r="N171" i="2"/>
  <c r="M171" i="2"/>
  <c r="K171" i="2"/>
  <c r="J171" i="2"/>
  <c r="H171" i="2"/>
  <c r="G171" i="2"/>
  <c r="E171" i="2"/>
  <c r="D171" i="2"/>
  <c r="O170" i="2"/>
  <c r="L170" i="2"/>
  <c r="I170" i="2"/>
  <c r="F170" i="2"/>
  <c r="O169" i="2"/>
  <c r="L169" i="2"/>
  <c r="I169" i="2"/>
  <c r="F169" i="2"/>
  <c r="O168" i="2"/>
  <c r="L168" i="2"/>
  <c r="I168" i="2"/>
  <c r="F168" i="2"/>
  <c r="O167" i="2"/>
  <c r="O166" i="2" s="1"/>
  <c r="L167" i="2"/>
  <c r="I167" i="2"/>
  <c r="I166" i="2" s="1"/>
  <c r="F167" i="2"/>
  <c r="N166" i="2"/>
  <c r="M166" i="2"/>
  <c r="K166" i="2"/>
  <c r="J166" i="2"/>
  <c r="H166" i="2"/>
  <c r="G166" i="2"/>
  <c r="E166" i="2"/>
  <c r="D166" i="2"/>
  <c r="O165" i="2"/>
  <c r="L165" i="2"/>
  <c r="I165" i="2"/>
  <c r="F165" i="2"/>
  <c r="O164" i="2"/>
  <c r="L164" i="2"/>
  <c r="I164" i="2"/>
  <c r="F164" i="2"/>
  <c r="O163" i="2"/>
  <c r="O162" i="2" s="1"/>
  <c r="L163" i="2"/>
  <c r="I163" i="2"/>
  <c r="I162" i="2" s="1"/>
  <c r="I161" i="2" s="1"/>
  <c r="F163" i="2"/>
  <c r="N162" i="2"/>
  <c r="M162" i="2"/>
  <c r="M161" i="2" s="1"/>
  <c r="L162" i="2"/>
  <c r="K162" i="2"/>
  <c r="J162" i="2"/>
  <c r="H162" i="2"/>
  <c r="G162" i="2"/>
  <c r="F162" i="2"/>
  <c r="E162" i="2"/>
  <c r="D162" i="2"/>
  <c r="G161" i="2"/>
  <c r="E161" i="2"/>
  <c r="E160" i="2" s="1"/>
  <c r="O159" i="2"/>
  <c r="L159" i="2"/>
  <c r="I159" i="2"/>
  <c r="F159" i="2"/>
  <c r="O158" i="2"/>
  <c r="L158" i="2"/>
  <c r="I158" i="2"/>
  <c r="F158" i="2"/>
  <c r="O157" i="2"/>
  <c r="L157" i="2"/>
  <c r="I157" i="2"/>
  <c r="F157" i="2"/>
  <c r="O156" i="2"/>
  <c r="L156" i="2"/>
  <c r="I156" i="2"/>
  <c r="F156" i="2"/>
  <c r="O155" i="2"/>
  <c r="L155" i="2"/>
  <c r="I155" i="2"/>
  <c r="C155" i="2" s="1"/>
  <c r="F155" i="2"/>
  <c r="O154" i="2"/>
  <c r="L154" i="2"/>
  <c r="L153" i="2" s="1"/>
  <c r="L152" i="2" s="1"/>
  <c r="I154" i="2"/>
  <c r="F154" i="2"/>
  <c r="N153" i="2"/>
  <c r="M153" i="2"/>
  <c r="M152" i="2" s="1"/>
  <c r="K153" i="2"/>
  <c r="K152" i="2" s="1"/>
  <c r="J153" i="2"/>
  <c r="H153" i="2"/>
  <c r="G153" i="2"/>
  <c r="G152" i="2" s="1"/>
  <c r="E153" i="2"/>
  <c r="E152" i="2" s="1"/>
  <c r="D153" i="2"/>
  <c r="N152" i="2"/>
  <c r="J152" i="2"/>
  <c r="H152" i="2"/>
  <c r="D152" i="2"/>
  <c r="O151" i="2"/>
  <c r="L151" i="2"/>
  <c r="I151" i="2"/>
  <c r="F151" i="2"/>
  <c r="O150" i="2"/>
  <c r="L150" i="2"/>
  <c r="I150" i="2"/>
  <c r="F150" i="2"/>
  <c r="O149" i="2"/>
  <c r="L149" i="2"/>
  <c r="I149" i="2"/>
  <c r="F149" i="2"/>
  <c r="O148" i="2"/>
  <c r="L148" i="2"/>
  <c r="L147" i="2" s="1"/>
  <c r="I148" i="2"/>
  <c r="F148" i="2"/>
  <c r="N147" i="2"/>
  <c r="M147" i="2"/>
  <c r="K147" i="2"/>
  <c r="J147" i="2"/>
  <c r="H147" i="2"/>
  <c r="G147" i="2"/>
  <c r="E147" i="2"/>
  <c r="D147" i="2"/>
  <c r="O146" i="2"/>
  <c r="L146" i="2"/>
  <c r="I146" i="2"/>
  <c r="F146" i="2"/>
  <c r="O145" i="2"/>
  <c r="L145" i="2"/>
  <c r="I145" i="2"/>
  <c r="F145" i="2"/>
  <c r="O144" i="2"/>
  <c r="L144" i="2"/>
  <c r="I144" i="2"/>
  <c r="F144" i="2"/>
  <c r="O143" i="2"/>
  <c r="L143" i="2"/>
  <c r="I143" i="2"/>
  <c r="F143" i="2"/>
  <c r="O142" i="2"/>
  <c r="L142" i="2"/>
  <c r="I142" i="2"/>
  <c r="F142" i="2"/>
  <c r="O141" i="2"/>
  <c r="L141" i="2"/>
  <c r="I141" i="2"/>
  <c r="F141" i="2"/>
  <c r="O140" i="2"/>
  <c r="L140" i="2"/>
  <c r="I140" i="2"/>
  <c r="F140" i="2"/>
  <c r="O139" i="2"/>
  <c r="L139" i="2"/>
  <c r="I139" i="2"/>
  <c r="F139" i="2"/>
  <c r="N138" i="2"/>
  <c r="M138" i="2"/>
  <c r="K138" i="2"/>
  <c r="J138" i="2"/>
  <c r="H138" i="2"/>
  <c r="G138" i="2"/>
  <c r="E138" i="2"/>
  <c r="D138" i="2"/>
  <c r="O137" i="2"/>
  <c r="L137" i="2"/>
  <c r="I137" i="2"/>
  <c r="F137" i="2"/>
  <c r="O136" i="2"/>
  <c r="L136" i="2"/>
  <c r="I136" i="2"/>
  <c r="F136" i="2"/>
  <c r="O135" i="2"/>
  <c r="O134" i="2" s="1"/>
  <c r="L135" i="2"/>
  <c r="I135" i="2"/>
  <c r="F135" i="2"/>
  <c r="N134" i="2"/>
  <c r="M134" i="2"/>
  <c r="K134" i="2"/>
  <c r="J134" i="2"/>
  <c r="H134" i="2"/>
  <c r="G134" i="2"/>
  <c r="E134" i="2"/>
  <c r="D134" i="2"/>
  <c r="O133" i="2"/>
  <c r="L133" i="2"/>
  <c r="I133" i="2"/>
  <c r="F133" i="2"/>
  <c r="O132" i="2"/>
  <c r="L132" i="2"/>
  <c r="L131" i="2" s="1"/>
  <c r="I132" i="2"/>
  <c r="F132" i="2"/>
  <c r="O131" i="2"/>
  <c r="N131" i="2"/>
  <c r="M131" i="2"/>
  <c r="K131" i="2"/>
  <c r="J131" i="2"/>
  <c r="H131" i="2"/>
  <c r="G131" i="2"/>
  <c r="E131" i="2"/>
  <c r="D131" i="2"/>
  <c r="O130" i="2"/>
  <c r="L130" i="2"/>
  <c r="I130" i="2"/>
  <c r="F130" i="2"/>
  <c r="O129" i="2"/>
  <c r="L129" i="2"/>
  <c r="I129" i="2"/>
  <c r="F129" i="2"/>
  <c r="O128" i="2"/>
  <c r="L128" i="2"/>
  <c r="I128" i="2"/>
  <c r="F128" i="2"/>
  <c r="O127" i="2"/>
  <c r="O126" i="2" s="1"/>
  <c r="L127" i="2"/>
  <c r="I127" i="2"/>
  <c r="F127" i="2"/>
  <c r="F126" i="2" s="1"/>
  <c r="N126" i="2"/>
  <c r="M126" i="2"/>
  <c r="K126" i="2"/>
  <c r="J126" i="2"/>
  <c r="H126" i="2"/>
  <c r="G126" i="2"/>
  <c r="E126" i="2"/>
  <c r="D126" i="2"/>
  <c r="O125" i="2"/>
  <c r="L125" i="2"/>
  <c r="I125" i="2"/>
  <c r="F125" i="2"/>
  <c r="O124" i="2"/>
  <c r="L124" i="2"/>
  <c r="I124" i="2"/>
  <c r="F124" i="2"/>
  <c r="O123" i="2"/>
  <c r="L123" i="2"/>
  <c r="I123" i="2"/>
  <c r="F123" i="2"/>
  <c r="O122" i="2"/>
  <c r="L122" i="2"/>
  <c r="I122" i="2"/>
  <c r="F122" i="2"/>
  <c r="O121" i="2"/>
  <c r="N121" i="2"/>
  <c r="M121" i="2"/>
  <c r="K121" i="2"/>
  <c r="J121" i="2"/>
  <c r="H121" i="2"/>
  <c r="G121" i="2"/>
  <c r="E121" i="2"/>
  <c r="D121" i="2"/>
  <c r="O119" i="2"/>
  <c r="L119" i="2"/>
  <c r="I119" i="2"/>
  <c r="F119" i="2"/>
  <c r="O118" i="2"/>
  <c r="L118" i="2"/>
  <c r="I118" i="2"/>
  <c r="F118" i="2"/>
  <c r="O117" i="2"/>
  <c r="L117" i="2"/>
  <c r="I117" i="2"/>
  <c r="F117" i="2"/>
  <c r="O116" i="2"/>
  <c r="L116" i="2"/>
  <c r="I116" i="2"/>
  <c r="F116" i="2"/>
  <c r="O115" i="2"/>
  <c r="O114" i="2" s="1"/>
  <c r="L115" i="2"/>
  <c r="I115" i="2"/>
  <c r="F115" i="2"/>
  <c r="F114" i="2" s="1"/>
  <c r="N114" i="2"/>
  <c r="M114" i="2"/>
  <c r="K114" i="2"/>
  <c r="J114" i="2"/>
  <c r="H114" i="2"/>
  <c r="G114" i="2"/>
  <c r="E114" i="2"/>
  <c r="D114" i="2"/>
  <c r="O113" i="2"/>
  <c r="L113" i="2"/>
  <c r="I113" i="2"/>
  <c r="F113" i="2"/>
  <c r="O112" i="2"/>
  <c r="L112" i="2"/>
  <c r="I112" i="2"/>
  <c r="F112" i="2"/>
  <c r="O111" i="2"/>
  <c r="L111" i="2"/>
  <c r="I111" i="2"/>
  <c r="F111" i="2"/>
  <c r="O110" i="2"/>
  <c r="L110" i="2"/>
  <c r="I110" i="2"/>
  <c r="F110" i="2"/>
  <c r="O109" i="2"/>
  <c r="L109" i="2"/>
  <c r="I109" i="2"/>
  <c r="F109" i="2"/>
  <c r="N108" i="2"/>
  <c r="M108" i="2"/>
  <c r="K108" i="2"/>
  <c r="J108" i="2"/>
  <c r="H108" i="2"/>
  <c r="G108" i="2"/>
  <c r="E108" i="2"/>
  <c r="D108" i="2"/>
  <c r="O107" i="2"/>
  <c r="L107" i="2"/>
  <c r="I107" i="2"/>
  <c r="F107" i="2"/>
  <c r="O106" i="2"/>
  <c r="L106" i="2"/>
  <c r="I106" i="2"/>
  <c r="F106" i="2"/>
  <c r="O105" i="2"/>
  <c r="L105" i="2"/>
  <c r="I105" i="2"/>
  <c r="F105" i="2"/>
  <c r="O104" i="2"/>
  <c r="L104" i="2"/>
  <c r="I104" i="2"/>
  <c r="F104" i="2"/>
  <c r="O103" i="2"/>
  <c r="L103" i="2"/>
  <c r="I103" i="2"/>
  <c r="F103" i="2"/>
  <c r="O102" i="2"/>
  <c r="L102" i="2"/>
  <c r="I102" i="2"/>
  <c r="F102" i="2"/>
  <c r="O101" i="2"/>
  <c r="L101" i="2"/>
  <c r="I101" i="2"/>
  <c r="F101" i="2"/>
  <c r="O100" i="2"/>
  <c r="L100" i="2"/>
  <c r="L99" i="2" s="1"/>
  <c r="I100" i="2"/>
  <c r="I99" i="2" s="1"/>
  <c r="F100" i="2"/>
  <c r="O99" i="2"/>
  <c r="N99" i="2"/>
  <c r="M99" i="2"/>
  <c r="K99" i="2"/>
  <c r="J99" i="2"/>
  <c r="H99" i="2"/>
  <c r="G99" i="2"/>
  <c r="E99" i="2"/>
  <c r="D99" i="2"/>
  <c r="O98" i="2"/>
  <c r="L98" i="2"/>
  <c r="I98" i="2"/>
  <c r="F98" i="2"/>
  <c r="O97" i="2"/>
  <c r="L97" i="2"/>
  <c r="I97" i="2"/>
  <c r="F97" i="2"/>
  <c r="O96" i="2"/>
  <c r="L96" i="2"/>
  <c r="I96" i="2"/>
  <c r="F96" i="2"/>
  <c r="O95" i="2"/>
  <c r="L95" i="2"/>
  <c r="I95" i="2"/>
  <c r="F95" i="2"/>
  <c r="O94" i="2"/>
  <c r="L94" i="2"/>
  <c r="I94" i="2"/>
  <c r="F94" i="2"/>
  <c r="O93" i="2"/>
  <c r="L93" i="2"/>
  <c r="I93" i="2"/>
  <c r="F93" i="2"/>
  <c r="O92" i="2"/>
  <c r="L92" i="2"/>
  <c r="L91" i="2" s="1"/>
  <c r="I92" i="2"/>
  <c r="F92" i="2"/>
  <c r="N91" i="2"/>
  <c r="M91" i="2"/>
  <c r="K91" i="2"/>
  <c r="J91" i="2"/>
  <c r="H91" i="2"/>
  <c r="G91" i="2"/>
  <c r="E91" i="2"/>
  <c r="D91" i="2"/>
  <c r="O90" i="2"/>
  <c r="L90" i="2"/>
  <c r="I90" i="2"/>
  <c r="F90" i="2"/>
  <c r="O89" i="2"/>
  <c r="L89" i="2"/>
  <c r="I89" i="2"/>
  <c r="F89" i="2"/>
  <c r="O88" i="2"/>
  <c r="L88" i="2"/>
  <c r="I88" i="2"/>
  <c r="F88" i="2"/>
  <c r="O87" i="2"/>
  <c r="L87" i="2"/>
  <c r="I87" i="2"/>
  <c r="F87" i="2"/>
  <c r="O86" i="2"/>
  <c r="L86" i="2"/>
  <c r="I86" i="2"/>
  <c r="F86" i="2"/>
  <c r="N85" i="2"/>
  <c r="N83" i="2" s="1"/>
  <c r="M85" i="2"/>
  <c r="K85" i="2"/>
  <c r="J85" i="2"/>
  <c r="I85" i="2"/>
  <c r="H85" i="2"/>
  <c r="G85" i="2"/>
  <c r="E85" i="2"/>
  <c r="D85" i="2"/>
  <c r="D83" i="2" s="1"/>
  <c r="O84" i="2"/>
  <c r="L84" i="2"/>
  <c r="I84" i="2"/>
  <c r="F84" i="2"/>
  <c r="O82" i="2"/>
  <c r="L82" i="2"/>
  <c r="I82" i="2"/>
  <c r="F82" i="2"/>
  <c r="O81" i="2"/>
  <c r="L81" i="2"/>
  <c r="I81" i="2"/>
  <c r="I80" i="2" s="1"/>
  <c r="F81" i="2"/>
  <c r="N80" i="2"/>
  <c r="M80" i="2"/>
  <c r="L80" i="2"/>
  <c r="K80" i="2"/>
  <c r="J80" i="2"/>
  <c r="H80" i="2"/>
  <c r="G80" i="2"/>
  <c r="E80" i="2"/>
  <c r="D80" i="2"/>
  <c r="O79" i="2"/>
  <c r="L79" i="2"/>
  <c r="I79" i="2"/>
  <c r="F79" i="2"/>
  <c r="O78" i="2"/>
  <c r="L78" i="2"/>
  <c r="L77" i="2" s="1"/>
  <c r="I78" i="2"/>
  <c r="F78" i="2"/>
  <c r="F77" i="2" s="1"/>
  <c r="O77" i="2"/>
  <c r="N77" i="2"/>
  <c r="M77" i="2"/>
  <c r="K77" i="2"/>
  <c r="K76" i="2" s="1"/>
  <c r="J77" i="2"/>
  <c r="H77" i="2"/>
  <c r="G77" i="2"/>
  <c r="G76" i="2" s="1"/>
  <c r="E77" i="2"/>
  <c r="D77" i="2"/>
  <c r="O74" i="2"/>
  <c r="L74" i="2"/>
  <c r="I74" i="2"/>
  <c r="F74" i="2"/>
  <c r="O73" i="2"/>
  <c r="L73" i="2"/>
  <c r="I73" i="2"/>
  <c r="F73" i="2"/>
  <c r="O72" i="2"/>
  <c r="L72" i="2"/>
  <c r="I72" i="2"/>
  <c r="F72" i="2"/>
  <c r="O71" i="2"/>
  <c r="L71" i="2"/>
  <c r="I71" i="2"/>
  <c r="F71" i="2"/>
  <c r="O70" i="2"/>
  <c r="L70" i="2"/>
  <c r="I70" i="2"/>
  <c r="F70" i="2"/>
  <c r="N69" i="2"/>
  <c r="M69" i="2"/>
  <c r="M67" i="2" s="1"/>
  <c r="K69" i="2"/>
  <c r="K67" i="2" s="1"/>
  <c r="J69" i="2"/>
  <c r="H69" i="2"/>
  <c r="H67" i="2" s="1"/>
  <c r="G69" i="2"/>
  <c r="G67" i="2" s="1"/>
  <c r="E69" i="2"/>
  <c r="E67" i="2" s="1"/>
  <c r="D69" i="2"/>
  <c r="D67" i="2" s="1"/>
  <c r="O68" i="2"/>
  <c r="L68" i="2"/>
  <c r="I68" i="2"/>
  <c r="F68" i="2"/>
  <c r="N67" i="2"/>
  <c r="J67" i="2"/>
  <c r="O66" i="2"/>
  <c r="L66" i="2"/>
  <c r="I66" i="2"/>
  <c r="F66" i="2"/>
  <c r="O65" i="2"/>
  <c r="L65" i="2"/>
  <c r="I65" i="2"/>
  <c r="F65" i="2"/>
  <c r="O64" i="2"/>
  <c r="L64" i="2"/>
  <c r="I64" i="2"/>
  <c r="F64" i="2"/>
  <c r="O63" i="2"/>
  <c r="L63" i="2"/>
  <c r="I63" i="2"/>
  <c r="F63" i="2"/>
  <c r="O62" i="2"/>
  <c r="L62" i="2"/>
  <c r="I62" i="2"/>
  <c r="F62" i="2"/>
  <c r="O61" i="2"/>
  <c r="L61" i="2"/>
  <c r="I61" i="2"/>
  <c r="F61" i="2"/>
  <c r="O60" i="2"/>
  <c r="L60" i="2"/>
  <c r="I60" i="2"/>
  <c r="F60" i="2"/>
  <c r="O59" i="2"/>
  <c r="L59" i="2"/>
  <c r="I59" i="2"/>
  <c r="F59" i="2"/>
  <c r="N58" i="2"/>
  <c r="M58" i="2"/>
  <c r="K58" i="2"/>
  <c r="J58" i="2"/>
  <c r="H58" i="2"/>
  <c r="H54" i="2" s="1"/>
  <c r="G58" i="2"/>
  <c r="E58" i="2"/>
  <c r="D58" i="2"/>
  <c r="O57" i="2"/>
  <c r="L57" i="2"/>
  <c r="I57" i="2"/>
  <c r="F57" i="2"/>
  <c r="O56" i="2"/>
  <c r="O55" i="2" s="1"/>
  <c r="L56" i="2"/>
  <c r="I56" i="2"/>
  <c r="F56" i="2"/>
  <c r="N55" i="2"/>
  <c r="M55" i="2"/>
  <c r="L55" i="2"/>
  <c r="K55" i="2"/>
  <c r="J55" i="2"/>
  <c r="H55" i="2"/>
  <c r="G55" i="2"/>
  <c r="G54" i="2" s="1"/>
  <c r="E55" i="2"/>
  <c r="D55" i="2"/>
  <c r="O47" i="2"/>
  <c r="C47" i="2" s="1"/>
  <c r="O46" i="2"/>
  <c r="O45" i="2" s="1"/>
  <c r="C45" i="2" s="1"/>
  <c r="N45" i="2"/>
  <c r="M45" i="2"/>
  <c r="L44" i="2"/>
  <c r="L43" i="2" s="1"/>
  <c r="I44" i="2"/>
  <c r="I43" i="2" s="1"/>
  <c r="F44" i="2"/>
  <c r="F43" i="2" s="1"/>
  <c r="K43" i="2"/>
  <c r="J43" i="2"/>
  <c r="H43" i="2"/>
  <c r="G43" i="2"/>
  <c r="E43" i="2"/>
  <c r="D43" i="2"/>
  <c r="F42" i="2"/>
  <c r="F41" i="2" s="1"/>
  <c r="C41" i="2" s="1"/>
  <c r="E41" i="2"/>
  <c r="D41" i="2"/>
  <c r="L40" i="2"/>
  <c r="C40" i="2"/>
  <c r="L39" i="2"/>
  <c r="C39" i="2" s="1"/>
  <c r="L38" i="2"/>
  <c r="C38" i="2"/>
  <c r="L37" i="2"/>
  <c r="K36" i="2"/>
  <c r="J36" i="2"/>
  <c r="L35" i="2"/>
  <c r="C35" i="2" s="1"/>
  <c r="L34" i="2"/>
  <c r="C34" i="2" s="1"/>
  <c r="K33" i="2"/>
  <c r="J33" i="2"/>
  <c r="L32" i="2"/>
  <c r="C32" i="2" s="1"/>
  <c r="K31" i="2"/>
  <c r="J31" i="2"/>
  <c r="L30" i="2"/>
  <c r="C30" i="2" s="1"/>
  <c r="L29" i="2"/>
  <c r="C29" i="2" s="1"/>
  <c r="L28" i="2"/>
  <c r="C28" i="2" s="1"/>
  <c r="K27" i="2"/>
  <c r="J27" i="2"/>
  <c r="F25" i="2"/>
  <c r="C25" i="2" s="1"/>
  <c r="I24" i="2"/>
  <c r="O23" i="2"/>
  <c r="L23" i="2"/>
  <c r="I23" i="2"/>
  <c r="F23" i="2"/>
  <c r="C23" i="2" s="1"/>
  <c r="O22" i="2"/>
  <c r="L22" i="2"/>
  <c r="I22" i="2"/>
  <c r="I21" i="2" s="1"/>
  <c r="F22" i="2"/>
  <c r="N21" i="2"/>
  <c r="N275" i="2" s="1"/>
  <c r="N274" i="2" s="1"/>
  <c r="M21" i="2"/>
  <c r="L21" i="2"/>
  <c r="K21" i="2"/>
  <c r="K275" i="2" s="1"/>
  <c r="K274" i="2" s="1"/>
  <c r="J21" i="2"/>
  <c r="J275" i="2" s="1"/>
  <c r="H21" i="2"/>
  <c r="G21" i="2"/>
  <c r="G275" i="2" s="1"/>
  <c r="G274" i="2" s="1"/>
  <c r="E21" i="2"/>
  <c r="D21" i="2"/>
  <c r="H20" i="2"/>
  <c r="O284" i="1"/>
  <c r="L284" i="1"/>
  <c r="I284" i="1"/>
  <c r="F284" i="1"/>
  <c r="O283" i="1"/>
  <c r="L283" i="1"/>
  <c r="I283" i="1"/>
  <c r="F283" i="1"/>
  <c r="O282" i="1"/>
  <c r="L282" i="1"/>
  <c r="I282" i="1"/>
  <c r="F282" i="1"/>
  <c r="O281" i="1"/>
  <c r="L281" i="1"/>
  <c r="I281" i="1"/>
  <c r="F281" i="1"/>
  <c r="O280" i="1"/>
  <c r="L280" i="1"/>
  <c r="I280" i="1"/>
  <c r="F280" i="1"/>
  <c r="O279" i="1"/>
  <c r="L279" i="1"/>
  <c r="I279" i="1"/>
  <c r="F279" i="1"/>
  <c r="O278" i="1"/>
  <c r="L278" i="1"/>
  <c r="I278" i="1"/>
  <c r="F278" i="1"/>
  <c r="O277" i="1"/>
  <c r="L277" i="1"/>
  <c r="I277" i="1"/>
  <c r="F277" i="1"/>
  <c r="N276" i="1"/>
  <c r="M276" i="1"/>
  <c r="K276" i="1"/>
  <c r="J276" i="1"/>
  <c r="H276" i="1"/>
  <c r="G276" i="1"/>
  <c r="E276" i="1"/>
  <c r="D276" i="1"/>
  <c r="O271" i="1"/>
  <c r="L271" i="1"/>
  <c r="I271" i="1"/>
  <c r="F271" i="1"/>
  <c r="O270" i="1"/>
  <c r="L270" i="1"/>
  <c r="L269" i="1" s="1"/>
  <c r="I270" i="1"/>
  <c r="I269" i="1" s="1"/>
  <c r="F270" i="1"/>
  <c r="F269" i="1" s="1"/>
  <c r="O269" i="1"/>
  <c r="N269" i="1"/>
  <c r="M269" i="1"/>
  <c r="K269" i="1"/>
  <c r="J269" i="1"/>
  <c r="H269" i="1"/>
  <c r="G269" i="1"/>
  <c r="E269" i="1"/>
  <c r="D269" i="1"/>
  <c r="O268" i="1"/>
  <c r="O267" i="1" s="1"/>
  <c r="O266" i="1" s="1"/>
  <c r="O265" i="1" s="1"/>
  <c r="L268" i="1"/>
  <c r="L267" i="1" s="1"/>
  <c r="L266" i="1" s="1"/>
  <c r="L265" i="1" s="1"/>
  <c r="I268" i="1"/>
  <c r="I267" i="1" s="1"/>
  <c r="I266" i="1" s="1"/>
  <c r="F268" i="1"/>
  <c r="N267" i="1"/>
  <c r="N266" i="1" s="1"/>
  <c r="N265" i="1" s="1"/>
  <c r="M267" i="1"/>
  <c r="K267" i="1"/>
  <c r="K266" i="1" s="1"/>
  <c r="K265" i="1" s="1"/>
  <c r="J267" i="1"/>
  <c r="J266" i="1" s="1"/>
  <c r="J265" i="1" s="1"/>
  <c r="H267" i="1"/>
  <c r="H266" i="1" s="1"/>
  <c r="H265" i="1" s="1"/>
  <c r="G267" i="1"/>
  <c r="G266" i="1" s="1"/>
  <c r="G265" i="1" s="1"/>
  <c r="F267" i="1"/>
  <c r="E267" i="1"/>
  <c r="E266" i="1" s="1"/>
  <c r="E265" i="1" s="1"/>
  <c r="D267" i="1"/>
  <c r="D266" i="1" s="1"/>
  <c r="D265" i="1" s="1"/>
  <c r="M266" i="1"/>
  <c r="M265" i="1" s="1"/>
  <c r="O264" i="1"/>
  <c r="O263" i="1" s="1"/>
  <c r="L264" i="1"/>
  <c r="L263" i="1" s="1"/>
  <c r="I264" i="1"/>
  <c r="I263" i="1" s="1"/>
  <c r="F264" i="1"/>
  <c r="F263" i="1" s="1"/>
  <c r="N263" i="1"/>
  <c r="M263" i="1"/>
  <c r="K263" i="1"/>
  <c r="J263" i="1"/>
  <c r="H263" i="1"/>
  <c r="G263" i="1"/>
  <c r="E263" i="1"/>
  <c r="D263" i="1"/>
  <c r="O262" i="1"/>
  <c r="L262" i="1"/>
  <c r="I262" i="1"/>
  <c r="F262" i="1"/>
  <c r="O261" i="1"/>
  <c r="L261" i="1"/>
  <c r="I261" i="1"/>
  <c r="F261" i="1"/>
  <c r="O260" i="1"/>
  <c r="L260" i="1"/>
  <c r="I260" i="1"/>
  <c r="F260" i="1"/>
  <c r="O259" i="1"/>
  <c r="L259" i="1"/>
  <c r="I259" i="1"/>
  <c r="F259" i="1"/>
  <c r="O258" i="1"/>
  <c r="L258" i="1"/>
  <c r="L257" i="1" s="1"/>
  <c r="I258" i="1"/>
  <c r="F258" i="1"/>
  <c r="N257" i="1"/>
  <c r="M257" i="1"/>
  <c r="M253" i="1" s="1"/>
  <c r="K257" i="1"/>
  <c r="K253" i="1" s="1"/>
  <c r="J257" i="1"/>
  <c r="J253" i="1" s="1"/>
  <c r="H257" i="1"/>
  <c r="H253" i="1" s="1"/>
  <c r="G257" i="1"/>
  <c r="G253" i="1" s="1"/>
  <c r="E257" i="1"/>
  <c r="E253" i="1" s="1"/>
  <c r="E252" i="1" s="1"/>
  <c r="D257" i="1"/>
  <c r="O256" i="1"/>
  <c r="L256" i="1"/>
  <c r="I256" i="1"/>
  <c r="F256" i="1"/>
  <c r="O255" i="1"/>
  <c r="L255" i="1"/>
  <c r="I255" i="1"/>
  <c r="F255" i="1"/>
  <c r="O254" i="1"/>
  <c r="L254" i="1"/>
  <c r="I254" i="1"/>
  <c r="F254" i="1"/>
  <c r="N253" i="1"/>
  <c r="N252" i="1" s="1"/>
  <c r="D253" i="1"/>
  <c r="O251" i="1"/>
  <c r="L251" i="1"/>
  <c r="L250" i="1" s="1"/>
  <c r="I251" i="1"/>
  <c r="F251" i="1"/>
  <c r="O250" i="1"/>
  <c r="N250" i="1"/>
  <c r="M250" i="1"/>
  <c r="K250" i="1"/>
  <c r="J250" i="1"/>
  <c r="I250" i="1"/>
  <c r="H250" i="1"/>
  <c r="G250" i="1"/>
  <c r="E250" i="1"/>
  <c r="D250" i="1"/>
  <c r="O249" i="1"/>
  <c r="L249" i="1"/>
  <c r="I249" i="1"/>
  <c r="F249" i="1"/>
  <c r="O248" i="1"/>
  <c r="L248" i="1"/>
  <c r="I248" i="1"/>
  <c r="F248" i="1"/>
  <c r="O247" i="1"/>
  <c r="L247" i="1"/>
  <c r="I247" i="1"/>
  <c r="F247" i="1"/>
  <c r="O246" i="1"/>
  <c r="L246" i="1"/>
  <c r="I246" i="1"/>
  <c r="F246" i="1"/>
  <c r="N245" i="1"/>
  <c r="M245" i="1"/>
  <c r="K245" i="1"/>
  <c r="J245" i="1"/>
  <c r="H245" i="1"/>
  <c r="G245" i="1"/>
  <c r="E245" i="1"/>
  <c r="D245" i="1"/>
  <c r="O244" i="1"/>
  <c r="L244" i="1"/>
  <c r="I244" i="1"/>
  <c r="F244" i="1"/>
  <c r="C244" i="1" s="1"/>
  <c r="O243" i="1"/>
  <c r="L243" i="1"/>
  <c r="I243" i="1"/>
  <c r="F243" i="1"/>
  <c r="O242" i="1"/>
  <c r="L242" i="1"/>
  <c r="I242" i="1"/>
  <c r="F242" i="1"/>
  <c r="N241" i="1"/>
  <c r="M241" i="1"/>
  <c r="K241" i="1"/>
  <c r="J241" i="1"/>
  <c r="J240" i="1" s="1"/>
  <c r="H241" i="1"/>
  <c r="H240" i="1" s="1"/>
  <c r="G241" i="1"/>
  <c r="E241" i="1"/>
  <c r="D241" i="1"/>
  <c r="D240" i="1" s="1"/>
  <c r="O239" i="1"/>
  <c r="L239" i="1"/>
  <c r="I239" i="1"/>
  <c r="F239" i="1"/>
  <c r="O238" i="1"/>
  <c r="L238" i="1"/>
  <c r="I238" i="1"/>
  <c r="F238" i="1"/>
  <c r="O237" i="1"/>
  <c r="L237" i="1"/>
  <c r="I237" i="1"/>
  <c r="F237" i="1"/>
  <c r="O236" i="1"/>
  <c r="L236" i="1"/>
  <c r="I236" i="1"/>
  <c r="F236" i="1"/>
  <c r="O235" i="1"/>
  <c r="L235" i="1"/>
  <c r="I235" i="1"/>
  <c r="F235" i="1"/>
  <c r="O234" i="1"/>
  <c r="L234" i="1"/>
  <c r="I234" i="1"/>
  <c r="I233" i="1" s="1"/>
  <c r="I232" i="1" s="1"/>
  <c r="F234" i="1"/>
  <c r="N233" i="1"/>
  <c r="N232" i="1" s="1"/>
  <c r="M233" i="1"/>
  <c r="L233" i="1"/>
  <c r="L232" i="1" s="1"/>
  <c r="K233" i="1"/>
  <c r="K232" i="1" s="1"/>
  <c r="J233" i="1"/>
  <c r="J232" i="1" s="1"/>
  <c r="H233" i="1"/>
  <c r="H232" i="1" s="1"/>
  <c r="G233" i="1"/>
  <c r="G232" i="1" s="1"/>
  <c r="E233" i="1"/>
  <c r="D233" i="1"/>
  <c r="D232" i="1" s="1"/>
  <c r="M232" i="1"/>
  <c r="E232" i="1"/>
  <c r="O231" i="1"/>
  <c r="L231" i="1"/>
  <c r="I231" i="1"/>
  <c r="F231" i="1"/>
  <c r="C231" i="1" s="1"/>
  <c r="O230" i="1"/>
  <c r="L230" i="1"/>
  <c r="I230" i="1"/>
  <c r="F230" i="1"/>
  <c r="C230" i="1" s="1"/>
  <c r="O229" i="1"/>
  <c r="L229" i="1"/>
  <c r="I229" i="1"/>
  <c r="F229" i="1"/>
  <c r="O228" i="1"/>
  <c r="L228" i="1"/>
  <c r="I228" i="1"/>
  <c r="F228" i="1"/>
  <c r="F227" i="1" s="1"/>
  <c r="N227" i="1"/>
  <c r="M227" i="1"/>
  <c r="K227" i="1"/>
  <c r="J227" i="1"/>
  <c r="H227" i="1"/>
  <c r="G227" i="1"/>
  <c r="E227" i="1"/>
  <c r="D227" i="1"/>
  <c r="O226" i="1"/>
  <c r="L226" i="1"/>
  <c r="I226" i="1"/>
  <c r="F226" i="1"/>
  <c r="O225" i="1"/>
  <c r="L225" i="1"/>
  <c r="I225" i="1"/>
  <c r="F225" i="1"/>
  <c r="O224" i="1"/>
  <c r="L224" i="1"/>
  <c r="I224" i="1"/>
  <c r="F224" i="1"/>
  <c r="O223" i="1"/>
  <c r="L223" i="1"/>
  <c r="I223" i="1"/>
  <c r="F223" i="1"/>
  <c r="O222" i="1"/>
  <c r="L222" i="1"/>
  <c r="I222" i="1"/>
  <c r="F222" i="1"/>
  <c r="O221" i="1"/>
  <c r="L221" i="1"/>
  <c r="I221" i="1"/>
  <c r="F221" i="1"/>
  <c r="O220" i="1"/>
  <c r="L220" i="1"/>
  <c r="I220" i="1"/>
  <c r="F220" i="1"/>
  <c r="N219" i="1"/>
  <c r="M219" i="1"/>
  <c r="K219" i="1"/>
  <c r="J219" i="1"/>
  <c r="H219" i="1"/>
  <c r="G219" i="1"/>
  <c r="E219" i="1"/>
  <c r="D219" i="1"/>
  <c r="O218" i="1"/>
  <c r="L218" i="1"/>
  <c r="I218" i="1"/>
  <c r="F218" i="1"/>
  <c r="O217" i="1"/>
  <c r="L217" i="1"/>
  <c r="L216" i="1" s="1"/>
  <c r="I217" i="1"/>
  <c r="I216" i="1" s="1"/>
  <c r="F217" i="1"/>
  <c r="N216" i="1"/>
  <c r="M216" i="1"/>
  <c r="K216" i="1"/>
  <c r="J216" i="1"/>
  <c r="H216" i="1"/>
  <c r="G216" i="1"/>
  <c r="E216" i="1"/>
  <c r="D216" i="1"/>
  <c r="O215" i="1"/>
  <c r="L215" i="1"/>
  <c r="L214" i="1" s="1"/>
  <c r="I215" i="1"/>
  <c r="I214" i="1" s="1"/>
  <c r="F215" i="1"/>
  <c r="F214" i="1" s="1"/>
  <c r="O214" i="1"/>
  <c r="N214" i="1"/>
  <c r="N212" i="1" s="1"/>
  <c r="M214" i="1"/>
  <c r="K214" i="1"/>
  <c r="J214" i="1"/>
  <c r="H214" i="1"/>
  <c r="G214" i="1"/>
  <c r="E214" i="1"/>
  <c r="D214" i="1"/>
  <c r="O213" i="1"/>
  <c r="L213" i="1"/>
  <c r="I213" i="1"/>
  <c r="F213" i="1"/>
  <c r="O210" i="1"/>
  <c r="L210" i="1"/>
  <c r="I210" i="1"/>
  <c r="F210" i="1"/>
  <c r="O209" i="1"/>
  <c r="L209" i="1"/>
  <c r="L208" i="1" s="1"/>
  <c r="I209" i="1"/>
  <c r="I208" i="1" s="1"/>
  <c r="F209" i="1"/>
  <c r="O208" i="1"/>
  <c r="N208" i="1"/>
  <c r="M208" i="1"/>
  <c r="K208" i="1"/>
  <c r="J208" i="1"/>
  <c r="H208" i="1"/>
  <c r="G208" i="1"/>
  <c r="E208" i="1"/>
  <c r="D208" i="1"/>
  <c r="O207" i="1"/>
  <c r="L207" i="1"/>
  <c r="I207" i="1"/>
  <c r="F207" i="1"/>
  <c r="O206" i="1"/>
  <c r="L206" i="1"/>
  <c r="I206" i="1"/>
  <c r="F206" i="1"/>
  <c r="O205" i="1"/>
  <c r="L205" i="1"/>
  <c r="I205" i="1"/>
  <c r="F205" i="1"/>
  <c r="O204" i="1"/>
  <c r="L204" i="1"/>
  <c r="I204" i="1"/>
  <c r="F204" i="1"/>
  <c r="O203" i="1"/>
  <c r="L203" i="1"/>
  <c r="I203" i="1"/>
  <c r="F203" i="1"/>
  <c r="O202" i="1"/>
  <c r="L202" i="1"/>
  <c r="I202" i="1"/>
  <c r="F202" i="1"/>
  <c r="O201" i="1"/>
  <c r="L201" i="1"/>
  <c r="I201" i="1"/>
  <c r="F201" i="1"/>
  <c r="O200" i="1"/>
  <c r="O199" i="1" s="1"/>
  <c r="L200" i="1"/>
  <c r="I200" i="1"/>
  <c r="F200" i="1"/>
  <c r="N199" i="1"/>
  <c r="M199" i="1"/>
  <c r="K199" i="1"/>
  <c r="J199" i="1"/>
  <c r="H199" i="1"/>
  <c r="G199" i="1"/>
  <c r="E199" i="1"/>
  <c r="D199" i="1"/>
  <c r="O198" i="1"/>
  <c r="L198" i="1"/>
  <c r="I198" i="1"/>
  <c r="F198" i="1"/>
  <c r="O197" i="1"/>
  <c r="L197" i="1"/>
  <c r="I197" i="1"/>
  <c r="F197" i="1"/>
  <c r="O196" i="1"/>
  <c r="L196" i="1"/>
  <c r="I196" i="1"/>
  <c r="F196" i="1"/>
  <c r="O195" i="1"/>
  <c r="L195" i="1"/>
  <c r="I195" i="1"/>
  <c r="F195" i="1"/>
  <c r="O194" i="1"/>
  <c r="L194" i="1"/>
  <c r="I194" i="1"/>
  <c r="F194" i="1"/>
  <c r="O193" i="1"/>
  <c r="L193" i="1"/>
  <c r="I193" i="1"/>
  <c r="F193" i="1"/>
  <c r="O192" i="1"/>
  <c r="L192" i="1"/>
  <c r="I192" i="1"/>
  <c r="F192" i="1"/>
  <c r="O191" i="1"/>
  <c r="L191" i="1"/>
  <c r="I191" i="1"/>
  <c r="F191" i="1"/>
  <c r="O190" i="1"/>
  <c r="L190" i="1"/>
  <c r="I190" i="1"/>
  <c r="F190" i="1"/>
  <c r="O189" i="1"/>
  <c r="L189" i="1"/>
  <c r="I189" i="1"/>
  <c r="F189" i="1"/>
  <c r="N188" i="1"/>
  <c r="M188" i="1"/>
  <c r="K188" i="1"/>
  <c r="J188" i="1"/>
  <c r="I188" i="1"/>
  <c r="H188" i="1"/>
  <c r="G188" i="1"/>
  <c r="E188" i="1"/>
  <c r="D188" i="1"/>
  <c r="D187" i="1" s="1"/>
  <c r="O186" i="1"/>
  <c r="L186" i="1"/>
  <c r="I186" i="1"/>
  <c r="F186" i="1"/>
  <c r="O185" i="1"/>
  <c r="L185" i="1"/>
  <c r="I185" i="1"/>
  <c r="F185" i="1"/>
  <c r="O184" i="1"/>
  <c r="O183" i="1" s="1"/>
  <c r="L184" i="1"/>
  <c r="L183" i="1" s="1"/>
  <c r="I184" i="1"/>
  <c r="F184" i="1"/>
  <c r="F183" i="1" s="1"/>
  <c r="N183" i="1"/>
  <c r="M183" i="1"/>
  <c r="K183" i="1"/>
  <c r="J183" i="1"/>
  <c r="H183" i="1"/>
  <c r="G183" i="1"/>
  <c r="E183" i="1"/>
  <c r="D183" i="1"/>
  <c r="O180" i="1"/>
  <c r="O179" i="1" s="1"/>
  <c r="O178" i="1" s="1"/>
  <c r="L180" i="1"/>
  <c r="L179" i="1" s="1"/>
  <c r="L178" i="1" s="1"/>
  <c r="I180" i="1"/>
  <c r="F180" i="1"/>
  <c r="F179" i="1" s="1"/>
  <c r="N179" i="1"/>
  <c r="N178" i="1" s="1"/>
  <c r="M179" i="1"/>
  <c r="M178" i="1" s="1"/>
  <c r="K179" i="1"/>
  <c r="K178" i="1" s="1"/>
  <c r="J179" i="1"/>
  <c r="J178" i="1" s="1"/>
  <c r="H179" i="1"/>
  <c r="H178" i="1" s="1"/>
  <c r="G179" i="1"/>
  <c r="E179" i="1"/>
  <c r="E178" i="1" s="1"/>
  <c r="D179" i="1"/>
  <c r="D178" i="1" s="1"/>
  <c r="G178" i="1"/>
  <c r="O177" i="1"/>
  <c r="L177" i="1"/>
  <c r="I177" i="1"/>
  <c r="F177" i="1"/>
  <c r="O176" i="1"/>
  <c r="O175" i="1" s="1"/>
  <c r="L176" i="1"/>
  <c r="L175" i="1" s="1"/>
  <c r="I176" i="1"/>
  <c r="F176" i="1"/>
  <c r="N175" i="1"/>
  <c r="M175" i="1"/>
  <c r="K175" i="1"/>
  <c r="J175" i="1"/>
  <c r="H175" i="1"/>
  <c r="G175" i="1"/>
  <c r="F175" i="1"/>
  <c r="E175" i="1"/>
  <c r="D175" i="1"/>
  <c r="O173" i="1"/>
  <c r="L173" i="1"/>
  <c r="I173" i="1"/>
  <c r="F173" i="1"/>
  <c r="O172" i="1"/>
  <c r="O171" i="1" s="1"/>
  <c r="L172" i="1"/>
  <c r="L171" i="1" s="1"/>
  <c r="I172" i="1"/>
  <c r="F172" i="1"/>
  <c r="F171" i="1" s="1"/>
  <c r="N171" i="1"/>
  <c r="M171" i="1"/>
  <c r="K171" i="1"/>
  <c r="J171" i="1"/>
  <c r="H171" i="1"/>
  <c r="G171" i="1"/>
  <c r="E171" i="1"/>
  <c r="D171" i="1"/>
  <c r="O170" i="1"/>
  <c r="L170" i="1"/>
  <c r="I170" i="1"/>
  <c r="F170" i="1"/>
  <c r="C170" i="1" s="1"/>
  <c r="O169" i="1"/>
  <c r="L169" i="1"/>
  <c r="I169" i="1"/>
  <c r="F169" i="1"/>
  <c r="O168" i="1"/>
  <c r="L168" i="1"/>
  <c r="I168" i="1"/>
  <c r="F168" i="1"/>
  <c r="O167" i="1"/>
  <c r="L167" i="1"/>
  <c r="L166" i="1" s="1"/>
  <c r="I167" i="1"/>
  <c r="F167" i="1"/>
  <c r="O166" i="1"/>
  <c r="N166" i="1"/>
  <c r="M166" i="1"/>
  <c r="K166" i="1"/>
  <c r="J166" i="1"/>
  <c r="H166" i="1"/>
  <c r="G166" i="1"/>
  <c r="E166" i="1"/>
  <c r="D166" i="1"/>
  <c r="O165" i="1"/>
  <c r="L165" i="1"/>
  <c r="I165" i="1"/>
  <c r="F165" i="1"/>
  <c r="O164" i="1"/>
  <c r="L164" i="1"/>
  <c r="I164" i="1"/>
  <c r="F164" i="1"/>
  <c r="O163" i="1"/>
  <c r="L163" i="1"/>
  <c r="L162" i="1" s="1"/>
  <c r="L161" i="1" s="1"/>
  <c r="L160" i="1" s="1"/>
  <c r="I163" i="1"/>
  <c r="F163" i="1"/>
  <c r="F162" i="1" s="1"/>
  <c r="O162" i="1"/>
  <c r="N162" i="1"/>
  <c r="M162" i="1"/>
  <c r="K162" i="1"/>
  <c r="J162" i="1"/>
  <c r="J161" i="1" s="1"/>
  <c r="H162" i="1"/>
  <c r="G162" i="1"/>
  <c r="E162" i="1"/>
  <c r="D162" i="1"/>
  <c r="D161" i="1" s="1"/>
  <c r="H161" i="1"/>
  <c r="O159" i="1"/>
  <c r="L159" i="1"/>
  <c r="I159" i="1"/>
  <c r="F159" i="1"/>
  <c r="O158" i="1"/>
  <c r="L158" i="1"/>
  <c r="I158" i="1"/>
  <c r="F158" i="1"/>
  <c r="O157" i="1"/>
  <c r="L157" i="1"/>
  <c r="I157" i="1"/>
  <c r="F157" i="1"/>
  <c r="O156" i="1"/>
  <c r="L156" i="1"/>
  <c r="I156" i="1"/>
  <c r="F156" i="1"/>
  <c r="O155" i="1"/>
  <c r="L155" i="1"/>
  <c r="I155" i="1"/>
  <c r="F155" i="1"/>
  <c r="O154" i="1"/>
  <c r="O153" i="1" s="1"/>
  <c r="O152" i="1" s="1"/>
  <c r="L154" i="1"/>
  <c r="L153" i="1" s="1"/>
  <c r="I154" i="1"/>
  <c r="F154" i="1"/>
  <c r="C154" i="1"/>
  <c r="N153" i="1"/>
  <c r="N152" i="1" s="1"/>
  <c r="M153" i="1"/>
  <c r="K153" i="1"/>
  <c r="K152" i="1" s="1"/>
  <c r="J153" i="1"/>
  <c r="J152" i="1" s="1"/>
  <c r="H153" i="1"/>
  <c r="H152" i="1" s="1"/>
  <c r="G153" i="1"/>
  <c r="E153" i="1"/>
  <c r="E152" i="1" s="1"/>
  <c r="D153" i="1"/>
  <c r="D152" i="1" s="1"/>
  <c r="M152" i="1"/>
  <c r="G152" i="1"/>
  <c r="O151" i="1"/>
  <c r="L151" i="1"/>
  <c r="I151" i="1"/>
  <c r="F151" i="1"/>
  <c r="O150" i="1"/>
  <c r="L150" i="1"/>
  <c r="I150" i="1"/>
  <c r="F150" i="1"/>
  <c r="O149" i="1"/>
  <c r="L149" i="1"/>
  <c r="I149" i="1"/>
  <c r="F149" i="1"/>
  <c r="O148" i="1"/>
  <c r="O147" i="1" s="1"/>
  <c r="L148" i="1"/>
  <c r="L147" i="1" s="1"/>
  <c r="I148" i="1"/>
  <c r="F148" i="1"/>
  <c r="N147" i="1"/>
  <c r="M147" i="1"/>
  <c r="K147" i="1"/>
  <c r="J147" i="1"/>
  <c r="H147" i="1"/>
  <c r="G147" i="1"/>
  <c r="F147" i="1"/>
  <c r="E147" i="1"/>
  <c r="D147" i="1"/>
  <c r="O146" i="1"/>
  <c r="L146" i="1"/>
  <c r="I146" i="1"/>
  <c r="F146" i="1"/>
  <c r="O145" i="1"/>
  <c r="L145" i="1"/>
  <c r="I145" i="1"/>
  <c r="F145" i="1"/>
  <c r="O144" i="1"/>
  <c r="L144" i="1"/>
  <c r="I144" i="1"/>
  <c r="F144" i="1"/>
  <c r="O143" i="1"/>
  <c r="L143" i="1"/>
  <c r="I143" i="1"/>
  <c r="F143" i="1"/>
  <c r="O142" i="1"/>
  <c r="L142" i="1"/>
  <c r="I142" i="1"/>
  <c r="F142" i="1"/>
  <c r="O141" i="1"/>
  <c r="L141" i="1"/>
  <c r="I141" i="1"/>
  <c r="F141" i="1"/>
  <c r="O140" i="1"/>
  <c r="L140" i="1"/>
  <c r="I140" i="1"/>
  <c r="F140" i="1"/>
  <c r="O139" i="1"/>
  <c r="L139" i="1"/>
  <c r="I139" i="1"/>
  <c r="F139" i="1"/>
  <c r="F138" i="1" s="1"/>
  <c r="O138" i="1"/>
  <c r="N138" i="1"/>
  <c r="M138" i="1"/>
  <c r="K138" i="1"/>
  <c r="J138" i="1"/>
  <c r="H138" i="1"/>
  <c r="G138" i="1"/>
  <c r="E138" i="1"/>
  <c r="D138" i="1"/>
  <c r="O137" i="1"/>
  <c r="L137" i="1"/>
  <c r="I137" i="1"/>
  <c r="F137" i="1"/>
  <c r="O136" i="1"/>
  <c r="L136" i="1"/>
  <c r="I136" i="1"/>
  <c r="F136" i="1"/>
  <c r="O135" i="1"/>
  <c r="L135" i="1"/>
  <c r="L134" i="1" s="1"/>
  <c r="I135" i="1"/>
  <c r="F135" i="1"/>
  <c r="F134" i="1" s="1"/>
  <c r="O134" i="1"/>
  <c r="N134" i="1"/>
  <c r="M134" i="1"/>
  <c r="K134" i="1"/>
  <c r="J134" i="1"/>
  <c r="H134" i="1"/>
  <c r="G134" i="1"/>
  <c r="E134" i="1"/>
  <c r="D134" i="1"/>
  <c r="O133" i="1"/>
  <c r="L133" i="1"/>
  <c r="I133" i="1"/>
  <c r="F133" i="1"/>
  <c r="O132" i="1"/>
  <c r="O131" i="1" s="1"/>
  <c r="L132" i="1"/>
  <c r="I132" i="1"/>
  <c r="F132" i="1"/>
  <c r="N131" i="1"/>
  <c r="M131" i="1"/>
  <c r="L131" i="1"/>
  <c r="K131" i="1"/>
  <c r="J131" i="1"/>
  <c r="H131" i="1"/>
  <c r="G131" i="1"/>
  <c r="E131" i="1"/>
  <c r="D131" i="1"/>
  <c r="O130" i="1"/>
  <c r="L130" i="1"/>
  <c r="I130" i="1"/>
  <c r="F130" i="1"/>
  <c r="O129" i="1"/>
  <c r="L129" i="1"/>
  <c r="I129" i="1"/>
  <c r="F129" i="1"/>
  <c r="O128" i="1"/>
  <c r="L128" i="1"/>
  <c r="I128" i="1"/>
  <c r="F128" i="1"/>
  <c r="O127" i="1"/>
  <c r="L127" i="1"/>
  <c r="L126" i="1" s="1"/>
  <c r="I127" i="1"/>
  <c r="F127" i="1"/>
  <c r="F126" i="1" s="1"/>
  <c r="O126" i="1"/>
  <c r="N126" i="1"/>
  <c r="M126" i="1"/>
  <c r="K126" i="1"/>
  <c r="J126" i="1"/>
  <c r="H126" i="1"/>
  <c r="G126" i="1"/>
  <c r="E126" i="1"/>
  <c r="D126" i="1"/>
  <c r="O125" i="1"/>
  <c r="L125" i="1"/>
  <c r="I125" i="1"/>
  <c r="F125" i="1"/>
  <c r="O124" i="1"/>
  <c r="L124" i="1"/>
  <c r="I124" i="1"/>
  <c r="F124" i="1"/>
  <c r="O123" i="1"/>
  <c r="L123" i="1"/>
  <c r="I123" i="1"/>
  <c r="F123" i="1"/>
  <c r="O122" i="1"/>
  <c r="O121" i="1" s="1"/>
  <c r="L122" i="1"/>
  <c r="L121" i="1" s="1"/>
  <c r="I122" i="1"/>
  <c r="I121" i="1" s="1"/>
  <c r="F122" i="1"/>
  <c r="N121" i="1"/>
  <c r="M121" i="1"/>
  <c r="K121" i="1"/>
  <c r="J121" i="1"/>
  <c r="H121" i="1"/>
  <c r="G121" i="1"/>
  <c r="E121" i="1"/>
  <c r="D121" i="1"/>
  <c r="O119" i="1"/>
  <c r="L119" i="1"/>
  <c r="I119" i="1"/>
  <c r="F119" i="1"/>
  <c r="O118" i="1"/>
  <c r="L118" i="1"/>
  <c r="I118" i="1"/>
  <c r="F118" i="1"/>
  <c r="O117" i="1"/>
  <c r="L117" i="1"/>
  <c r="I117" i="1"/>
  <c r="F117" i="1"/>
  <c r="O116" i="1"/>
  <c r="L116" i="1"/>
  <c r="I116" i="1"/>
  <c r="F116" i="1"/>
  <c r="O115" i="1"/>
  <c r="L115" i="1"/>
  <c r="I115" i="1"/>
  <c r="F115" i="1"/>
  <c r="N114" i="1"/>
  <c r="M114" i="1"/>
  <c r="K114" i="1"/>
  <c r="J114" i="1"/>
  <c r="H114" i="1"/>
  <c r="G114" i="1"/>
  <c r="E114" i="1"/>
  <c r="D114" i="1"/>
  <c r="O113" i="1"/>
  <c r="L113" i="1"/>
  <c r="I113" i="1"/>
  <c r="F113" i="1"/>
  <c r="O112" i="1"/>
  <c r="L112" i="1"/>
  <c r="I112" i="1"/>
  <c r="F112" i="1"/>
  <c r="O111" i="1"/>
  <c r="L111" i="1"/>
  <c r="I111" i="1"/>
  <c r="F111" i="1"/>
  <c r="O110" i="1"/>
  <c r="L110" i="1"/>
  <c r="I110" i="1"/>
  <c r="F110" i="1"/>
  <c r="O109" i="1"/>
  <c r="L109" i="1"/>
  <c r="L108" i="1" s="1"/>
  <c r="I109" i="1"/>
  <c r="F109" i="1"/>
  <c r="N108" i="1"/>
  <c r="M108" i="1"/>
  <c r="K108" i="1"/>
  <c r="J108" i="1"/>
  <c r="H108" i="1"/>
  <c r="G108" i="1"/>
  <c r="E108" i="1"/>
  <c r="D108" i="1"/>
  <c r="O107" i="1"/>
  <c r="L107" i="1"/>
  <c r="I107" i="1"/>
  <c r="F107" i="1"/>
  <c r="O106" i="1"/>
  <c r="L106" i="1"/>
  <c r="I106" i="1"/>
  <c r="F106" i="1"/>
  <c r="O105" i="1"/>
  <c r="L105" i="1"/>
  <c r="I105" i="1"/>
  <c r="F105" i="1"/>
  <c r="O104" i="1"/>
  <c r="L104" i="1"/>
  <c r="I104" i="1"/>
  <c r="F104" i="1"/>
  <c r="O103" i="1"/>
  <c r="L103" i="1"/>
  <c r="I103" i="1"/>
  <c r="F103" i="1"/>
  <c r="O102" i="1"/>
  <c r="L102" i="1"/>
  <c r="I102" i="1"/>
  <c r="F102" i="1"/>
  <c r="O101" i="1"/>
  <c r="L101" i="1"/>
  <c r="I101" i="1"/>
  <c r="F101" i="1"/>
  <c r="O100" i="1"/>
  <c r="L100" i="1"/>
  <c r="I100" i="1"/>
  <c r="F100" i="1"/>
  <c r="N99" i="1"/>
  <c r="M99" i="1"/>
  <c r="K99" i="1"/>
  <c r="J99" i="1"/>
  <c r="H99" i="1"/>
  <c r="G99" i="1"/>
  <c r="E99" i="1"/>
  <c r="D99" i="1"/>
  <c r="O98" i="1"/>
  <c r="L98" i="1"/>
  <c r="I98" i="1"/>
  <c r="F98" i="1"/>
  <c r="O97" i="1"/>
  <c r="L97" i="1"/>
  <c r="I97" i="1"/>
  <c r="F97" i="1"/>
  <c r="O96" i="1"/>
  <c r="L96" i="1"/>
  <c r="I96" i="1"/>
  <c r="F96" i="1"/>
  <c r="O95" i="1"/>
  <c r="L95" i="1"/>
  <c r="I95" i="1"/>
  <c r="F95" i="1"/>
  <c r="O94" i="1"/>
  <c r="L94" i="1"/>
  <c r="I94" i="1"/>
  <c r="F94" i="1"/>
  <c r="O93" i="1"/>
  <c r="L93" i="1"/>
  <c r="I93" i="1"/>
  <c r="F93" i="1"/>
  <c r="O92" i="1"/>
  <c r="L92" i="1"/>
  <c r="I92" i="1"/>
  <c r="F92" i="1"/>
  <c r="N91" i="1"/>
  <c r="M91" i="1"/>
  <c r="K91" i="1"/>
  <c r="J91" i="1"/>
  <c r="H91" i="1"/>
  <c r="G91" i="1"/>
  <c r="E91" i="1"/>
  <c r="D91" i="1"/>
  <c r="O90" i="1"/>
  <c r="L90" i="1"/>
  <c r="I90" i="1"/>
  <c r="F90" i="1"/>
  <c r="O89" i="1"/>
  <c r="L89" i="1"/>
  <c r="I89" i="1"/>
  <c r="F89" i="1"/>
  <c r="O88" i="1"/>
  <c r="L88" i="1"/>
  <c r="I88" i="1"/>
  <c r="F88" i="1"/>
  <c r="O87" i="1"/>
  <c r="L87" i="1"/>
  <c r="I87" i="1"/>
  <c r="F87" i="1"/>
  <c r="O86" i="1"/>
  <c r="L86" i="1"/>
  <c r="I86" i="1"/>
  <c r="F86" i="1"/>
  <c r="N85" i="1"/>
  <c r="M85" i="1"/>
  <c r="K85" i="1"/>
  <c r="J85" i="1"/>
  <c r="H85" i="1"/>
  <c r="G85" i="1"/>
  <c r="E85" i="1"/>
  <c r="D85" i="1"/>
  <c r="O84" i="1"/>
  <c r="L84" i="1"/>
  <c r="I84" i="1"/>
  <c r="F84" i="1"/>
  <c r="O82" i="1"/>
  <c r="L82" i="1"/>
  <c r="I82" i="1"/>
  <c r="F82" i="1"/>
  <c r="O81" i="1"/>
  <c r="L81" i="1"/>
  <c r="L80" i="1" s="1"/>
  <c r="I81" i="1"/>
  <c r="I80" i="1" s="1"/>
  <c r="F81" i="1"/>
  <c r="N80" i="1"/>
  <c r="M80" i="1"/>
  <c r="K80" i="1"/>
  <c r="J80" i="1"/>
  <c r="H80" i="1"/>
  <c r="G80" i="1"/>
  <c r="E80" i="1"/>
  <c r="D80" i="1"/>
  <c r="O79" i="1"/>
  <c r="L79" i="1"/>
  <c r="I79" i="1"/>
  <c r="F79" i="1"/>
  <c r="O78" i="1"/>
  <c r="L78" i="1"/>
  <c r="I78" i="1"/>
  <c r="F78" i="1"/>
  <c r="F77" i="1" s="1"/>
  <c r="N77" i="1"/>
  <c r="N76" i="1" s="1"/>
  <c r="M77" i="1"/>
  <c r="K77" i="1"/>
  <c r="K76" i="1" s="1"/>
  <c r="J77" i="1"/>
  <c r="J76" i="1" s="1"/>
  <c r="I77" i="1"/>
  <c r="H77" i="1"/>
  <c r="G77" i="1"/>
  <c r="E77" i="1"/>
  <c r="E76" i="1" s="1"/>
  <c r="D77" i="1"/>
  <c r="D76" i="1" s="1"/>
  <c r="O74" i="1"/>
  <c r="L74" i="1"/>
  <c r="I74" i="1"/>
  <c r="F74" i="1"/>
  <c r="O73" i="1"/>
  <c r="L73" i="1"/>
  <c r="I73" i="1"/>
  <c r="F73" i="1"/>
  <c r="O72" i="1"/>
  <c r="L72" i="1"/>
  <c r="I72" i="1"/>
  <c r="F72" i="1"/>
  <c r="O71" i="1"/>
  <c r="L71" i="1"/>
  <c r="I71" i="1"/>
  <c r="F71" i="1"/>
  <c r="O70" i="1"/>
  <c r="L70" i="1"/>
  <c r="I70" i="1"/>
  <c r="I69" i="1" s="1"/>
  <c r="F70" i="1"/>
  <c r="F69" i="1" s="1"/>
  <c r="N69" i="1"/>
  <c r="N67" i="1" s="1"/>
  <c r="M69" i="1"/>
  <c r="M67" i="1" s="1"/>
  <c r="K69" i="1"/>
  <c r="K67" i="1" s="1"/>
  <c r="J69" i="1"/>
  <c r="J67" i="1" s="1"/>
  <c r="H69" i="1"/>
  <c r="H67" i="1" s="1"/>
  <c r="G69" i="1"/>
  <c r="G67" i="1" s="1"/>
  <c r="E69" i="1"/>
  <c r="E67" i="1" s="1"/>
  <c r="D69" i="1"/>
  <c r="D67" i="1" s="1"/>
  <c r="O68" i="1"/>
  <c r="L68" i="1"/>
  <c r="I68" i="1"/>
  <c r="F68" i="1"/>
  <c r="O66" i="1"/>
  <c r="L66" i="1"/>
  <c r="I66" i="1"/>
  <c r="F66" i="1"/>
  <c r="O65" i="1"/>
  <c r="L65" i="1"/>
  <c r="I65" i="1"/>
  <c r="F65" i="1"/>
  <c r="O64" i="1"/>
  <c r="L64" i="1"/>
  <c r="I64" i="1"/>
  <c r="F64" i="1"/>
  <c r="O63" i="1"/>
  <c r="L63" i="1"/>
  <c r="I63" i="1"/>
  <c r="F63" i="1"/>
  <c r="O62" i="1"/>
  <c r="L62" i="1"/>
  <c r="I62" i="1"/>
  <c r="F62" i="1"/>
  <c r="O61" i="1"/>
  <c r="L61" i="1"/>
  <c r="I61" i="1"/>
  <c r="F61" i="1"/>
  <c r="O60" i="1"/>
  <c r="L60" i="1"/>
  <c r="I60" i="1"/>
  <c r="F60" i="1"/>
  <c r="O59" i="1"/>
  <c r="L59" i="1"/>
  <c r="I59" i="1"/>
  <c r="F59" i="1"/>
  <c r="N58" i="1"/>
  <c r="M58" i="1"/>
  <c r="K58" i="1"/>
  <c r="J58" i="1"/>
  <c r="H58" i="1"/>
  <c r="G58" i="1"/>
  <c r="E58" i="1"/>
  <c r="D58" i="1"/>
  <c r="O57" i="1"/>
  <c r="L57" i="1"/>
  <c r="I57" i="1"/>
  <c r="F57" i="1"/>
  <c r="O56" i="1"/>
  <c r="O55" i="1" s="1"/>
  <c r="L56" i="1"/>
  <c r="L55" i="1" s="1"/>
  <c r="I56" i="1"/>
  <c r="I55" i="1" s="1"/>
  <c r="F56" i="1"/>
  <c r="F55" i="1" s="1"/>
  <c r="N55" i="1"/>
  <c r="M55" i="1"/>
  <c r="K55" i="1"/>
  <c r="K54" i="1" s="1"/>
  <c r="J55" i="1"/>
  <c r="H55" i="1"/>
  <c r="G55" i="1"/>
  <c r="E55" i="1"/>
  <c r="E54" i="1" s="1"/>
  <c r="E53" i="1" s="1"/>
  <c r="D55" i="1"/>
  <c r="O47" i="1"/>
  <c r="C47" i="1" s="1"/>
  <c r="O46" i="1"/>
  <c r="N45" i="1"/>
  <c r="M45" i="1"/>
  <c r="L44" i="1"/>
  <c r="I44" i="1"/>
  <c r="F44" i="1"/>
  <c r="C44" i="1"/>
  <c r="L43" i="1"/>
  <c r="K43" i="1"/>
  <c r="J43" i="1"/>
  <c r="I43" i="1"/>
  <c r="H43" i="1"/>
  <c r="G43" i="1"/>
  <c r="F43" i="1"/>
  <c r="E43" i="1"/>
  <c r="D43" i="1"/>
  <c r="F42" i="1"/>
  <c r="F41" i="1" s="1"/>
  <c r="C41" i="1" s="1"/>
  <c r="E41" i="1"/>
  <c r="D41" i="1"/>
  <c r="L40" i="1"/>
  <c r="C40" i="1" s="1"/>
  <c r="L39" i="1"/>
  <c r="C39" i="1" s="1"/>
  <c r="L38" i="1"/>
  <c r="C38" i="1" s="1"/>
  <c r="L37" i="1"/>
  <c r="C37" i="1" s="1"/>
  <c r="K36" i="1"/>
  <c r="J36" i="1"/>
  <c r="L35" i="1"/>
  <c r="C35" i="1" s="1"/>
  <c r="L34" i="1"/>
  <c r="K33" i="1"/>
  <c r="J33" i="1"/>
  <c r="L32" i="1"/>
  <c r="C32" i="1" s="1"/>
  <c r="K31" i="1"/>
  <c r="J31" i="1"/>
  <c r="L30" i="1"/>
  <c r="C30" i="1" s="1"/>
  <c r="L29" i="1"/>
  <c r="C29" i="1" s="1"/>
  <c r="L28" i="1"/>
  <c r="K27" i="1"/>
  <c r="J27" i="1"/>
  <c r="F25" i="1"/>
  <c r="C25" i="1" s="1"/>
  <c r="I24" i="1"/>
  <c r="F24" i="1"/>
  <c r="O23" i="1"/>
  <c r="L23" i="1"/>
  <c r="I23" i="1"/>
  <c r="F23" i="1"/>
  <c r="O22" i="1"/>
  <c r="L22" i="1"/>
  <c r="L21" i="1" s="1"/>
  <c r="I22" i="1"/>
  <c r="F22" i="1"/>
  <c r="O21" i="1"/>
  <c r="O275" i="1" s="1"/>
  <c r="N21" i="1"/>
  <c r="N275" i="1" s="1"/>
  <c r="M21" i="1"/>
  <c r="M275" i="1" s="1"/>
  <c r="M274" i="1" s="1"/>
  <c r="K21" i="1"/>
  <c r="K275" i="1" s="1"/>
  <c r="J21" i="1"/>
  <c r="J275" i="1" s="1"/>
  <c r="H21" i="1"/>
  <c r="H275" i="1" s="1"/>
  <c r="G21" i="1"/>
  <c r="G20" i="1" s="1"/>
  <c r="F21" i="1"/>
  <c r="E21" i="1"/>
  <c r="E275" i="1" s="1"/>
  <c r="E274" i="1" s="1"/>
  <c r="D21" i="1"/>
  <c r="D275" i="1" s="1"/>
  <c r="D20" i="1" l="1"/>
  <c r="O85" i="1"/>
  <c r="K53" i="1"/>
  <c r="C106" i="1"/>
  <c r="C112" i="1"/>
  <c r="M174" i="1"/>
  <c r="D212" i="1"/>
  <c r="C256" i="1"/>
  <c r="K252" i="1"/>
  <c r="C260" i="1"/>
  <c r="D252" i="1"/>
  <c r="K54" i="2"/>
  <c r="K53" i="2" s="1"/>
  <c r="N120" i="2"/>
  <c r="D161" i="2"/>
  <c r="D160" i="2" s="1"/>
  <c r="M212" i="2"/>
  <c r="G252" i="2"/>
  <c r="C270" i="2"/>
  <c r="N20" i="1"/>
  <c r="L27" i="1"/>
  <c r="C27" i="1" s="1"/>
  <c r="C63" i="1"/>
  <c r="C79" i="1"/>
  <c r="C206" i="1"/>
  <c r="H212" i="1"/>
  <c r="C236" i="1"/>
  <c r="C239" i="1"/>
  <c r="G252" i="1"/>
  <c r="J26" i="2"/>
  <c r="J20" i="2" s="1"/>
  <c r="J76" i="2"/>
  <c r="C95" i="2"/>
  <c r="K83" i="2"/>
  <c r="C105" i="2"/>
  <c r="C106" i="2"/>
  <c r="C111" i="2"/>
  <c r="C135" i="2"/>
  <c r="C149" i="2"/>
  <c r="J161" i="2"/>
  <c r="J160" i="2" s="1"/>
  <c r="J174" i="2"/>
  <c r="C202" i="2"/>
  <c r="C222" i="2"/>
  <c r="M252" i="2"/>
  <c r="O114" i="1"/>
  <c r="I147" i="2"/>
  <c r="K174" i="2"/>
  <c r="H182" i="2"/>
  <c r="H54" i="1"/>
  <c r="H53" i="1" s="1"/>
  <c r="D54" i="1"/>
  <c r="C74" i="1"/>
  <c r="C102" i="1"/>
  <c r="C118" i="1"/>
  <c r="C222" i="1"/>
  <c r="C226" i="1"/>
  <c r="K240" i="1"/>
  <c r="C248" i="1"/>
  <c r="C271" i="1"/>
  <c r="C284" i="1"/>
  <c r="L108" i="2"/>
  <c r="C117" i="2"/>
  <c r="C119" i="2"/>
  <c r="K161" i="2"/>
  <c r="C215" i="2"/>
  <c r="D212" i="2"/>
  <c r="H212" i="2"/>
  <c r="C238" i="2"/>
  <c r="D182" i="2"/>
  <c r="K211" i="2"/>
  <c r="L275" i="2"/>
  <c r="M54" i="2"/>
  <c r="M53" i="2" s="1"/>
  <c r="L58" i="2"/>
  <c r="I91" i="2"/>
  <c r="C101" i="2"/>
  <c r="C103" i="2"/>
  <c r="C109" i="2"/>
  <c r="C110" i="2"/>
  <c r="C123" i="2"/>
  <c r="F134" i="2"/>
  <c r="C139" i="2"/>
  <c r="L183" i="2"/>
  <c r="C190" i="2"/>
  <c r="C206" i="2"/>
  <c r="G187" i="2"/>
  <c r="G182" i="2" s="1"/>
  <c r="K187" i="2"/>
  <c r="K182" i="2" s="1"/>
  <c r="C210" i="2"/>
  <c r="G212" i="2"/>
  <c r="G211" i="2" s="1"/>
  <c r="G181" i="2" s="1"/>
  <c r="C218" i="2"/>
  <c r="C221" i="2"/>
  <c r="O219" i="2"/>
  <c r="C234" i="2"/>
  <c r="C235" i="2"/>
  <c r="C236" i="2"/>
  <c r="C262" i="2"/>
  <c r="C278" i="2"/>
  <c r="C279" i="2"/>
  <c r="I276" i="2"/>
  <c r="G240" i="2"/>
  <c r="H275" i="2"/>
  <c r="H274" i="2" s="1"/>
  <c r="N76" i="2"/>
  <c r="C89" i="2"/>
  <c r="C94" i="2"/>
  <c r="G83" i="2"/>
  <c r="G75" i="2" s="1"/>
  <c r="G120" i="2"/>
  <c r="F138" i="2"/>
  <c r="C145" i="2"/>
  <c r="O147" i="2"/>
  <c r="C163" i="2"/>
  <c r="N174" i="2"/>
  <c r="J187" i="2"/>
  <c r="C194" i="2"/>
  <c r="C198" i="2"/>
  <c r="C201" i="2"/>
  <c r="O199" i="2"/>
  <c r="C226" i="2"/>
  <c r="C230" i="2"/>
  <c r="C242" i="2"/>
  <c r="L253" i="2"/>
  <c r="K252" i="2"/>
  <c r="F269" i="2"/>
  <c r="L54" i="2"/>
  <c r="I58" i="2"/>
  <c r="D120" i="2"/>
  <c r="M240" i="2"/>
  <c r="D275" i="2"/>
  <c r="D274" i="2" s="1"/>
  <c r="J274" i="2"/>
  <c r="E54" i="2"/>
  <c r="E53" i="2" s="1"/>
  <c r="C60" i="2"/>
  <c r="C64" i="2"/>
  <c r="C66" i="2"/>
  <c r="C87" i="2"/>
  <c r="C107" i="2"/>
  <c r="C115" i="2"/>
  <c r="L138" i="2"/>
  <c r="C151" i="2"/>
  <c r="C159" i="2"/>
  <c r="C167" i="2"/>
  <c r="C186" i="2"/>
  <c r="C246" i="2"/>
  <c r="L252" i="2"/>
  <c r="C127" i="2"/>
  <c r="I245" i="2"/>
  <c r="K26" i="2"/>
  <c r="K20" i="2" s="1"/>
  <c r="G20" i="2"/>
  <c r="C68" i="2"/>
  <c r="C71" i="2"/>
  <c r="C82" i="2"/>
  <c r="L85" i="2"/>
  <c r="L114" i="2"/>
  <c r="C137" i="2"/>
  <c r="C150" i="2"/>
  <c r="M160" i="2"/>
  <c r="C164" i="2"/>
  <c r="C185" i="2"/>
  <c r="O183" i="2"/>
  <c r="C193" i="2"/>
  <c r="C205" i="2"/>
  <c r="E212" i="2"/>
  <c r="E211" i="2" s="1"/>
  <c r="C223" i="2"/>
  <c r="C225" i="2"/>
  <c r="L227" i="2"/>
  <c r="I233" i="2"/>
  <c r="I232" i="2" s="1"/>
  <c r="F241" i="2"/>
  <c r="L245" i="2"/>
  <c r="C268" i="2"/>
  <c r="L276" i="2"/>
  <c r="L166" i="2"/>
  <c r="J182" i="2"/>
  <c r="C258" i="2"/>
  <c r="L27" i="2"/>
  <c r="C27" i="2" s="1"/>
  <c r="L33" i="2"/>
  <c r="C33" i="2" s="1"/>
  <c r="C44" i="2"/>
  <c r="J54" i="2"/>
  <c r="J53" i="2" s="1"/>
  <c r="N54" i="2"/>
  <c r="N53" i="2" s="1"/>
  <c r="C62" i="2"/>
  <c r="C63" i="2"/>
  <c r="H76" i="2"/>
  <c r="C88" i="2"/>
  <c r="C97" i="2"/>
  <c r="J83" i="2"/>
  <c r="C113" i="2"/>
  <c r="E120" i="2"/>
  <c r="C129" i="2"/>
  <c r="L134" i="2"/>
  <c r="C144" i="2"/>
  <c r="O153" i="2"/>
  <c r="H161" i="2"/>
  <c r="H160" i="2" s="1"/>
  <c r="C165" i="2"/>
  <c r="C180" i="2"/>
  <c r="M182" i="2"/>
  <c r="C192" i="2"/>
  <c r="C195" i="2"/>
  <c r="C197" i="2"/>
  <c r="C204" i="2"/>
  <c r="C207" i="2"/>
  <c r="O216" i="2"/>
  <c r="C224" i="2"/>
  <c r="C229" i="2"/>
  <c r="O227" i="2"/>
  <c r="C243" i="2"/>
  <c r="C255" i="2"/>
  <c r="C256" i="2"/>
  <c r="I257" i="2"/>
  <c r="C257" i="2" s="1"/>
  <c r="O276" i="2"/>
  <c r="L69" i="2"/>
  <c r="L67" i="2" s="1"/>
  <c r="L53" i="2" s="1"/>
  <c r="C43" i="2"/>
  <c r="N20" i="2"/>
  <c r="F55" i="2"/>
  <c r="C65" i="2"/>
  <c r="C72" i="2"/>
  <c r="E76" i="2"/>
  <c r="M76" i="2"/>
  <c r="H83" i="2"/>
  <c r="M83" i="2"/>
  <c r="C90" i="2"/>
  <c r="O91" i="2"/>
  <c r="C104" i="2"/>
  <c r="F108" i="2"/>
  <c r="O108" i="2"/>
  <c r="H120" i="2"/>
  <c r="L126" i="2"/>
  <c r="C141" i="2"/>
  <c r="C143" i="2"/>
  <c r="C146" i="2"/>
  <c r="C156" i="2"/>
  <c r="C158" i="2"/>
  <c r="G160" i="2"/>
  <c r="N161" i="2"/>
  <c r="N160" i="2" s="1"/>
  <c r="C169" i="2"/>
  <c r="C175" i="2"/>
  <c r="M174" i="2"/>
  <c r="C179" i="2"/>
  <c r="L174" i="2"/>
  <c r="L188" i="2"/>
  <c r="C196" i="2"/>
  <c r="N187" i="2"/>
  <c r="L199" i="2"/>
  <c r="F214" i="2"/>
  <c r="N212" i="2"/>
  <c r="N211" i="2" s="1"/>
  <c r="L219" i="2"/>
  <c r="C231" i="2"/>
  <c r="C259" i="2"/>
  <c r="J252" i="2"/>
  <c r="N252" i="2"/>
  <c r="C271" i="2"/>
  <c r="C281" i="2"/>
  <c r="K174" i="1"/>
  <c r="C122" i="1"/>
  <c r="D274" i="1"/>
  <c r="O58" i="1"/>
  <c r="O54" i="1" s="1"/>
  <c r="C146" i="1"/>
  <c r="C186" i="1"/>
  <c r="C194" i="1"/>
  <c r="J187" i="1"/>
  <c r="J182" i="1" s="1"/>
  <c r="C205" i="1"/>
  <c r="H187" i="1"/>
  <c r="E212" i="1"/>
  <c r="O216" i="1"/>
  <c r="L241" i="1"/>
  <c r="G240" i="1"/>
  <c r="L245" i="1"/>
  <c r="C268" i="1"/>
  <c r="C280" i="1"/>
  <c r="D53" i="1"/>
  <c r="C62" i="1"/>
  <c r="C73" i="1"/>
  <c r="H160" i="1"/>
  <c r="C198" i="1"/>
  <c r="C201" i="1"/>
  <c r="J274" i="1"/>
  <c r="J26" i="1"/>
  <c r="L31" i="1"/>
  <c r="C31" i="1" s="1"/>
  <c r="L33" i="1"/>
  <c r="C33" i="1" s="1"/>
  <c r="G54" i="1"/>
  <c r="G53" i="1" s="1"/>
  <c r="M54" i="1"/>
  <c r="M53" i="1" s="1"/>
  <c r="C66" i="1"/>
  <c r="G76" i="1"/>
  <c r="C98" i="1"/>
  <c r="C101" i="1"/>
  <c r="C130" i="1"/>
  <c r="C158" i="1"/>
  <c r="D160" i="1"/>
  <c r="N161" i="1"/>
  <c r="C190" i="1"/>
  <c r="C196" i="1"/>
  <c r="C218" i="1"/>
  <c r="C221" i="1"/>
  <c r="C242" i="1"/>
  <c r="C255" i="1"/>
  <c r="M252" i="1"/>
  <c r="C55" i="1"/>
  <c r="G83" i="1"/>
  <c r="E120" i="1"/>
  <c r="G174" i="1"/>
  <c r="M20" i="1"/>
  <c r="L69" i="1"/>
  <c r="L77" i="1"/>
  <c r="L76" i="1" s="1"/>
  <c r="E83" i="1"/>
  <c r="K83" i="1"/>
  <c r="C88" i="1"/>
  <c r="C96" i="1"/>
  <c r="C110" i="1"/>
  <c r="F114" i="1"/>
  <c r="C117" i="1"/>
  <c r="M120" i="1"/>
  <c r="C133" i="1"/>
  <c r="C150" i="1"/>
  <c r="E161" i="1"/>
  <c r="K161" i="1"/>
  <c r="K160" i="1" s="1"/>
  <c r="E174" i="1"/>
  <c r="C210" i="1"/>
  <c r="O233" i="1"/>
  <c r="O232" i="1" s="1"/>
  <c r="E240" i="1"/>
  <c r="I241" i="1"/>
  <c r="J252" i="1"/>
  <c r="O257" i="1"/>
  <c r="E20" i="1"/>
  <c r="H274" i="1"/>
  <c r="N274" i="1"/>
  <c r="K26" i="1"/>
  <c r="K20" i="1" s="1"/>
  <c r="O45" i="1"/>
  <c r="C45" i="1" s="1"/>
  <c r="J54" i="1"/>
  <c r="J53" i="1" s="1"/>
  <c r="C71" i="1"/>
  <c r="D83" i="1"/>
  <c r="C90" i="1"/>
  <c r="J83" i="1"/>
  <c r="C93" i="1"/>
  <c r="C97" i="1"/>
  <c r="L99" i="1"/>
  <c r="C111" i="1"/>
  <c r="C113" i="1"/>
  <c r="D120" i="1"/>
  <c r="C144" i="1"/>
  <c r="C177" i="1"/>
  <c r="D182" i="1"/>
  <c r="H182" i="1"/>
  <c r="M187" i="1"/>
  <c r="M182" i="1" s="1"/>
  <c r="C192" i="1"/>
  <c r="C197" i="1"/>
  <c r="N187" i="1"/>
  <c r="C202" i="1"/>
  <c r="L219" i="1"/>
  <c r="C229" i="1"/>
  <c r="C235" i="1"/>
  <c r="N240" i="1"/>
  <c r="N211" i="1" s="1"/>
  <c r="L240" i="1"/>
  <c r="F257" i="1"/>
  <c r="C259" i="1"/>
  <c r="C264" i="1"/>
  <c r="C267" i="1"/>
  <c r="L276" i="1"/>
  <c r="O80" i="1"/>
  <c r="H20" i="1"/>
  <c r="C42" i="1"/>
  <c r="C64" i="1"/>
  <c r="C65" i="1"/>
  <c r="C72" i="1"/>
  <c r="H76" i="1"/>
  <c r="C82" i="1"/>
  <c r="C87" i="1"/>
  <c r="L91" i="1"/>
  <c r="C103" i="1"/>
  <c r="C105" i="1"/>
  <c r="C123" i="1"/>
  <c r="C137" i="1"/>
  <c r="C142" i="1"/>
  <c r="C149" i="1"/>
  <c r="C155" i="1"/>
  <c r="E160" i="1"/>
  <c r="C165" i="1"/>
  <c r="C173" i="1"/>
  <c r="D174" i="1"/>
  <c r="H174" i="1"/>
  <c r="C185" i="1"/>
  <c r="O188" i="1"/>
  <c r="O187" i="1" s="1"/>
  <c r="O182" i="1" s="1"/>
  <c r="C204" i="1"/>
  <c r="J212" i="1"/>
  <c r="J211" i="1" s="1"/>
  <c r="M212" i="1"/>
  <c r="C223" i="1"/>
  <c r="C225" i="1"/>
  <c r="D211" i="1"/>
  <c r="C237" i="1"/>
  <c r="C246" i="1"/>
  <c r="C247" i="1"/>
  <c r="C262" i="1"/>
  <c r="C277" i="1"/>
  <c r="C278" i="1"/>
  <c r="O276" i="1"/>
  <c r="L174" i="1"/>
  <c r="H211" i="1"/>
  <c r="H252" i="1"/>
  <c r="G275" i="1"/>
  <c r="G274" i="1" s="1"/>
  <c r="I21" i="1"/>
  <c r="C46" i="1"/>
  <c r="N54" i="1"/>
  <c r="N53" i="1" s="1"/>
  <c r="C59" i="1"/>
  <c r="C68" i="1"/>
  <c r="D75" i="1"/>
  <c r="M76" i="1"/>
  <c r="I76" i="1"/>
  <c r="H83" i="1"/>
  <c r="N83" i="1"/>
  <c r="O91" i="1"/>
  <c r="C94" i="1"/>
  <c r="C104" i="1"/>
  <c r="O108" i="1"/>
  <c r="L114" i="1"/>
  <c r="H120" i="1"/>
  <c r="C124" i="1"/>
  <c r="C129" i="1"/>
  <c r="C141" i="1"/>
  <c r="C145" i="1"/>
  <c r="I153" i="1"/>
  <c r="I152" i="1" s="1"/>
  <c r="C156" i="1"/>
  <c r="G161" i="1"/>
  <c r="G160" i="1" s="1"/>
  <c r="M161" i="1"/>
  <c r="M160" i="1" s="1"/>
  <c r="F166" i="1"/>
  <c r="F161" i="1" s="1"/>
  <c r="F160" i="1" s="1"/>
  <c r="C169" i="1"/>
  <c r="J174" i="1"/>
  <c r="N174" i="1"/>
  <c r="O174" i="1"/>
  <c r="G187" i="1"/>
  <c r="G182" i="1" s="1"/>
  <c r="K187" i="1"/>
  <c r="K182" i="1" s="1"/>
  <c r="C193" i="1"/>
  <c r="L199" i="1"/>
  <c r="G212" i="1"/>
  <c r="G211" i="1" s="1"/>
  <c r="K212" i="1"/>
  <c r="K211" i="1" s="1"/>
  <c r="C214" i="1"/>
  <c r="C224" i="1"/>
  <c r="L227" i="1"/>
  <c r="M240" i="1"/>
  <c r="I245" i="1"/>
  <c r="C249" i="1"/>
  <c r="L253" i="1"/>
  <c r="L252" i="1" s="1"/>
  <c r="F266" i="1"/>
  <c r="F265" i="1" s="1"/>
  <c r="J20" i="1"/>
  <c r="L275" i="1"/>
  <c r="C125" i="1"/>
  <c r="F121" i="1"/>
  <c r="C70" i="2"/>
  <c r="F69" i="2"/>
  <c r="E75" i="1"/>
  <c r="E52" i="1" s="1"/>
  <c r="N160" i="1"/>
  <c r="C164" i="1"/>
  <c r="I162" i="1"/>
  <c r="C162" i="1" s="1"/>
  <c r="E187" i="1"/>
  <c r="E182" i="1" s="1"/>
  <c r="F219" i="1"/>
  <c r="C22" i="2"/>
  <c r="F21" i="2"/>
  <c r="I58" i="1"/>
  <c r="I54" i="1" s="1"/>
  <c r="C84" i="1"/>
  <c r="C136" i="1"/>
  <c r="I134" i="1"/>
  <c r="C134" i="1" s="1"/>
  <c r="K274" i="1"/>
  <c r="C86" i="1"/>
  <c r="F131" i="1"/>
  <c r="C157" i="1"/>
  <c r="F153" i="1"/>
  <c r="F178" i="1"/>
  <c r="C189" i="1"/>
  <c r="F188" i="1"/>
  <c r="C22" i="1"/>
  <c r="L36" i="1"/>
  <c r="C36" i="1" s="1"/>
  <c r="C43" i="1"/>
  <c r="L58" i="1"/>
  <c r="L54" i="1" s="1"/>
  <c r="I67" i="1"/>
  <c r="L85" i="1"/>
  <c r="F85" i="1"/>
  <c r="F91" i="1"/>
  <c r="I91" i="1"/>
  <c r="C92" i="1"/>
  <c r="C95" i="1"/>
  <c r="C107" i="1"/>
  <c r="I108" i="1"/>
  <c r="J120" i="1"/>
  <c r="J75" i="1" s="1"/>
  <c r="N120" i="1"/>
  <c r="N75" i="1" s="1"/>
  <c r="K120" i="1"/>
  <c r="K75" i="1" s="1"/>
  <c r="I131" i="1"/>
  <c r="C132" i="1"/>
  <c r="C140" i="1"/>
  <c r="I138" i="1"/>
  <c r="C143" i="1"/>
  <c r="I147" i="1"/>
  <c r="C147" i="1" s="1"/>
  <c r="C148" i="1"/>
  <c r="C151" i="1"/>
  <c r="C159" i="1"/>
  <c r="I171" i="1"/>
  <c r="C171" i="1" s="1"/>
  <c r="C172" i="1"/>
  <c r="I175" i="1"/>
  <c r="C176" i="1"/>
  <c r="I179" i="1"/>
  <c r="I178" i="1" s="1"/>
  <c r="C180" i="1"/>
  <c r="C191" i="1"/>
  <c r="F199" i="1"/>
  <c r="I199" i="1"/>
  <c r="I187" i="1" s="1"/>
  <c r="C200" i="1"/>
  <c r="C203" i="1"/>
  <c r="E211" i="1"/>
  <c r="C213" i="1"/>
  <c r="C217" i="1"/>
  <c r="F216" i="1"/>
  <c r="O227" i="1"/>
  <c r="I227" i="1"/>
  <c r="C228" i="1"/>
  <c r="C243" i="1"/>
  <c r="F241" i="1"/>
  <c r="F99" i="1"/>
  <c r="I99" i="1"/>
  <c r="C100" i="1"/>
  <c r="L152" i="1"/>
  <c r="N182" i="1"/>
  <c r="C209" i="1"/>
  <c r="F208" i="1"/>
  <c r="C208" i="1" s="1"/>
  <c r="I219" i="1"/>
  <c r="C220" i="1"/>
  <c r="C21" i="1"/>
  <c r="C23" i="1"/>
  <c r="C24" i="1"/>
  <c r="F20" i="1"/>
  <c r="C28" i="1"/>
  <c r="C34" i="1"/>
  <c r="C56" i="1"/>
  <c r="C57" i="1"/>
  <c r="C60" i="1"/>
  <c r="C61" i="1"/>
  <c r="F58" i="1"/>
  <c r="F54" i="1" s="1"/>
  <c r="F67" i="1"/>
  <c r="L67" i="1"/>
  <c r="C70" i="1"/>
  <c r="O69" i="1"/>
  <c r="O67" i="1" s="1"/>
  <c r="C78" i="1"/>
  <c r="O77" i="1"/>
  <c r="O76" i="1" s="1"/>
  <c r="F80" i="1"/>
  <c r="C80" i="1" s="1"/>
  <c r="C81" i="1"/>
  <c r="I85" i="1"/>
  <c r="M83" i="1"/>
  <c r="C89" i="1"/>
  <c r="O99" i="1"/>
  <c r="C109" i="1"/>
  <c r="F108" i="1"/>
  <c r="C116" i="1"/>
  <c r="I114" i="1"/>
  <c r="C119" i="1"/>
  <c r="O120" i="1"/>
  <c r="G120" i="1"/>
  <c r="G75" i="1" s="1"/>
  <c r="C128" i="1"/>
  <c r="I126" i="1"/>
  <c r="L138" i="1"/>
  <c r="L120" i="1" s="1"/>
  <c r="J160" i="1"/>
  <c r="O161" i="1"/>
  <c r="O160" i="1" s="1"/>
  <c r="C168" i="1"/>
  <c r="I166" i="1"/>
  <c r="C166" i="1" s="1"/>
  <c r="I183" i="1"/>
  <c r="C184" i="1"/>
  <c r="L188" i="1"/>
  <c r="L187" i="1" s="1"/>
  <c r="L182" i="1" s="1"/>
  <c r="C195" i="1"/>
  <c r="C207" i="1"/>
  <c r="O219" i="1"/>
  <c r="O212" i="1" s="1"/>
  <c r="C234" i="1"/>
  <c r="F233" i="1"/>
  <c r="C269" i="1"/>
  <c r="C279" i="1"/>
  <c r="F276" i="1"/>
  <c r="C115" i="1"/>
  <c r="C127" i="1"/>
  <c r="C135" i="1"/>
  <c r="C139" i="1"/>
  <c r="C163" i="1"/>
  <c r="C167" i="1"/>
  <c r="C215" i="1"/>
  <c r="C238" i="1"/>
  <c r="O245" i="1"/>
  <c r="O253" i="1"/>
  <c r="O252" i="1" s="1"/>
  <c r="I257" i="1"/>
  <c r="I253" i="1" s="1"/>
  <c r="I252" i="1" s="1"/>
  <c r="C258" i="1"/>
  <c r="C261" i="1"/>
  <c r="I265" i="1"/>
  <c r="C265" i="1" s="1"/>
  <c r="C270" i="1"/>
  <c r="I276" i="1"/>
  <c r="C281" i="1"/>
  <c r="C282" i="1"/>
  <c r="C283" i="1"/>
  <c r="O274" i="1"/>
  <c r="I55" i="2"/>
  <c r="I54" i="2" s="1"/>
  <c r="C56" i="2"/>
  <c r="O58" i="2"/>
  <c r="O54" i="2" s="1"/>
  <c r="C74" i="2"/>
  <c r="C157" i="2"/>
  <c r="I153" i="2"/>
  <c r="I152" i="2" s="1"/>
  <c r="C220" i="2"/>
  <c r="I219" i="2"/>
  <c r="C219" i="2" s="1"/>
  <c r="C251" i="1"/>
  <c r="F250" i="1"/>
  <c r="C250" i="1" s="1"/>
  <c r="C254" i="1"/>
  <c r="I275" i="2"/>
  <c r="I274" i="2" s="1"/>
  <c r="I20" i="2"/>
  <c r="M275" i="2"/>
  <c r="M274" i="2" s="1"/>
  <c r="M20" i="2"/>
  <c r="F58" i="2"/>
  <c r="C58" i="2" s="1"/>
  <c r="C59" i="2"/>
  <c r="C133" i="2"/>
  <c r="I131" i="2"/>
  <c r="F275" i="1"/>
  <c r="O241" i="1"/>
  <c r="F245" i="1"/>
  <c r="C245" i="1" s="1"/>
  <c r="C263" i="1"/>
  <c r="E275" i="2"/>
  <c r="E274" i="2" s="1"/>
  <c r="O21" i="2"/>
  <c r="L36" i="2"/>
  <c r="C36" i="2" s="1"/>
  <c r="C37" i="2"/>
  <c r="H53" i="2"/>
  <c r="D54" i="2"/>
  <c r="D53" i="2" s="1"/>
  <c r="I121" i="2"/>
  <c r="C125" i="2"/>
  <c r="J120" i="2"/>
  <c r="J75" i="2" s="1"/>
  <c r="L31" i="2"/>
  <c r="C46" i="2"/>
  <c r="C61" i="2"/>
  <c r="I69" i="2"/>
  <c r="I67" i="2" s="1"/>
  <c r="N75" i="2"/>
  <c r="N52" i="2" s="1"/>
  <c r="C79" i="2"/>
  <c r="I77" i="2"/>
  <c r="I76" i="2" s="1"/>
  <c r="O85" i="2"/>
  <c r="F91" i="2"/>
  <c r="C91" i="2" s="1"/>
  <c r="C93" i="2"/>
  <c r="C173" i="2"/>
  <c r="I171" i="2"/>
  <c r="C171" i="2" s="1"/>
  <c r="C42" i="2"/>
  <c r="C73" i="2"/>
  <c r="L76" i="2"/>
  <c r="C81" i="2"/>
  <c r="F80" i="2"/>
  <c r="E83" i="2"/>
  <c r="F85" i="2"/>
  <c r="C86" i="2"/>
  <c r="K120" i="2"/>
  <c r="K75" i="2" s="1"/>
  <c r="C122" i="2"/>
  <c r="F121" i="2"/>
  <c r="O138" i="2"/>
  <c r="F147" i="2"/>
  <c r="C147" i="2" s="1"/>
  <c r="C148" i="2"/>
  <c r="O152" i="2"/>
  <c r="L161" i="2"/>
  <c r="L160" i="2" s="1"/>
  <c r="G53" i="2"/>
  <c r="C57" i="2"/>
  <c r="O69" i="2"/>
  <c r="O67" i="2" s="1"/>
  <c r="D76" i="2"/>
  <c r="G174" i="2"/>
  <c r="F233" i="2"/>
  <c r="C237" i="2"/>
  <c r="C250" i="2"/>
  <c r="C78" i="2"/>
  <c r="C96" i="2"/>
  <c r="F99" i="2"/>
  <c r="C99" i="2" s="1"/>
  <c r="C100" i="2"/>
  <c r="I108" i="2"/>
  <c r="C112" i="2"/>
  <c r="C116" i="2"/>
  <c r="M120" i="2"/>
  <c r="M75" i="2" s="1"/>
  <c r="C124" i="2"/>
  <c r="C128" i="2"/>
  <c r="F131" i="2"/>
  <c r="C132" i="2"/>
  <c r="C136" i="2"/>
  <c r="C140" i="2"/>
  <c r="C168" i="2"/>
  <c r="C170" i="2"/>
  <c r="F166" i="2"/>
  <c r="C166" i="2" s="1"/>
  <c r="C178" i="2"/>
  <c r="C269" i="2"/>
  <c r="O80" i="2"/>
  <c r="O76" i="2" s="1"/>
  <c r="C84" i="2"/>
  <c r="C92" i="2"/>
  <c r="C98" i="2"/>
  <c r="C102" i="2"/>
  <c r="I114" i="2"/>
  <c r="C114" i="2" s="1"/>
  <c r="C118" i="2"/>
  <c r="L121" i="2"/>
  <c r="L120" i="2" s="1"/>
  <c r="I126" i="2"/>
  <c r="C130" i="2"/>
  <c r="I134" i="2"/>
  <c r="I138" i="2"/>
  <c r="C138" i="2" s="1"/>
  <c r="C142" i="2"/>
  <c r="C154" i="2"/>
  <c r="F153" i="2"/>
  <c r="K160" i="2"/>
  <c r="C162" i="2"/>
  <c r="O161" i="2"/>
  <c r="O160" i="2" s="1"/>
  <c r="E174" i="2"/>
  <c r="O174" i="2"/>
  <c r="C241" i="2"/>
  <c r="I240" i="2"/>
  <c r="C172" i="2"/>
  <c r="C176" i="2"/>
  <c r="C184" i="2"/>
  <c r="I183" i="2"/>
  <c r="E187" i="2"/>
  <c r="E182" i="2" s="1"/>
  <c r="E181" i="2" s="1"/>
  <c r="F188" i="2"/>
  <c r="C189" i="2"/>
  <c r="O188" i="2"/>
  <c r="O187" i="2" s="1"/>
  <c r="O182" i="2" s="1"/>
  <c r="F216" i="2"/>
  <c r="C216" i="2" s="1"/>
  <c r="C217" i="2"/>
  <c r="H211" i="2"/>
  <c r="H181" i="2" s="1"/>
  <c r="C239" i="2"/>
  <c r="C247" i="2"/>
  <c r="C248" i="2"/>
  <c r="F245" i="2"/>
  <c r="C249" i="2"/>
  <c r="C251" i="2"/>
  <c r="C177" i="2"/>
  <c r="C191" i="2"/>
  <c r="C200" i="2"/>
  <c r="I199" i="2"/>
  <c r="I187" i="2" s="1"/>
  <c r="C203" i="2"/>
  <c r="F208" i="2"/>
  <c r="C208" i="2" s="1"/>
  <c r="C209" i="2"/>
  <c r="M211" i="2"/>
  <c r="O212" i="2"/>
  <c r="D211" i="2"/>
  <c r="D181" i="2" s="1"/>
  <c r="O240" i="2"/>
  <c r="C263" i="2"/>
  <c r="F276" i="2"/>
  <c r="C276" i="2" s="1"/>
  <c r="C277" i="2"/>
  <c r="L274" i="2"/>
  <c r="N182" i="2"/>
  <c r="N181" i="2" s="1"/>
  <c r="C213" i="2"/>
  <c r="C214" i="2"/>
  <c r="J212" i="2"/>
  <c r="J211" i="2" s="1"/>
  <c r="F227" i="2"/>
  <c r="C228" i="2"/>
  <c r="I227" i="2"/>
  <c r="O232" i="2"/>
  <c r="L240" i="2"/>
  <c r="C244" i="2"/>
  <c r="O253" i="2"/>
  <c r="O252" i="2" s="1"/>
  <c r="C260" i="2"/>
  <c r="F253" i="2"/>
  <c r="C261" i="2"/>
  <c r="C264" i="2"/>
  <c r="C267" i="2"/>
  <c r="F266" i="2"/>
  <c r="C280" i="2"/>
  <c r="I174" i="1" l="1"/>
  <c r="K181" i="1"/>
  <c r="O83" i="1"/>
  <c r="C134" i="2"/>
  <c r="C227" i="1"/>
  <c r="I240" i="1"/>
  <c r="G52" i="1"/>
  <c r="L212" i="2"/>
  <c r="E75" i="2"/>
  <c r="E52" i="2" s="1"/>
  <c r="E51" i="2" s="1"/>
  <c r="J52" i="2"/>
  <c r="J181" i="2"/>
  <c r="L83" i="2"/>
  <c r="C174" i="2"/>
  <c r="K181" i="2"/>
  <c r="I212" i="2"/>
  <c r="I211" i="2" s="1"/>
  <c r="G272" i="2"/>
  <c r="M52" i="2"/>
  <c r="D75" i="2"/>
  <c r="D272" i="2" s="1"/>
  <c r="O120" i="2"/>
  <c r="L211" i="2"/>
  <c r="I160" i="2"/>
  <c r="J51" i="2"/>
  <c r="J50" i="2" s="1"/>
  <c r="J272" i="2"/>
  <c r="I253" i="2"/>
  <c r="I252" i="2" s="1"/>
  <c r="C126" i="2"/>
  <c r="I83" i="2"/>
  <c r="O83" i="2"/>
  <c r="L187" i="2"/>
  <c r="L182" i="2" s="1"/>
  <c r="H75" i="2"/>
  <c r="H52" i="2" s="1"/>
  <c r="H51" i="2" s="1"/>
  <c r="G272" i="1"/>
  <c r="I212" i="1"/>
  <c r="I211" i="1" s="1"/>
  <c r="C69" i="1"/>
  <c r="M75" i="1"/>
  <c r="D272" i="1"/>
  <c r="J272" i="1"/>
  <c r="C257" i="1"/>
  <c r="C216" i="1"/>
  <c r="D52" i="1"/>
  <c r="L212" i="1"/>
  <c r="L211" i="1" s="1"/>
  <c r="L181" i="1" s="1"/>
  <c r="N272" i="1"/>
  <c r="N181" i="1"/>
  <c r="H75" i="1"/>
  <c r="H52" i="1" s="1"/>
  <c r="D181" i="1"/>
  <c r="C138" i="1"/>
  <c r="I53" i="1"/>
  <c r="F253" i="1"/>
  <c r="F252" i="1" s="1"/>
  <c r="E272" i="1"/>
  <c r="G181" i="1"/>
  <c r="G51" i="1" s="1"/>
  <c r="F76" i="1"/>
  <c r="C76" i="1" s="1"/>
  <c r="N52" i="1"/>
  <c r="N51" i="1" s="1"/>
  <c r="N273" i="1" s="1"/>
  <c r="C108" i="1"/>
  <c r="O75" i="1"/>
  <c r="J181" i="1"/>
  <c r="L274" i="1"/>
  <c r="O20" i="1"/>
  <c r="O240" i="1"/>
  <c r="C266" i="1"/>
  <c r="O211" i="1"/>
  <c r="O181" i="1" s="1"/>
  <c r="O51" i="1" s="1"/>
  <c r="I83" i="1"/>
  <c r="C199" i="1"/>
  <c r="C179" i="1"/>
  <c r="C276" i="1"/>
  <c r="C114" i="1"/>
  <c r="O53" i="1"/>
  <c r="O52" i="1" s="1"/>
  <c r="L83" i="1"/>
  <c r="L75" i="1" s="1"/>
  <c r="C178" i="1"/>
  <c r="I275" i="1"/>
  <c r="I274" i="1" s="1"/>
  <c r="I20" i="1"/>
  <c r="M211" i="1"/>
  <c r="M181" i="1" s="1"/>
  <c r="H181" i="1"/>
  <c r="M52" i="1"/>
  <c r="M51" i="1" s="1"/>
  <c r="K52" i="1"/>
  <c r="K51" i="1" s="1"/>
  <c r="K272" i="1"/>
  <c r="E50" i="2"/>
  <c r="E24" i="2"/>
  <c r="E20" i="2" s="1"/>
  <c r="K52" i="2"/>
  <c r="K51" i="2" s="1"/>
  <c r="K272" i="2"/>
  <c r="M272" i="2"/>
  <c r="C80" i="2"/>
  <c r="F76" i="2"/>
  <c r="C108" i="2"/>
  <c r="I53" i="2"/>
  <c r="N272" i="2"/>
  <c r="I182" i="2"/>
  <c r="I181" i="2" s="1"/>
  <c r="L181" i="2"/>
  <c r="O275" i="2"/>
  <c r="O274" i="2" s="1"/>
  <c r="O20" i="2"/>
  <c r="C67" i="1"/>
  <c r="C91" i="1"/>
  <c r="C188" i="1"/>
  <c r="F187" i="1"/>
  <c r="C153" i="1"/>
  <c r="F152" i="1"/>
  <c r="C152" i="1" s="1"/>
  <c r="C55" i="2"/>
  <c r="F265" i="2"/>
  <c r="C266" i="2"/>
  <c r="F252" i="2"/>
  <c r="C252" i="2" s="1"/>
  <c r="C253" i="2"/>
  <c r="C227" i="2"/>
  <c r="F212" i="2"/>
  <c r="C199" i="2"/>
  <c r="F152" i="2"/>
  <c r="C152" i="2" s="1"/>
  <c r="C153" i="2"/>
  <c r="C131" i="2"/>
  <c r="C121" i="2"/>
  <c r="F120" i="2"/>
  <c r="C85" i="2"/>
  <c r="F83" i="2"/>
  <c r="L75" i="2"/>
  <c r="L272" i="2" s="1"/>
  <c r="I120" i="2"/>
  <c r="C77" i="2"/>
  <c r="C233" i="1"/>
  <c r="F232" i="1"/>
  <c r="C232" i="1" s="1"/>
  <c r="I182" i="1"/>
  <c r="C58" i="1"/>
  <c r="F212" i="1"/>
  <c r="C183" i="1"/>
  <c r="C85" i="1"/>
  <c r="F83" i="1"/>
  <c r="C175" i="1"/>
  <c r="L26" i="1"/>
  <c r="F54" i="2"/>
  <c r="E181" i="1"/>
  <c r="E51" i="1" s="1"/>
  <c r="C69" i="2"/>
  <c r="F67" i="2"/>
  <c r="C67" i="2" s="1"/>
  <c r="N51" i="2"/>
  <c r="E272" i="2"/>
  <c r="C253" i="1"/>
  <c r="L53" i="1"/>
  <c r="L52" i="1" s="1"/>
  <c r="F240" i="2"/>
  <c r="C240" i="2" s="1"/>
  <c r="C245" i="2"/>
  <c r="F161" i="2"/>
  <c r="D52" i="2"/>
  <c r="D51" i="2" s="1"/>
  <c r="I120" i="1"/>
  <c r="C126" i="1"/>
  <c r="C99" i="1"/>
  <c r="C219" i="1"/>
  <c r="M181" i="2"/>
  <c r="M51" i="2" s="1"/>
  <c r="O211" i="2"/>
  <c r="O181" i="2" s="1"/>
  <c r="C188" i="2"/>
  <c r="F187" i="2"/>
  <c r="H272" i="2"/>
  <c r="F232" i="2"/>
  <c r="C232" i="2" s="1"/>
  <c r="C233" i="2"/>
  <c r="C183" i="2"/>
  <c r="G52" i="2"/>
  <c r="G51" i="2" s="1"/>
  <c r="L26" i="2"/>
  <c r="C31" i="2"/>
  <c r="O53" i="2"/>
  <c r="F274" i="1"/>
  <c r="F53" i="1"/>
  <c r="C54" i="1"/>
  <c r="F240" i="1"/>
  <c r="C241" i="1"/>
  <c r="J52" i="1"/>
  <c r="J51" i="1" s="1"/>
  <c r="F174" i="1"/>
  <c r="C174" i="1" s="1"/>
  <c r="C131" i="1"/>
  <c r="C77" i="1"/>
  <c r="F275" i="2"/>
  <c r="C21" i="2"/>
  <c r="I161" i="1"/>
  <c r="C121" i="1"/>
  <c r="F120" i="1"/>
  <c r="F75" i="1" l="1"/>
  <c r="O75" i="2"/>
  <c r="O52" i="2" s="1"/>
  <c r="O51" i="2" s="1"/>
  <c r="I75" i="2"/>
  <c r="J273" i="2"/>
  <c r="L52" i="2"/>
  <c r="L51" i="2" s="1"/>
  <c r="L50" i="2" s="1"/>
  <c r="C83" i="2"/>
  <c r="I52" i="2"/>
  <c r="I51" i="2" s="1"/>
  <c r="I50" i="2" s="1"/>
  <c r="O272" i="1"/>
  <c r="H272" i="1"/>
  <c r="C240" i="1"/>
  <c r="N50" i="1"/>
  <c r="I75" i="1"/>
  <c r="C75" i="1" s="1"/>
  <c r="D51" i="1"/>
  <c r="D50" i="1" s="1"/>
  <c r="I181" i="1"/>
  <c r="G273" i="1"/>
  <c r="G50" i="1"/>
  <c r="D273" i="1"/>
  <c r="C275" i="1"/>
  <c r="H51" i="1"/>
  <c r="C83" i="1"/>
  <c r="C120" i="1"/>
  <c r="C274" i="1"/>
  <c r="M272" i="1"/>
  <c r="E273" i="1"/>
  <c r="E50" i="1"/>
  <c r="O50" i="1"/>
  <c r="O273" i="1"/>
  <c r="I160" i="1"/>
  <c r="C161" i="1"/>
  <c r="C187" i="2"/>
  <c r="F182" i="2"/>
  <c r="C161" i="2"/>
  <c r="F160" i="2"/>
  <c r="C160" i="2" s="1"/>
  <c r="N50" i="2"/>
  <c r="N273" i="2"/>
  <c r="C26" i="1"/>
  <c r="L20" i="1"/>
  <c r="C20" i="1" s="1"/>
  <c r="H273" i="2"/>
  <c r="H50" i="2"/>
  <c r="C265" i="2"/>
  <c r="F75" i="2"/>
  <c r="C75" i="2" s="1"/>
  <c r="C76" i="2"/>
  <c r="M50" i="1"/>
  <c r="M273" i="1"/>
  <c r="I272" i="2"/>
  <c r="C275" i="2"/>
  <c r="F274" i="2"/>
  <c r="C274" i="2" s="1"/>
  <c r="J50" i="1"/>
  <c r="J273" i="1"/>
  <c r="L51" i="1"/>
  <c r="L50" i="1" s="1"/>
  <c r="C252" i="1"/>
  <c r="C212" i="1"/>
  <c r="F211" i="1"/>
  <c r="C211" i="1" s="1"/>
  <c r="C120" i="2"/>
  <c r="C187" i="1"/>
  <c r="F182" i="1"/>
  <c r="E273" i="2"/>
  <c r="L272" i="1"/>
  <c r="C53" i="1"/>
  <c r="F52" i="1"/>
  <c r="L20" i="2"/>
  <c r="C26" i="2"/>
  <c r="I273" i="2"/>
  <c r="K50" i="2"/>
  <c r="K273" i="2"/>
  <c r="M50" i="2"/>
  <c r="M273" i="2"/>
  <c r="K50" i="1"/>
  <c r="K273" i="1"/>
  <c r="G273" i="2"/>
  <c r="G50" i="2"/>
  <c r="D50" i="2"/>
  <c r="D24" i="2"/>
  <c r="D273" i="2" s="1"/>
  <c r="F53" i="2"/>
  <c r="C54" i="2"/>
  <c r="C212" i="2"/>
  <c r="F211" i="2"/>
  <c r="C211" i="2" s="1"/>
  <c r="O272" i="2"/>
  <c r="L273" i="2" l="1"/>
  <c r="H273" i="1"/>
  <c r="H50" i="1"/>
  <c r="F181" i="1"/>
  <c r="C181" i="1" s="1"/>
  <c r="C182" i="1"/>
  <c r="F181" i="2"/>
  <c r="C181" i="2" s="1"/>
  <c r="C182" i="2"/>
  <c r="C160" i="1"/>
  <c r="I272" i="1"/>
  <c r="F272" i="1"/>
  <c r="F272" i="2"/>
  <c r="C272" i="2" s="1"/>
  <c r="I52" i="1"/>
  <c r="I51" i="1" s="1"/>
  <c r="O50" i="2"/>
  <c r="O273" i="2"/>
  <c r="C53" i="2"/>
  <c r="F52" i="2"/>
  <c r="L273" i="1"/>
  <c r="D20" i="2"/>
  <c r="F24" i="2"/>
  <c r="C52" i="1"/>
  <c r="F51" i="1"/>
  <c r="F50" i="1" l="1"/>
  <c r="F273" i="1"/>
  <c r="C51" i="1"/>
  <c r="C52" i="2"/>
  <c r="F51" i="2"/>
  <c r="I273" i="1"/>
  <c r="I50" i="1"/>
  <c r="C24" i="2"/>
  <c r="F20" i="2"/>
  <c r="C20" i="2" s="1"/>
  <c r="C272" i="1"/>
  <c r="C50" i="1" l="1"/>
  <c r="C273" i="1"/>
  <c r="F273" i="2"/>
  <c r="C273" i="2" s="1"/>
  <c r="F50" i="2"/>
  <c r="C50" i="2" s="1"/>
  <c r="C51" i="2"/>
</calcChain>
</file>

<file path=xl/sharedStrings.xml><?xml version="1.0" encoding="utf-8"?>
<sst xmlns="http://schemas.openxmlformats.org/spreadsheetml/2006/main" count="2966" uniqueCount="618">
  <si>
    <t>Tāme Nr.01.2.3.</t>
  </si>
  <si>
    <t>IEŅĒMUMU UN IZDEVUMU TĀME 2020.GADAM</t>
  </si>
  <si>
    <t>Budžeta finansēta institūcija</t>
  </si>
  <si>
    <t>Reģistrācijas Nr.</t>
  </si>
  <si>
    <t>Adrese</t>
  </si>
  <si>
    <t>Jūrmala, Jomas iela 1/5</t>
  </si>
  <si>
    <t>Funkcionālās klasifikācijas kods</t>
  </si>
  <si>
    <t>01.890</t>
  </si>
  <si>
    <t>Programma</t>
  </si>
  <si>
    <t>Izdevumi neparedzētiem gadījumiem</t>
  </si>
  <si>
    <t>Konta Nr.</t>
  </si>
  <si>
    <t>pamatbudžetam</t>
  </si>
  <si>
    <t>Pašvaldības budžeta kopējie izdevumu konti</t>
  </si>
  <si>
    <t>Valsts budžeta transfertiem</t>
  </si>
  <si>
    <t>projektiem</t>
  </si>
  <si>
    <t>maksas pakalpojumiem</t>
  </si>
  <si>
    <t>ziedojumiem, dāvinājumiem</t>
  </si>
  <si>
    <t>Budžeta klasifikācijas                                                         kods</t>
  </si>
  <si>
    <t>Rādītāju nosaukumi</t>
  </si>
  <si>
    <t>Izdevumu tāme 2020.gadam</t>
  </si>
  <si>
    <t>Kopā</t>
  </si>
  <si>
    <t>Pamatbudžets pirms priekšlikumiem</t>
  </si>
  <si>
    <t>Priekšlikumi izmaiņām pamatbudž. (+/-)</t>
  </si>
  <si>
    <t>Pamatbudžets</t>
  </si>
  <si>
    <t>Valsts un citu pašvaldību (iestāžu) budžeta transferti pirms priekšlikumiem</t>
  </si>
  <si>
    <t>Priekšlikumi izmaiņām Valsts u.c. pašvaldību (iestāžu) budž.transf. (+/-)</t>
  </si>
  <si>
    <t>Valsts un citu pašvaldību (iestāžu) budžeta transferti</t>
  </si>
  <si>
    <t>Maksas pakalpojumi pirms priekšlikumiem</t>
  </si>
  <si>
    <t>Priekšlikumi izmaiņām maksas pakalpojumi (+/-)</t>
  </si>
  <si>
    <t>Maksas pakalpojumi</t>
  </si>
  <si>
    <t>Ziedojumi, dāvinājumi pirms priekšlikumiem</t>
  </si>
  <si>
    <t>Priekšlikumi izmaiņām ziedojumi, dāvinājumi (+/-)</t>
  </si>
  <si>
    <t>Ziedojumi, dāvinājumi</t>
  </si>
  <si>
    <t>Finanšu līdzekļu nepieciešamības pamatojums, aprēķini, atšifrējumi, ekonomijas vai samazinājuma iemesli</t>
  </si>
  <si>
    <t>1</t>
  </si>
  <si>
    <t xml:space="preserve">  I   IEŅĒMUMI</t>
  </si>
  <si>
    <t>Ieņēmumi pavisam kopā, t.sk.:</t>
  </si>
  <si>
    <t>Atlikums gada sākumā, t.sk:</t>
  </si>
  <si>
    <t>F21010000   kasē</t>
  </si>
  <si>
    <t>F22010000 bankā</t>
  </si>
  <si>
    <t>Pašvaldības un tās iestāžu savstarpējie transferti</t>
  </si>
  <si>
    <t>X</t>
  </si>
  <si>
    <t>Ieņēmumi no citiem avotiem saskaņā ar noslēgtajiem līgumiem</t>
  </si>
  <si>
    <t>Ieņēmumi no iestāžu sniegtajiem maksas pakalpojumiem un citi pašu ieņēmumi</t>
  </si>
  <si>
    <t>Maksa par izglītības pakalpojumiem</t>
  </si>
  <si>
    <t>Mācību maksa</t>
  </si>
  <si>
    <t>Ieņēmumi no vecāku maksām</t>
  </si>
  <si>
    <t>Pārējie ieņēmumi par izglītības pakalpojumiem</t>
  </si>
  <si>
    <t>Ieņēmumi par dokumentu izsniegšanu un kancelejas pakalpojumiem</t>
  </si>
  <si>
    <t>Ieņēmumi par pārējo dokumentu izsniegšanu un pārēejiem kancelejas pakalpojumiem</t>
  </si>
  <si>
    <t>Ieņēmumi par nomu un īri</t>
  </si>
  <si>
    <t>Ieņēmumi par telpu nomu</t>
  </si>
  <si>
    <t>Ieņēmumi no kustamā īpašuma iznomāšanas</t>
  </si>
  <si>
    <t>Ieņēmumi par pārējiem sniegtajiem maksas pakalpojumiem</t>
  </si>
  <si>
    <t>Maksa par personu uzturēšanos sociālās aprūpes iestādēs</t>
  </si>
  <si>
    <t>Ieņēmumi par biļešu realizāciju</t>
  </si>
  <si>
    <t>Ieņēmumi par projektu realizāciju</t>
  </si>
  <si>
    <t>Citi ieņēmumi par maksas pakalpojumiem</t>
  </si>
  <si>
    <t>Pārējie šajā klasifikācijā iepriekš neklasificētie ieņēmumi</t>
  </si>
  <si>
    <t>Pārējie iepriekš neklasificētie īpašiem mērķiem noteiktie ieņēmumi</t>
  </si>
  <si>
    <t>Citi iepriekš neklasificētie pašu ieņēmumi</t>
  </si>
  <si>
    <t>Pārējie iepriekš neklasificētie pašu ieņēmumi</t>
  </si>
  <si>
    <t>Saņemtie ziedojumi un dāvinājumi</t>
  </si>
  <si>
    <t>Juridisku personu ziedojumi un dāvinājumi naudā</t>
  </si>
  <si>
    <t>Fizisko personu ziedojumi un dāvinājumi naudā</t>
  </si>
  <si>
    <t xml:space="preserve">  I I     IZDEVUMI</t>
  </si>
  <si>
    <t>Izdevumi pavisam kopā, t.sk.</t>
  </si>
  <si>
    <t>Izdevumi (uzturēšanas izdevumi+izdevumi kapitālieguldījumiem)</t>
  </si>
  <si>
    <t>Uzturēšanas izdevumi kopā (1000; 2000; 3000; 4000)</t>
  </si>
  <si>
    <t>Atlīdzība</t>
  </si>
  <si>
    <t xml:space="preserve">Atalgojums  </t>
  </si>
  <si>
    <t>Mēnešalga</t>
  </si>
  <si>
    <t>Deputātu mēnešalga</t>
  </si>
  <si>
    <t>Pārējo darbinieku mēnešalga (darba alga)</t>
  </si>
  <si>
    <t>Piemaksas, prēmijas un naudas balvas</t>
  </si>
  <si>
    <t>Piemaksa par nakts darbu</t>
  </si>
  <si>
    <t>Samaksa par virsstundu darbu un darbu svētku dienās</t>
  </si>
  <si>
    <t>Piemaksa par darbu īpašos apstākļos, speciālās piemaksas</t>
  </si>
  <si>
    <t>Piemaksa par personisko darba ieguldījumu un darba kvalitāti</t>
  </si>
  <si>
    <t>Piemaksa par papildu darbu</t>
  </si>
  <si>
    <t>Prēmijas un naudas balvas</t>
  </si>
  <si>
    <t>Citas normatīvajos aktos noteiktās piemaksas, kas nav iepriekš klasificētas</t>
  </si>
  <si>
    <t>Atalgojums fiziskajām personām uz tiesiskās attiecības regulējošu dokumentu pamata</t>
  </si>
  <si>
    <t>Darba devēja valsts sociālās apdrošināšanas obligātās iemaksas, pabalsti un kompensācijas</t>
  </si>
  <si>
    <t>Darba devēja valsts sociālās apdrošināšanas obligātās iemaksas</t>
  </si>
  <si>
    <t>Darba devēja pabalsti, kompensācijas un citi maksājumi</t>
  </si>
  <si>
    <t>Darba devēja pabalsti un kompensācijas, no kuriem aprēķina iedzīvotāju ienākuma nodokli un valsts socīalās apdrošināšanas obligātās iemaksas</t>
  </si>
  <si>
    <t>Mācību maksas kompensācija</t>
  </si>
  <si>
    <t>Darba devēja uzturdevas kompensācija</t>
  </si>
  <si>
    <t>Darba devēja izdevumi veselības, dzīvības un nelaimes gadījumu apdrošināšanai</t>
  </si>
  <si>
    <t>Darba devēja pabalsti un kompensācijas, no kā neaprēķina iedzīvotāju ienākuma nodokli un valsts sociālās apdrošināšanas obligātās iemaksas</t>
  </si>
  <si>
    <t>Preces un pakalpojumi</t>
  </si>
  <si>
    <t>Mācību, darba un dienesta komandējumi, darba braucieni</t>
  </si>
  <si>
    <t>Iekšzemes mācību, darba un dienesta komandējumi, darba braucieni</t>
  </si>
  <si>
    <t>Dienas nauda</t>
  </si>
  <si>
    <t>Pārējie komandējumu un darba braucienu izdevumi</t>
  </si>
  <si>
    <t xml:space="preserve">Ārvalstu mācību, darba un dienesta komandējumi, darba braucieni </t>
  </si>
  <si>
    <t>Pakalpojumi</t>
  </si>
  <si>
    <t>Izdevumi par sakaru pakalpojumiem</t>
  </si>
  <si>
    <t>Izdevumi par komunālajiem pakalpojumiem</t>
  </si>
  <si>
    <t>Izdevumi par siltumenerģiju</t>
  </si>
  <si>
    <t>Izdevumi par ūdensapgādi un kanalizāciju</t>
  </si>
  <si>
    <t>Izdevumi par elektroenerģiju</t>
  </si>
  <si>
    <t>Izdevumi par atkritumu savākšanu, izvešanu no apdzīvotām vietām un teritorijām ārpus apdzīvotām vietām un utilizāciju</t>
  </si>
  <si>
    <t>Izdevumi par pārējiem komunālajiem pakalpojumiem</t>
  </si>
  <si>
    <t>Dažādi pakalpojumi</t>
  </si>
  <si>
    <t>Izdevumi iestādes sabiedrisko aktivitāšu īstenošanai</t>
  </si>
  <si>
    <t>Izdevumi par profesionālās darbības pakalpojumiem</t>
  </si>
  <si>
    <t>Izdevumi par transporta pakalpojumiem</t>
  </si>
  <si>
    <t>Normatīvajos aktos noteiktie veselības un fiziskās sagatavotības pārbaudes izdevumi</t>
  </si>
  <si>
    <t>Izdevumi par saņemtajiem mācību pakalpojumiem</t>
  </si>
  <si>
    <t>Maksājumu pakalpojumi un komisijas</t>
  </si>
  <si>
    <t>Pārējie neklasificētie pakalpojumi</t>
  </si>
  <si>
    <t>Remontdarbi un iestāžu uzturēšanas pakalpojumi (izņemot kapitālo remontu)</t>
  </si>
  <si>
    <t>Ēku, būvju un telpu būvdarbi</t>
  </si>
  <si>
    <t>Transportlīdzekļu uzturēšana un remonts</t>
  </si>
  <si>
    <t>Iekārtas, inventāra un aparatūras remonts, tehniskā apkalpošana</t>
  </si>
  <si>
    <t>Nekustamā īpašuma uzturēšana</t>
  </si>
  <si>
    <t>Autoceļu un ielu pārvaldīšana un uzturēšana</t>
  </si>
  <si>
    <t>Apdrošināšanas izdevumi</t>
  </si>
  <si>
    <t>Pārējie remontdarbu un iestāžu uzturēšanas pakalpojumi</t>
  </si>
  <si>
    <t>Informācijas tehnoloģiju pakalpojumi</t>
  </si>
  <si>
    <t>Īre un noma</t>
  </si>
  <si>
    <t>Ēku, telpu īre un noma</t>
  </si>
  <si>
    <t>Transportlīdzekļu noma</t>
  </si>
  <si>
    <t>Zemes noma</t>
  </si>
  <si>
    <t>Iekārtu, aparatūras un inventāra īre un noma</t>
  </si>
  <si>
    <t>Pārējā noma</t>
  </si>
  <si>
    <t>Pārējie pakalpojumi</t>
  </si>
  <si>
    <t>Izdevumi par tiesvedības darbiem</t>
  </si>
  <si>
    <t>Ar brīvprātīgā darba veikšanu saistītie izdevumi</t>
  </si>
  <si>
    <t>Pašvaldību līdzekļi neparedzētiem gadījumiem</t>
  </si>
  <si>
    <t>Izdevumi juridiskās palīdzības sniedzējiem un zvērinātiem tiesu izpildītājiem</t>
  </si>
  <si>
    <t>Maksājumi par parāda apkalpošanu un komisijas maksas par izmantotajiem atsavinātajiem finanšu instrumentiem</t>
  </si>
  <si>
    <t>Krājumi, materiāli, energoresursi, preces, biroja preces un inventārs, kurus neuzskaita kodā 5000</t>
  </si>
  <si>
    <t>Izdevumi par dažādām precēm un inventāru</t>
  </si>
  <si>
    <t xml:space="preserve">Biroja preces </t>
  </si>
  <si>
    <t>Inventārs</t>
  </si>
  <si>
    <t>Darba aizsardzības līdzekļi</t>
  </si>
  <si>
    <t>Izdevumi par precēm iestādes sabiedrisko aktivitāšu īstenošanai</t>
  </si>
  <si>
    <t>Kurināmais un enerģētiskie  materiāli</t>
  </si>
  <si>
    <t>Kurināmais</t>
  </si>
  <si>
    <t>Degviela</t>
  </si>
  <si>
    <t>Pārējie enerģētiskie materiāli</t>
  </si>
  <si>
    <t>Materiāli un izejvielas palīgražošanai</t>
  </si>
  <si>
    <t>Zāles, ķimikālijas, laboratorijas preces, medicīniskās ierīces, laboratorijas dzīvnieki un to uzturēšana</t>
  </si>
  <si>
    <t>Zāles, ķimikālijas, laboratorijas preces</t>
  </si>
  <si>
    <t>Medicīnas instrumenti, laboratorijas dzīvnieki un to uzturēšana</t>
  </si>
  <si>
    <t>Iestāžu uzturēšanas materiāli un preces</t>
  </si>
  <si>
    <t>Remontmateriāli</t>
  </si>
  <si>
    <t>Saimniecības preces un pārējie remontmateriāli</t>
  </si>
  <si>
    <t>Transportlīdzekļu uzturēšana un remontmateriāli</t>
  </si>
  <si>
    <t>Valsts un pašvaldību aprūpē, apgādē un dienestā (amatā) esošo personu uzturēšana</t>
  </si>
  <si>
    <t>Mīkstais inventārs</t>
  </si>
  <si>
    <t>Virtuves inventārs, trauki un galda piederumi</t>
  </si>
  <si>
    <t>Ēdināšanas izdevumi</t>
  </si>
  <si>
    <t>Formas tērpi un speciālais apģērbs</t>
  </si>
  <si>
    <t>Uzturdevas kompensācija</t>
  </si>
  <si>
    <t>Apdrošināšanas izdevumi veselības, dzīvības un nelaimes gadījumu apdrošināšanai</t>
  </si>
  <si>
    <t>Pārējie valsts un pašvaldību aprūpē, apgādē un dienestā (amatā) esošo personu uzturēšanas izdevumi, kuri nav minēti citos koda 2360 apakškodos</t>
  </si>
  <si>
    <t>Mācību līdzekļi un materiāli</t>
  </si>
  <si>
    <t>Specifiskie materiāli un inventārs</t>
  </si>
  <si>
    <t>Munīcija un sprāgstvielas</t>
  </si>
  <si>
    <t>Pārējie specifiskas lietošanas materiāli un inventārs</t>
  </si>
  <si>
    <t>Pārējās preces</t>
  </si>
  <si>
    <t>Izdevumi periodikas iegādei</t>
  </si>
  <si>
    <t>Budžeta iestāžu nodokļu, nodevu un sankciju maksājumi</t>
  </si>
  <si>
    <t>Budžeta iestāžu nodokļu un nodevu maksājumi</t>
  </si>
  <si>
    <t>Budžeta iestāžu pievienotās vērtības nodokļa maksājumi</t>
  </si>
  <si>
    <t>Budžeta iestāžu nekustamā īpašuma nodokļa maksājumi</t>
  </si>
  <si>
    <t>Iedzīvotāju ienākuma nodoklis (no maksātnespējīgā darba devēja darbinieku prasījumu summām)</t>
  </si>
  <si>
    <t>Budžeta iestāžu dabas resursu nodokļa maksājumi</t>
  </si>
  <si>
    <t>Pārējie budžeta iestāžu pārskaitītie nodokļi un nodevas</t>
  </si>
  <si>
    <t>Maksājumi par budžeta iestādēm piemērotajām sankcijām</t>
  </si>
  <si>
    <t>Subsīdijas un dotācijas</t>
  </si>
  <si>
    <t>Subsīdijas un dotācijas komersantiem, biedrībām un nodibinājumiem</t>
  </si>
  <si>
    <t>Valsts un pašvaldību budžeta dotācija komersantiem, biedrībām, nodibinājumiem un fiziskām personām</t>
  </si>
  <si>
    <t>Valsts un pašvaldību budžeta dotācija valsts un pašvaldību komersantiem</t>
  </si>
  <si>
    <t>Valsts un pašvaldību budžeta dotācija komersantiem, ostām un speciālajām ekonomiskajām zonām</t>
  </si>
  <si>
    <t>Valsts un pašvaldību budžeta dotācija biedrībām un nodibinājumiem</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</si>
  <si>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</si>
  <si>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biedrībām un nodibinājumiem Eiropas Savienības politiku instrumentu un pārējās ārvalstu finanšu palīdzības līdzfinansētajiem projektiem (pasākumiem)</t>
  </si>
  <si>
    <t>Subsīdijas un dotācijas komersantiem, ostām un speciālajām ekonomiskajām zonām Eiropas Savienības politiku instrumentu un pārējās ārvalstu finanšu palīdzības līdzfinansētajiem projektiem (pasākumiem)</t>
  </si>
  <si>
    <t>Atmaksa komersantiem, ostām un speciālajām ekonomiskajām zonām par Eiropas Savienības politiku instrumentu un pārējās ārvalstu finanšu palīdzības projektu (pasākumu) īstenošanu</t>
  </si>
  <si>
    <t>Atmaksa biedrībām un nodibinājumiem par Eiropas Savienības politiku instrumentu un pārējās ārvalstu finanšu palīdzības projektu (pasākumu) īstenošanu</t>
  </si>
  <si>
    <t>Subsīdijas komersantiem sabiedriskā transporta pakalpojumu nodrošināšanai (par pasažieru regulārajiem pārvadājumiem)</t>
  </si>
  <si>
    <t>Produktu supsīdijas komersantiem sabiedriskā transporta pakalpojumu nodrošināšanai (par pasažieru regulārajiem pārvadājumiem)</t>
  </si>
  <si>
    <t>Citas ražošanas subsīdijas komersantiem sabiedriskā transporta pakalpojumu nodrošināšanai (par pasažieru regulārajiem pārvadājumiem)</t>
  </si>
  <si>
    <t>Procentu izdevumi</t>
  </si>
  <si>
    <t>Procentu maksājumi iekšzemes kredītiestādēm</t>
  </si>
  <si>
    <t>Procentu maksājumi iekšzemes finanšu institūcijām par aizņēmumiem un vērtspapīriem</t>
  </si>
  <si>
    <t>Budžeta iestāžu līzinga procentu maksājumi</t>
  </si>
  <si>
    <t>Pārējie procentu maksājumi</t>
  </si>
  <si>
    <t>Budžeta iestāžu procentu maksājumi Valsts kasei</t>
  </si>
  <si>
    <t>Budžeta iestāžu procentu maksājumi Valsts kasei, izņemot valsts sociālās apdrošināšanas speciālo budžetu</t>
  </si>
  <si>
    <t>Izdevumi kapitālieguldījumiem - kopā</t>
  </si>
  <si>
    <t>Pamatkapitāla veidošana</t>
  </si>
  <si>
    <t>Nemateriālie ieguldījumi</t>
  </si>
  <si>
    <t>Attīstības pasākumi un programmas</t>
  </si>
  <si>
    <t>Licences, koncesijas un patenti, preču zīmes un līdzīgas tiesības</t>
  </si>
  <si>
    <t>Nemateriālo ieguldījumu izveidošana</t>
  </si>
  <si>
    <t>Pamatlīdzekļi, ieguldījuma īpašumi un bioloģiskie aktīvi</t>
  </si>
  <si>
    <t>Zeme un būves</t>
  </si>
  <si>
    <t>Dzīvojamās ēkas</t>
  </si>
  <si>
    <t>Nedzīvojamās ēkas</t>
  </si>
  <si>
    <t>Transporta būves</t>
  </si>
  <si>
    <t>Zeme zem būvēm</t>
  </si>
  <si>
    <t>Kultivētā zeme</t>
  </si>
  <si>
    <t>Atpūtai un izklaidei izmantojamā zeme</t>
  </si>
  <si>
    <t>Pārējā zeme</t>
  </si>
  <si>
    <t>Inženierbūves</t>
  </si>
  <si>
    <t>Pārējais nekustamais īpašums</t>
  </si>
  <si>
    <t>Tehnoloģiskās iekārtas un mašīnas</t>
  </si>
  <si>
    <t>Pārējie pamatlīdzekļi</t>
  </si>
  <si>
    <t>Transportlīdzekļi</t>
  </si>
  <si>
    <t>Bibliotēku krājumi</t>
  </si>
  <si>
    <t>Izklaides, literārie un mākslas oriģināldarbi</t>
  </si>
  <si>
    <t>Antīkie un citi mākslas priekšmeti</t>
  </si>
  <si>
    <t>Datortehnika, sakaru un cita biroja tehnika</t>
  </si>
  <si>
    <t>Pārējie iepriekš neklasificētie pamatlīdzekļi un ieguldījuma īpašumi</t>
  </si>
  <si>
    <t>Pamatlīdzekļu un ieguldījuma īpašumu izveidošana un nepabeigtā būvniecība</t>
  </si>
  <si>
    <t>Kapitālais remonts un rekonstrukcija</t>
  </si>
  <si>
    <t>Bioloģiskie un pazemes aktīvi</t>
  </si>
  <si>
    <t>Pārējie bioloģiskie un lauksaimniecības aktīvi</t>
  </si>
  <si>
    <t>Ilgtermiņa ieguldījumi nomātajos pamatlīdzekļos</t>
  </si>
  <si>
    <t>Sociāla rakstura maksājumi un kompensācijas</t>
  </si>
  <si>
    <t>Pensijas un sociālie pabalsti naudā</t>
  </si>
  <si>
    <t>Valsts sociālās apdrošināšanas pabalsti naudā</t>
  </si>
  <si>
    <t>Valsts sociālie pabalsti naudā</t>
  </si>
  <si>
    <t>Pārējie valsts pabalsti un kompensācijas</t>
  </si>
  <si>
    <t>Valsts un pašvaldību nodarbinātības pabalsti naudā</t>
  </si>
  <si>
    <t>Bezdarbnieka pabalsts</t>
  </si>
  <si>
    <t>Bezdarbnieka stipendija</t>
  </si>
  <si>
    <t>Pašvaldību sociālā palīdzība iedzīvotājiem naudā</t>
  </si>
  <si>
    <t>Pabalsti veselības aprūpei naudā</t>
  </si>
  <si>
    <t>Pabalsti ēdināšanai naudā</t>
  </si>
  <si>
    <t>Pašvaldību pabalsti naudā krīzes situācijā</t>
  </si>
  <si>
    <t>Sociālās garantijas bāreņiem un audžuģimenēm naudā</t>
  </si>
  <si>
    <t>Pārējā sociālā palīdzība  naudā</t>
  </si>
  <si>
    <t>Pabalsts garantētā minimālā ienākumu līmeņa nodrošināšanai naudā</t>
  </si>
  <si>
    <t>Dzīvokļa pabalsts naudā</t>
  </si>
  <si>
    <t>Valsts un pašvaldību budžeta maksājumi</t>
  </si>
  <si>
    <t>Stipendijas</t>
  </si>
  <si>
    <t>Transporta izdevumu kompensācijas</t>
  </si>
  <si>
    <t>Ilgstošas sociālās aprūpes un sociālās rehabilitācijas institūciju veiktie maksājumi klientiem personiskiem izdevumiem no normatīvajos aktos noteiktajiem klientu ienākumiem, kas izmaksāti no valsts budžeta līdzekļiem</t>
  </si>
  <si>
    <t>Pārējie klasifikācijā neminētie no valsts un pašvaldību budžeta veiktie maksājumi iedzīvotājiem naudā</t>
  </si>
  <si>
    <t>Sociālie pabalsti natūrā</t>
  </si>
  <si>
    <t>Pašvaldību sociālā palīdzība iedzīvotājiem natūrā</t>
  </si>
  <si>
    <t>Pabalsti ēdināšanai natūrā</t>
  </si>
  <si>
    <t>Pašvaldību pabalsti natūrā krīzes situācijā</t>
  </si>
  <si>
    <t>Sociālās garantijas bāreņiem un audžuģimenēm natūrā</t>
  </si>
  <si>
    <t>Pārējā sociālā palīdzība  natūrā</t>
  </si>
  <si>
    <t>Atbalsta pasākumi un kompensācijas natūrā</t>
  </si>
  <si>
    <t>Dzīvokļa pabalsti natūrā</t>
  </si>
  <si>
    <t>Pārējie klasifikācijā neminētie maksājumi iedzīvotājiem natūrā un kompensācijas</t>
  </si>
  <si>
    <t>Pašvaldības pirktie sociālie pakalpojumi  iedzīvotājiem</t>
  </si>
  <si>
    <t>Samaksa par aprūpi mājās</t>
  </si>
  <si>
    <t>Samaksa par ilgstošas sociālās aprūpes un sociālās rehabilitācijas institūciju sniegtajiem pakalpojumiem</t>
  </si>
  <si>
    <t>Samaksa par pārējiem sociālajiem pakalpojumiem saskaņā ar pašvaldību saistošajiem noteikumiem</t>
  </si>
  <si>
    <t>Izdevumi par piešķīrumiem iedzīvotājiem natūrā, naudas balvas, izdevumi pašvaldību brīvprātīgo iniciatīvu izpildei</t>
  </si>
  <si>
    <t>Izdevumi par piešķīrumiem iedzīvotājiem natūrā brīvprātīgo iniciatīvu izpildei</t>
  </si>
  <si>
    <t>Naudas balvas</t>
  </si>
  <si>
    <t>Izdevumi brīvprātīgo iniciatīvu izpildei</t>
  </si>
  <si>
    <t>Izsoles nodrošinājuma un citu maksājumu, kas saistīti ar dalību izsolēs, atmaksa</t>
  </si>
  <si>
    <t>Kompensācijas, kuras izmaksā personām, pamatojoties uz Latvijas tiesu, Eiropas Savienības Tiesas, Eiropas Cilvēktiesību tiesas nolēmumiem</t>
  </si>
  <si>
    <t>Kompensācijas, kuras izmaksā fiziskām un juridiskām personām, pamatojoties uz Latvijas tiesu un lēmējiestādes nolēmumiem</t>
  </si>
  <si>
    <t>Transferti, uzturēšanas izdevumu transferti, pašu resursu maksājumi, starptautiskā sadarbība</t>
  </si>
  <si>
    <t>Pašvaldību transferti un uzturēšanas izdevumu transferti</t>
  </si>
  <si>
    <t>Pašvaldību  transferti citām pašvaldībām</t>
  </si>
  <si>
    <t>Pašvaldību izdevumu iekšējie transferti starp pašvaldības budžeta veidiem</t>
  </si>
  <si>
    <t>Pašvaldību  uzturēšanas izdevumu transferti uz valsts budžetu</t>
  </si>
  <si>
    <t>Pašvaldību atmaksa valsts budžetam par iepriekšējos gados saņemto, bet neizlietoto valsts budžeta transfertu uzturēšanas izdevumiem</t>
  </si>
  <si>
    <t>Pašvaldību atmaksa valsts budžetam par iepriekšējos gados saņemtajiem valsts budžeta transfertiem uzturēšanas izdevumiem Eiropas Savienības politiku instrumentu un pārējās ārvalstu finanšu palīdzības līdzfinansētajos projektos (pasākumos)</t>
  </si>
  <si>
    <t>Pašvaldību uzturēšanas izdevumu transferti (izņemot atmaksas) uz valsts budžetu</t>
  </si>
  <si>
    <t>Pašvaldības iemaksa pašvaldību finanšu izlīdzināšanas fondā</t>
  </si>
  <si>
    <t>Pašvaldību uzturēšanas izdevumu transferti valsts budžeta daļēji finansētām atvasinātām publiskām personām un  budžeta nefinansētām iestādēm</t>
  </si>
  <si>
    <t>Starptautiskā sadarbība</t>
  </si>
  <si>
    <t>Pārējie pārskaitījumi ārvalstīm</t>
  </si>
  <si>
    <t>Kapitālo izdevumu transferti</t>
  </si>
  <si>
    <t>Pašvaldību kapitālo izdevumu transferti</t>
  </si>
  <si>
    <t>Pašvaldību kapitālo izdevumu transferti uz valsts budžetu</t>
  </si>
  <si>
    <t>Pašvaldību atmaksa valsts budžetam par iepriekšējos gados saņemtajiem valsts budžeta transfertiem kapitālajiem izdevumiem Eiropas Savienības politiku instrumentu un pārējās ārvalstu finanšu palīdzības līdzfinansētajos projektos (pasākumos)</t>
  </si>
  <si>
    <t>Atlikums perioda beigās bankā, t.sk</t>
  </si>
  <si>
    <t>F22 01 00 00</t>
  </si>
  <si>
    <t>kases apgrozības līdzekļi</t>
  </si>
  <si>
    <t>F22 01 00 20</t>
  </si>
  <si>
    <t>atgriežamie līdzekļi pašvaldības budžetam</t>
  </si>
  <si>
    <t>Kontrolsumma</t>
  </si>
  <si>
    <t>Ieņēmumu pārsniegums (+) vai deficīts (-)</t>
  </si>
  <si>
    <t>Finansēšana</t>
  </si>
  <si>
    <t>F21 01 00 00</t>
  </si>
  <si>
    <t>Naudas līdzekļi</t>
  </si>
  <si>
    <t>F40 02 00 00</t>
  </si>
  <si>
    <t>Aizņēmumi</t>
  </si>
  <si>
    <t>F40 12 00 10</t>
  </si>
  <si>
    <t>Saņemtie īstermiņa aizņēmumi</t>
  </si>
  <si>
    <t>F40 12 00 20</t>
  </si>
  <si>
    <t>Saņemto īstermiņu aizņēmumu atmaksa</t>
  </si>
  <si>
    <t>F40 22 00 10</t>
  </si>
  <si>
    <t>Saņemtie vidēja termiņa aizņēmumi</t>
  </si>
  <si>
    <t>F40 22 00 20</t>
  </si>
  <si>
    <t>Saņemto vidēja termiņa aizņēmumu atmaksa</t>
  </si>
  <si>
    <t>F40 32 00 10</t>
  </si>
  <si>
    <t>Saņemtie ilgtermiņa aizņēmumi</t>
  </si>
  <si>
    <t>F40 32 00 20</t>
  </si>
  <si>
    <t>Saņemto ilgtermiņa aizņēmumu atmaksa</t>
  </si>
  <si>
    <t>F40 01 00 00</t>
  </si>
  <si>
    <t>Aizdevumi</t>
  </si>
  <si>
    <t>F55 01 00 00</t>
  </si>
  <si>
    <t>Akcijas un cita līdzdalība komersantu pašu kapitālā neskaitot kopieguldījuma fonda akcijas</t>
  </si>
  <si>
    <t>Tāme Nr.06.1.6.</t>
  </si>
  <si>
    <t>Jūrmalas pilsētas dome</t>
  </si>
  <si>
    <t>90000056357</t>
  </si>
  <si>
    <t>06.600</t>
  </si>
  <si>
    <t xml:space="preserve">Pašvaldības īpašumu pārvaldīšana </t>
  </si>
  <si>
    <t>LV84PARX0002484572001</t>
  </si>
  <si>
    <t>LV81PARX0002484577002; LV78PARX0002484577056</t>
  </si>
  <si>
    <r>
      <rPr>
        <b/>
        <sz val="9"/>
        <color rgb="FF000000"/>
        <rFont val="Times New Roman"/>
        <family val="1"/>
        <charset val="186"/>
      </rPr>
      <t>12.pielikums</t>
    </r>
    <r>
      <rPr>
        <sz val="9"/>
        <color rgb="FF000000"/>
        <rFont val="Times New Roman"/>
        <family val="1"/>
        <charset val="186"/>
      </rPr>
      <t xml:space="preserve"> Jūrmalas pilsētas domes</t>
    </r>
  </si>
  <si>
    <t>2019.gada 19.decembra saistošajiem noteikumiem Nr.57</t>
  </si>
  <si>
    <t xml:space="preserve">Budžeta finansēta institūcija: </t>
  </si>
  <si>
    <t>Reģistrācijas Nr.:</t>
  </si>
  <si>
    <t>2020.gada budžeta atšifrējums pa programmām un budžeta veidiem</t>
  </si>
  <si>
    <t>Struktūrvienība:</t>
  </si>
  <si>
    <t>Īpašumu pārvaldes Pašvaldības īpašumu nodaļa</t>
  </si>
  <si>
    <t>Programma:</t>
  </si>
  <si>
    <t>Pašvaldības īpašumu pārvaldīšana</t>
  </si>
  <si>
    <t>Funkcionālās klasifikācijas kods:</t>
  </si>
  <si>
    <t>Nr.</t>
  </si>
  <si>
    <t>Pasākums/ aktivitāte/ projekts/ pakalpojuma nosaukums/ objekts</t>
  </si>
  <si>
    <t>Ekonomiskās klasifikācijas kodi</t>
  </si>
  <si>
    <t>2019.gada budžets pirms priekšlikumiem</t>
  </si>
  <si>
    <t>Priekšlikumi izmaiņām (+/-)</t>
  </si>
  <si>
    <t>2019.gada budžets apstiprināts pēc izmaiņām</t>
  </si>
  <si>
    <t xml:space="preserve">Attīstības plānošanas dokumenta nosaukums/ Rīcības virziens un aktiv.numurs* </t>
  </si>
  <si>
    <t>pamatbudžets</t>
  </si>
  <si>
    <t>maksas pakalpojumi</t>
  </si>
  <si>
    <t>KOPĀ:</t>
  </si>
  <si>
    <t>Vērtēšana (tirgus vērtību noteikšana un aktualizācija; kapitālsabiedrību pamatkapitālā iekļaujamo nekustamo īpašumu vērtēšana; kapitālsabiedrību vērtēšana)</t>
  </si>
  <si>
    <t xml:space="preserve">JPAP_R3.1.2_131 </t>
  </si>
  <si>
    <t>Sludinājumi un reklāmas</t>
  </si>
  <si>
    <t xml:space="preserve">JPAP_P2.9_R2.9.1_115 JPAP_R2.2.1_70 </t>
  </si>
  <si>
    <t>Informatīvie stendi (izgatavošana, uzstādīšana, demontāža)</t>
  </si>
  <si>
    <t>JPAP_R2.2.1_70</t>
  </si>
  <si>
    <t>JPAP_R3.1.2_131</t>
  </si>
  <si>
    <t>Nekustamā īpašuma nodokļa kompensācija</t>
  </si>
  <si>
    <t>Telpu noma</t>
  </si>
  <si>
    <t>Ņemot vērā, ka būtiski samazinājušies maksas pakalpojumu ieņēmumi, kam par iemeslu ir valstī ieviestie pasākumi infekcijas slimības Covid 19 ierobežošanai, lai nodrošinātu rēķinu apmaksu nepieciešams finansējums no pašvaldības pamatbudžeta līdzekļiem</t>
  </si>
  <si>
    <t>Pašvaldības īpašumā esošo nekustamo īpašumu pārvaldīšana un komunālie pakalpojumi</t>
  </si>
  <si>
    <t>Īpašumu apdrošināšana</t>
  </si>
  <si>
    <t xml:space="preserve">JPAP_P2.9_R2.9.1_115JPAP_R3.1.2_131 </t>
  </si>
  <si>
    <t>Ēku tehniskā stāvokļa novērtēšana</t>
  </si>
  <si>
    <t>Kadastrālā uzmērīšana zemesgabaliem, kas ierakstāmi zemesgrāmatā uz Jūrmalas pilsētas pašvaldības vārda, zemes ierīcības projekti</t>
  </si>
  <si>
    <t>JPAP_R3.1.2_131
JPAP_R2.8.1_99</t>
  </si>
  <si>
    <t>Inventarizācijas lietas, būvju vai dzīvokļu kadastrālās uzmērīšanas lietas, datu aktualizācija un citu dokumentu sagatavošana eģistrēšanai zemesgrāmatā uz Jūrmalas pilšetas pašvaldības vārda, t.sk.Valsts zemes dienesta izziņas</t>
  </si>
  <si>
    <t>Kancelejas nodevas, valsts nodevas</t>
  </si>
  <si>
    <t>JPAP_R2.8.1_99</t>
  </si>
  <si>
    <t>Izdevumi juridiskās palīdzības sniedzējiem - notāra pakalpojumi, juridiskie slēdzieni zemes īpašuma lietās, konsultācijas apdrošināšanas jautājumos</t>
  </si>
  <si>
    <t>Zaudējumu segšana trešajām personām</t>
  </si>
  <si>
    <t>* Informatīvi -</t>
  </si>
  <si>
    <t>Attīstības plānošanas dokumenta nosaukums un rīcības virzienu atšifrējums.</t>
  </si>
  <si>
    <t>Jūrmalas pilsētas attīstības programma 2014.-2020.gadam (JPAP):</t>
  </si>
  <si>
    <t>Prioritāte: P2.2. Marķējumu un informācijas zīmju sistēmas pilnveide</t>
  </si>
  <si>
    <t>Rīcības virziens: R2.2.1. Jūrmalas vizuālās identitātes standarta izstrāde un ieviešana</t>
  </si>
  <si>
    <t>Aktivitāte Nr.70 Jūrmalas vizuālās identitātes veidošanaun uzraudzīšana</t>
  </si>
  <si>
    <t>Rīcības virziens: R2.8.1. Publiskās telpas pilnveide</t>
  </si>
  <si>
    <t>Aktivitāte Nr.99 Publiskās telpas apsaimniekošana</t>
  </si>
  <si>
    <t>Prioritāte P2.9. Dzīvojamā fonda attīstība</t>
  </si>
  <si>
    <t>Rīcības virziens R2.10.1.: Privātā īpašuma sakopšanas motivēšana</t>
  </si>
  <si>
    <t>Aktivitāte Nr.115 Privātīpašumu sakoptības veicināšana</t>
  </si>
  <si>
    <t>Prioritāte: P3.1. Uz nākotni orientēta pilsētas pārvaldība, kas atbalsta pilsonisko iniciatīvu</t>
  </si>
  <si>
    <t>Rīcības virziens: R3.1.2. Pašvaldības pārvaldes kapacitātes celšana</t>
  </si>
  <si>
    <t>Aktivitāte Nr.131 Kvalitatīva pašvaldības pārvaldes kapacitātes nodrošināšana</t>
  </si>
  <si>
    <t>Pašvaldības pamatbudžets</t>
  </si>
  <si>
    <t>Tāme Nr.03.1.2.</t>
  </si>
  <si>
    <t>03.600</t>
  </si>
  <si>
    <t>Iebraukšanas nodevas iekasēšanas nodrošinājums</t>
  </si>
  <si>
    <t>Tāme Nr.04.1.8.</t>
  </si>
  <si>
    <t>04.900</t>
  </si>
  <si>
    <t>Informācijas un komunikācijas tehnoloģiju uzturēšana, atjaunošana un uzlabošana</t>
  </si>
  <si>
    <r>
      <rPr>
        <b/>
        <sz val="9"/>
        <rFont val="Times New Roman"/>
        <family val="1"/>
        <charset val="186"/>
      </rPr>
      <t>15.pielikums</t>
    </r>
    <r>
      <rPr>
        <sz val="9"/>
        <rFont val="Times New Roman"/>
        <family val="1"/>
        <charset val="186"/>
      </rPr>
      <t xml:space="preserve"> Jūrmalas pilsētas domes  </t>
    </r>
  </si>
  <si>
    <t xml:space="preserve"> 2019.gada 19.decembra  saistošajiem noteikumiem Nr.57</t>
  </si>
  <si>
    <t>Informāciju un komunikāciju tehnoloģiju pārvalde</t>
  </si>
  <si>
    <t>2020.gada budžets</t>
  </si>
  <si>
    <t>2020.gada budžets apstiprināts pēc izmaiņām</t>
  </si>
  <si>
    <t xml:space="preserve">Caurlaižu POS terminālu uzturēšana un apsaimniekošana </t>
  </si>
  <si>
    <t>JPAP_P3.1._R3.1.2.  JPAP_P2.1._R.2.1.1._63
JPAP_P2.1._R.2.1.1._65
IKTRP_R2.1.3._10</t>
  </si>
  <si>
    <t>Caurlaižu kontroles punktu uzturēšana un apsaimbiekošana</t>
  </si>
  <si>
    <t>JPAP_P3.1._R3.1.2.  JPAP_P2.1._R.2.1.1._63
JPAP_P2.1._R.2.1.1._65
JPAP_P3.4._R3.4.1._209
IKTRP_R2.1.3._10</t>
  </si>
  <si>
    <t>Caurlaižu kontroles punktu attīstība</t>
  </si>
  <si>
    <t>Caurlaižu sistēmas uzturēšana un attīstība</t>
  </si>
  <si>
    <t>JPAP_P2.1._R.2.1.1._65
IKTRP_R2.1.3._10
JPAP_P3.1._R3.1.2._121</t>
  </si>
  <si>
    <t xml:space="preserve">Jūrmalas pilsētas domes Īpašumu pārvaldes Nodokļu nodaļa skatīšanai jūlija Apvienotās komitejas sēdē ir sagatavojusi domes lēmuma projektu “Grozījumi Jūrmalas pilsētas domes 2017.gada 12.janvāra saistošajos noteikumos Nr.1 “Par transportlīdzekļu iebraukšanu īpaša režīma zonā Jūrmalas pilsētas administratīvajā teritorijā””, kuros paredzēts mainīt iebraukšanas nodevas periodu. 1.septembrī grozījumiem būtu jāstājas  spēkā, un tad sistēmai ir jābūt gatavai  šim izmaiņām, lai klienti var pieteikties caurlaidēm, vadoties no izmaiņām noteikumos. Izstrādes laiks 50 dienas.
Dokumenta saskaņošanas un sagatavošanas periodā ir veikts precizēts aprēķins programmnodrošinājuma izmaiņām (Iebraukšanas nodevas iekasēšanas nodrošinājums, FKK 03.600) - izveidoti jauni caurlaižu veidi un atvieglojumu aprēķina algoritms - saskaņā ar sagatavoto saistošo noteikumu projektu, un konstatēts, ka nepieciešami pārkārtojumi Informācijas un komunikācijas tehnoloģiju pārvaldes budžetā, palielinot finansējumu EKK 5120, FKK 03.600 -  EUR 11,900.- apmērā.
</t>
  </si>
  <si>
    <t>Pievienotās vērtības nodoklis</t>
  </si>
  <si>
    <t>JPAP_P3.1._R3.1.2. 
JPAP_P2.1._R.2.1.1._65
IKTRP_R2.1.3._10</t>
  </si>
  <si>
    <t>Interneta pakalpojumi - interneta pieslēgumi domes nodaļām</t>
  </si>
  <si>
    <t>JPAP_P2.6._R2.6.3._90
JPAP_P3.1._R3.1.2._120 JPAP_P3.1._R3.1.2. IKTRP_R2.6.3_32</t>
  </si>
  <si>
    <t xml:space="preserve">Maksa par elektroenerģiju    </t>
  </si>
  <si>
    <t>JPAP_P3.4._R3.4.1._209 JPAP_P1.6._R1.6.1_37
IKTRP_R3.4.1._5
IKTRP_R3.4.1._6 JPAP_P3.1._R3.1.2.</t>
  </si>
  <si>
    <t xml:space="preserve">Iekārtu, invent. un aparat. remonts, tehniskā apkalpošana     </t>
  </si>
  <si>
    <t>Informācijas sistēmas uzturēšana</t>
  </si>
  <si>
    <t>JPAP_P2.1._R2.1.1._65
JPAP_P2.8._R2.8.1._112
JPAP_P3.1._R3.1.2._123
JPAP_P3.1._R3.1.5._144
JPAP_P3.1._R3.1.5._141
JPAP_P3.1._R3.1.2._124</t>
  </si>
  <si>
    <t>Informācijas sistēmas licenču nomas izdevumi</t>
  </si>
  <si>
    <t>JPAP_P2.8._R2.8.1._112
JPAP_P3.5._R3.5.1._218
 JPAP_P3.1._R3.1.5._140 JPAP_P3.1._R3.1.2._126 JPAP_P3.2._R3.2.3._165
JPAP_P3.1._R3.1.2._123
JPAP_P3.1._R3.1.2._124</t>
  </si>
  <si>
    <t>Pārējie informācijas tehnoloģiju pakalpojumi</t>
  </si>
  <si>
    <t xml:space="preserve">JPAP_P3.1._R3.1.2. </t>
  </si>
  <si>
    <t>Datortehnikas remonts un uzturēšana</t>
  </si>
  <si>
    <t>JPAP_P3.1._R3.1.2.  JPAP_P3.1._R3.1.5._139
IKRRP_R3.1.5._4</t>
  </si>
  <si>
    <t>Biroja preces</t>
  </si>
  <si>
    <t>JPAP_P3.1._R3.1.2.  JPAP_P3.1._R3.1.5._139
IKRRP_R3.1.5._4  IKRRP_R3.1.5._5</t>
  </si>
  <si>
    <t>Nemateriālie ieguldījumi (licences, programmas)</t>
  </si>
  <si>
    <t>JPAP_P2.8._R2.8.1._112
JPAP_P3.5._R3.5.1._218
JPAP_P3.1._R3.1.5._144
JPAP_P3.1._R3.1.2._123
JPAP_P3.1._R3.1.2._124
JPAP_P3.4._R3.4.1._208
JPAP_P3.4._R3.4.1._210
JPAP_P3.1._R3.1.5._142</t>
  </si>
  <si>
    <t>JPD IT infrastruktūras tehniskais nodrošinājums RVS darbībai</t>
  </si>
  <si>
    <t>JPAP_P3.1._R3.1.2._123
JPAP_P3.1._R3.1.2._124
IKTRP_R3.1.2._19
IKTRP_R3.1.2._20</t>
  </si>
  <si>
    <t>JPAP_P3.4._R3.4.1._209
JPAP_P3.1._R3.1.5._139
IKRRP_R3.1.5._4
IKTRP_R3.4.1._5
IKTRP_R3.4.1._6</t>
  </si>
  <si>
    <t>Pamatlīdzekļu izveidošana</t>
  </si>
  <si>
    <t xml:space="preserve">Sastādot budžeta pieprasījumu nebija zināms, vai realizējot projektu būvnieks iekļaus nepieciešamās iekārtu un infrastruktūras izmaksas, līdz ar to FKK04.900, EKK5240 tika ieplānoti līdzekļi kas netiks izmantoti (EUR -11,000) un “Taurenītis” pirmskolas datu tīkla izbūves apjoms tiks samazināts (EUR - 900). </t>
  </si>
  <si>
    <t>JPAP_P2.1._R2.1.1._64
JPAP_P2.1._R2.1.1._65
JPAP_P2.1._R2.1.3._69
JPAP_P2.6._R2.6.3._92
JPAP_P2.6._R2.6.3._93
JPAP_P3.1._R3.1.2._120
JPAP_P3.1._R3.1.2._127
JPAP_P3.4._R3.4.1._208
JPAP_P3.4._R3.4.1._209
JPAP_P3.4._R3.4.1._210 JPAP_P3.2._R3.2.3_162 JPAP_P3.2._R3.2.4._179
IKTRP_R3.1.5._29
IKTRP_R2.6.3._31
IKTRP_R3.1.2._34
IKTRP_R3.4.1._44
IKTRP_R3.4.1._45 JPIAK  R3.2.1_5</t>
  </si>
  <si>
    <t>JPAP - Jūrmalas pilsētas attīstības programma 2014.-2020.gadam</t>
  </si>
  <si>
    <t>P1.9. Kūrorta un tikšanās vietas tēla veidošana</t>
  </si>
  <si>
    <t>R1.9.1. Jūrmala kā kūrorta un tikšanās vietas tēla veidošana</t>
  </si>
  <si>
    <t xml:space="preserve">Aktivitāte Nr.51 Jūrmalas pilsētas portāla funkcionalitātes paplašināšana </t>
  </si>
  <si>
    <t>R1.9.2. Informācijas pieejamības nodrošināšana</t>
  </si>
  <si>
    <t>Aktivitāte Nr.54 Ģeogrāfijas informācijas sistēmas ieviešana</t>
  </si>
  <si>
    <t>Aktivitāte Nr.55 Digitālo informācijas stendu informācijas sistēmas  ieviešana un saistošu informācijas pasniegšanas objektu izveide</t>
  </si>
  <si>
    <t>P2.1. Ceļu un ielu, to apgaismojuma kvalitātes uzlabošana, satiksmes drošības uzlabojumi, veloceliņu un gājēju celiņu attīstība</t>
  </si>
  <si>
    <t>R2.1.1. Ielu un ceļu rekonstrukcija, satiksmes drošības uzlabošana</t>
  </si>
  <si>
    <t>Aktivitāte Nr.64 Pilsētas ielu apgaismojuma informācijas sistēmas ieviešana</t>
  </si>
  <si>
    <t>Aktivitāte Nr.65 Iebraukšanas caurlaižu informācijas sistēmas ieviešana</t>
  </si>
  <si>
    <t>R2.1.3. Elektrotransporta infrastruktūras attīstība</t>
  </si>
  <si>
    <t>Aktivitāte Nr.69 Transporta vadības informācijas sistēmas ieviešana</t>
  </si>
  <si>
    <t>P2.6. Energoapgādes un sakaru attīstība</t>
  </si>
  <si>
    <t>R2.6.3. Sakaru un komunikācijas sistēmu attīstība</t>
  </si>
  <si>
    <t>Aktivitāte Nr.90 Interneta pieejamības nodrošināšana</t>
  </si>
  <si>
    <t>Aktivitāte Nr.92 Pašvaldības platjoslas optiskā datu pārraides tīkla izveide</t>
  </si>
  <si>
    <t>Aktivitāte Nr.93 Pašvaldības brīvpiekļuves publiskā bezvadu tīkla izveide</t>
  </si>
  <si>
    <t>P2.8. Publiskās telpas labiekārtošana</t>
  </si>
  <si>
    <t>R2.8.1. Publiskās telpas pilnveide</t>
  </si>
  <si>
    <t>Aktivitāte Nr.112 Nekustamā īpašuma uzskaites un nodokļu administrēšanas sistēmas funkcionalitātes paplašināšana</t>
  </si>
  <si>
    <t>R2.8.2. Kapsētu un to infrastruktūras labiekārtošana</t>
  </si>
  <si>
    <t>Aktivitāte Nr.114 Kapsētu paplašināšana un jaunu kapsētu izveide un to apsaimniekošana</t>
  </si>
  <si>
    <t>P.3.1. Uz nākotni orientēta pilsētas pārvaldība, kas atbalsta pilsonisko iniciatīvu</t>
  </si>
  <si>
    <t>R.3.1.2. Pašvaldības pārvaldes kapacitātes celšana</t>
  </si>
  <si>
    <t xml:space="preserve">Aktivitāte Nr.120 Ātrgaitas interneta nodrošinājums Jūrmalas pašvaldības iestādēs </t>
  </si>
  <si>
    <t>Aktivitāte Nr.121 Pašvaldības e-pakalpojumu platformas ieviešana</t>
  </si>
  <si>
    <t>Aktivitāte Nr.122 Jaunu e-pakalpojumu ieviešana</t>
  </si>
  <si>
    <t>Aktivitāte Nr.123 Grāmatvedības informācijas sistēmas uzlabošana</t>
  </si>
  <si>
    <t xml:space="preserve">Aktivitāte Nr.124 Personālvadības informācijas sistēmas ieviešana </t>
  </si>
  <si>
    <t>Aktivitāte Nr.126 Lietotāju darbstaciju standartizācijas risinājuma ieviešana, t.sk lietojumu virtualizācijas attīstība, izveidojot universālāku lietotāja darbstaciju un paaugstinot lietojumu drošību</t>
  </si>
  <si>
    <t>Aktivitāte Nr.127 Bezvadu datu pārraides tīkla risinājuma ieviešana Pašvaldības iestādēs</t>
  </si>
  <si>
    <t>Aktivitāte Nr.128 Budžeta plānošanas, formēšanas un izpildes kontroles informācijas sistēmas ieviešana</t>
  </si>
  <si>
    <t>R3.1.5. Pilsētas pārvaldības infrastruktūras pilnveide</t>
  </si>
  <si>
    <t>Aktivitāte Nr.139 Jūrmalas kartes ieviešana</t>
  </si>
  <si>
    <t>Aktivitāte Nr.140 Centralizētas infrastruktūras pārvaldības un rezerves kopēšanas risinājuma ieviešana</t>
  </si>
  <si>
    <t>Aktivitāte Nr.141 Centralizēta drošības informācijas un notikumu pārvaldības sistēmas (SIEM) ieviešana</t>
  </si>
  <si>
    <t>Aktivitāte Nr.142 Tīkla ielaušanās noteikšanas un novēršanas sistēmas (IDS/IPS) ieviešana</t>
  </si>
  <si>
    <t>Aktivitāte Nr.143 Esošā Pašvaldības datu centra modernizācija un rezerves virtuālā datu centra izveide</t>
  </si>
  <si>
    <t>Aktivitāte Nr.144 Dokumentu vadības sistēmas ieviešana</t>
  </si>
  <si>
    <t>Aktivitāte Nr.145 Lietotāju incidentu, problēmu un izmaiņu pieteikumu informācijas sistēmas funkcionalitātes paplašināšana</t>
  </si>
  <si>
    <t>P3.2. Kvalitatīva un sociāli pieejama izglītība</t>
  </si>
  <si>
    <t>R3.2.3.: Vispārizglītojošo skolu izglītības pakalpojumi</t>
  </si>
  <si>
    <t xml:space="preserve">Aktivitāte Nr.162 Pašvaldības izglītības iestāžu mājaslapu izveide un uzturēšana </t>
  </si>
  <si>
    <t>R3.2.4.: Profesionālās ievirzes un interešu izglītības pakalpojumi</t>
  </si>
  <si>
    <t xml:space="preserve">Aktivitāte Nr.179 Pašvaldības izglītības iestāžu mājaslapu izveide un uzturēšana </t>
  </si>
  <si>
    <t>P3.4. Droša dzīves vide</t>
  </si>
  <si>
    <t>R3.4.1. Sabiedriskās kārtības un iedzīvotāju drošības nodrošināšana</t>
  </si>
  <si>
    <t>Aktivitāte Nr.208 Vides monitoringa informācijas sistēmas ieviešana un dažādu vides monitoringu veikšana</t>
  </si>
  <si>
    <t>Aktivitāte Nr.209 Videonovērošanas sistēmas un videonovērošanas tīkla ieviešana</t>
  </si>
  <si>
    <t>Aktivitāte Nr.210 Pašvaldības civilās aizsardzības preventīvo un glābšanas pasākumu efektivitātes uzlabošana</t>
  </si>
  <si>
    <t>P3.5. Kvalitatīvs sociālais atbalsts</t>
  </si>
  <si>
    <t>R3.5.1. Sociālo pakalpojumu attīstība</t>
  </si>
  <si>
    <t>Aktivitāte Nr.218 Sociālās palīdzības administrēšanas lietojumprogrammas funkcionalitātes paplašināšana</t>
  </si>
  <si>
    <t>IKTRP - Jūrmalas pilsētas informācijas un komunikācijas tehnoloģiju rīcības plāns 2015.-2020.gadam</t>
  </si>
  <si>
    <t>R.1.1.1. Kūrortu tiesiskās sistēmas un organizāciju izveides veicināšana</t>
  </si>
  <si>
    <t>Aktivitāte Nr.1 Datu noliktavas un datu analīzes rīka ieviešana</t>
  </si>
  <si>
    <t>R1.9.1. Jūrmalas kā kūrorta un tikšanās vietas tēla veidošana</t>
  </si>
  <si>
    <t>Aktivitāte Nr.2 Digitālo informācijas stendu informācijas sistēmas  ieviešana</t>
  </si>
  <si>
    <t>Aktivitāte Nr.3 Jūrmalas pilsētas portāla funkcionalitātes paplašināšana (ārējais portāls, mobilā aplikācija, Domes sēžu videotranslēšana un iekšējais portāls )</t>
  </si>
  <si>
    <t>R1.9.2 Jūrmalas kartogrāfiskās informācijas attīstība</t>
  </si>
  <si>
    <t>Aktivitāte Nr.15 Ģeogrāfijas informācijas sistēmas ieviešana</t>
  </si>
  <si>
    <t>R2.1.3. Sabiedriskā transporta attīstība Jūrmalā</t>
  </si>
  <si>
    <t>Aktivitāte Nr.10 Iebraukšanas caurlaižu informācijas sistēmas ieviešana</t>
  </si>
  <si>
    <t>R2.6.3. Mobilo sakaru un interneta pieejamības nodrošināšana</t>
  </si>
  <si>
    <t>Aktivitāte Nr.31 Pašvaldības platjoslas optiskā datu pārraides tīkla izveide</t>
  </si>
  <si>
    <t>Aktivitāte Nr.32 Pašvaldības brīvpiekļuves publiskā bezvadu tīkla izveide</t>
  </si>
  <si>
    <t>R2.8.1 Publiskās telpas pilnveide</t>
  </si>
  <si>
    <t>Aktivitāte Nr.13 Nekustamā īpašuma uzskaites un nodokļu administrēšanas sistēmas funkcionalitātes paplašināšana</t>
  </si>
  <si>
    <t>R3.1.2. Pašvaldības pārvaldes kapacitātes celšana</t>
  </si>
  <si>
    <t>Aktivitāte Nr.19 Grāmatvedības informācijas sistēmas ieviešana</t>
  </si>
  <si>
    <t>Aktivitāte Nr.20 Personālvadības informācijas sistēmas ieviešana</t>
  </si>
  <si>
    <t>R3.1.2. Ātrgaitas interneta nodrošinājums Jūrmalas pašvaldības iestādēs</t>
  </si>
  <si>
    <t>Aktivitāte Nr.34 Bezvadu datu pārraides tīkla risinajuma ieviešana Pašvaldības iestādēs</t>
  </si>
  <si>
    <t>R.3.1.5. Jūrmalnieka kartes izveide</t>
  </si>
  <si>
    <t>Aktivitāte Nr.4 Jūrmalas e-kartes informācijas sistēmas ieviešana</t>
  </si>
  <si>
    <t>R3.1.5. Dokumentu sagatavošanas un iesniegšanas tiešsaistes sistēmas izveide</t>
  </si>
  <si>
    <t>Aktivitāte Nr.17 Jaunu e-pakalpojumu ieviešana</t>
  </si>
  <si>
    <t>Aktivitāte Nr.18 Dokumentu vadības sistēmas ieviešana</t>
  </si>
  <si>
    <t xml:space="preserve">Aktivitāte Nr.25 Tīkla ielaušanās noteikšanas un novēršanas sistēmas (IDS/IPS) ieviešana </t>
  </si>
  <si>
    <t xml:space="preserve">Aktivitāte Nr.26 Centralizētas infrastruktūras pārvaldības un rezerves kopēšanas risinājuma ieviešana </t>
  </si>
  <si>
    <t xml:space="preserve">Aktivitāte Nr.27 Centralizēta drošības informācijas un notikumu pārvaldības sistēmas (SIEM) ieviešana </t>
  </si>
  <si>
    <t>Aktivitāte Nr.28 Lietotāju incidentu, problēmu un izmaiņu pieteikumu informācijas sistēmas funkcionalitātes paplašināšana</t>
  </si>
  <si>
    <t>Aktivitāte Nr.29 Pašvaldības datu centra modernizācija un rezerves virtuālā datu centra izveide</t>
  </si>
  <si>
    <t>R3.4.1. Sabiedriskās kārtības un iedzīvotāju drošīnas nodrošināšana</t>
  </si>
  <si>
    <t>Aktivitāte Nr.5 Videonovērošanas informācijas sistēmas ieviešana</t>
  </si>
  <si>
    <t>Aktivitāte Nr.6 Videonovērošanas tīkla ieviešana</t>
  </si>
  <si>
    <t>Aktivitāte Nr.44 Vides monitoringa informācijas sistēmas ieviešana</t>
  </si>
  <si>
    <t>Aktivitāte Nr.45 Pašvaldības civilās aizsardzības preventīvo un glābšanas pasākumu efektivitātes uzlabošana</t>
  </si>
  <si>
    <t>R3.5.1. Sociālā atbalsta infrastruktūras attīstība</t>
  </si>
  <si>
    <t>Aktivitāte Nr.8 Sociālās palīdzības administrēšanas lietojumprogrammas funkcionalitātes paplašināšana</t>
  </si>
  <si>
    <t>R3.7.2. Vietējās uzņēmējdarbības atbalsta infrastruktūras attīstība</t>
  </si>
  <si>
    <t>Aktivitāte Nr.9 Ielu tirdzniecības un citu Pašvaldības atļauju informācijas sistēmas ieviešana</t>
  </si>
  <si>
    <t>JPIAK - Jūrmalas pilsētas izglītības attīstības koncepcija 2015.-2020.gadam</t>
  </si>
  <si>
    <t>R.3.2.1. Kopējā sektora attīstība, pārvaldība</t>
  </si>
  <si>
    <t>Aktivitāte Nr. 5 Jūrmalas izglītības iestāžu mājaslapu izveide un uzturēšana</t>
  </si>
  <si>
    <t>Tāme Nr.08.1.7</t>
  </si>
  <si>
    <t>Jomas iela 1/5 , Jūrmala , LV- 2015</t>
  </si>
  <si>
    <t>08.100</t>
  </si>
  <si>
    <t>Sporta pasākumi</t>
  </si>
  <si>
    <r>
      <rPr>
        <b/>
        <sz val="9"/>
        <rFont val="Times New Roman"/>
        <family val="1"/>
        <charset val="186"/>
      </rPr>
      <t>25.pielikums</t>
    </r>
    <r>
      <rPr>
        <sz val="9"/>
        <rFont val="Times New Roman"/>
        <family val="1"/>
        <charset val="186"/>
      </rPr>
      <t xml:space="preserve"> Jūrmalas pilsētas domes</t>
    </r>
  </si>
  <si>
    <t>Budžeta finansēta institūcija: Jūrmalas pilsētas dome</t>
  </si>
  <si>
    <t>Reģistrācijas Nr.: 90000056357</t>
  </si>
  <si>
    <t xml:space="preserve">2020.gada budžeta atšifrējums pa programmām </t>
  </si>
  <si>
    <t xml:space="preserve"> Jūrmalas Sporta servisa centrs</t>
  </si>
  <si>
    <t>2020.gada budžets pirms priekšlikumiem</t>
  </si>
  <si>
    <t>KOPĀ</t>
  </si>
  <si>
    <t>JPAP_M1_P1.6._R1.6.3._41 JPSAAAS Mērķi Nr.1;Nr.3;Nr.4.</t>
  </si>
  <si>
    <t>Jūrmalas čempionāts basketbolā vīriešiem</t>
  </si>
  <si>
    <t>Jūrmalas atklātais amatieru čempionāts  hokejā</t>
  </si>
  <si>
    <t>Jūrmalas domes kauss pludmales futbolā</t>
  </si>
  <si>
    <t>Jūrmalas čempionāts pludmales volejbolā</t>
  </si>
  <si>
    <t xml:space="preserve">Jūrmalas gada balva sportā </t>
  </si>
  <si>
    <t>FIVB starptautiskās pludmales volejbola sacensības</t>
  </si>
  <si>
    <t>Jūrmalas skriešanas svētki</t>
  </si>
  <si>
    <t xml:space="preserve">4. maija Sporta svētki </t>
  </si>
  <si>
    <t>Jūrmalas velomaratons</t>
  </si>
  <si>
    <t>Jūrmalas krāsu skrējiens</t>
  </si>
  <si>
    <t>Electric Run Jūrmala</t>
  </si>
  <si>
    <t>Jūrmalas MTB velomaratons</t>
  </si>
  <si>
    <t>Latvijas čempionāts pludmales volejbolā</t>
  </si>
  <si>
    <t>Pasaules kauss ielu vingrošanā</t>
  </si>
  <si>
    <t>Ielu dejošanas pasākums "Ghetto Dance"</t>
  </si>
  <si>
    <t>Starptautiskās mākslas vingrošanas sacensības "Mazā un Lielā Grācija"</t>
  </si>
  <si>
    <t>"Jurmala Cup" sacensības ūdensmotosportā</t>
  </si>
  <si>
    <t>Jāņa Roviča kauss boksā</t>
  </si>
  <si>
    <t>Latvijas senioru atklātais čempionāts tenisā</t>
  </si>
  <si>
    <t>Starptautiskās karatē sacensības "Jūrmalas kauss"</t>
  </si>
  <si>
    <t>Jūrmalas Rogainings</t>
  </si>
  <si>
    <t>Jūrmalas domes atklātais futbola kauss</t>
  </si>
  <si>
    <t>Džudo turnīrs "Young Stars Jurmala"</t>
  </si>
  <si>
    <t>Jūrmalas kauss Pludmales regbijā</t>
  </si>
  <si>
    <t>Orientēšanās spēles "Ķemeri 181/41"</t>
  </si>
  <si>
    <t>Starptautiskais bērnu un jauniešu šaha turnīrs Rudaga - Kaissa vasara/ziema</t>
  </si>
  <si>
    <t>Projektu konkurss sporta pasākumiem</t>
  </si>
  <si>
    <t>SSB Sporta spēles</t>
  </si>
  <si>
    <t>Ūdensslēpošanas O'Braien kauss ūdensslēpošanā</t>
  </si>
  <si>
    <t>Starptautiskais karatē WKF turnīrs "Grand Prix Jūrmala"</t>
  </si>
  <si>
    <t>Jūrmalas kauss golfā</t>
  </si>
  <si>
    <t>Sporta veidu attīstība</t>
  </si>
  <si>
    <t>Biedrība "Jūrmalas Sports" handbola komandas līdzfinansēšana</t>
  </si>
  <si>
    <t>JPAP_M3_P3.3_R3.3.3. 207 JPAP_M3_P3.1_R3.1.3. 133 JPAP_M1_P1.6._R1.6.3._41  JPSAAAS Mērķi Nr 1;Nr.4.</t>
  </si>
  <si>
    <t>Pludmales volejbolistes Tīnas Lauras Graudiņas atbalstam</t>
  </si>
  <si>
    <t>Aleksandra Samoilova atbalstam</t>
  </si>
  <si>
    <t xml:space="preserve">Alvila Branta atbalstam Pasaules kausā parabobslejā </t>
  </si>
  <si>
    <t>Ratiņtenisistes Žanetes Vasaraudzes - Gailītes attīstībai</t>
  </si>
  <si>
    <t>Mihaila Samoilova atbalstam</t>
  </si>
  <si>
    <t>Karatistes Marijas Luīzes Muižnieces atbalstam</t>
  </si>
  <si>
    <t>Jāņa Roviča boksa klubs</t>
  </si>
  <si>
    <t>Biedrības PAPA'S sacīkšu komandas atbalstam</t>
  </si>
  <si>
    <t>Jurmala Racing Team</t>
  </si>
  <si>
    <t>Loka šāvējas Anetes Kreicbergas atbalstam</t>
  </si>
  <si>
    <t>Dambretista Gunta Valnera atbalstam</t>
  </si>
  <si>
    <t>Biedrība "Skolas sporta klubs "Neguss""</t>
  </si>
  <si>
    <t>Florbola klubs Jūrmala</t>
  </si>
  <si>
    <t>Par burāšanas sporta vienības fonda "Collatis viribus" līdzfinansēšanu</t>
  </si>
  <si>
    <t xml:space="preserve">Veterānu futbola kluba "Devro Jūrmala" atbalstam </t>
  </si>
  <si>
    <t>Senioru sporta biedrības Jūrmala galda tenisistu atbalstam</t>
  </si>
  <si>
    <t>Ulda Zeitmaņa dalība Latvijas un starptautiskos darts turnīros</t>
  </si>
  <si>
    <t>Karatistes Sofijas Ševcovas atbalstam</t>
  </si>
  <si>
    <t>Karatista Artjoma Ševcova atbalstam</t>
  </si>
  <si>
    <t>Karatistes Anastasijas Kepcovas atbalstam</t>
  </si>
  <si>
    <t>Karatista Olivera Ritenieka atbalstam</t>
  </si>
  <si>
    <t>Karatista Gustava Nila Ritenieka atbalstam</t>
  </si>
  <si>
    <t>Karatista Leonīda Vorožeikina atbalstam</t>
  </si>
  <si>
    <t>Karatistes Gajanes Arakeljanes  atbalstam</t>
  </si>
  <si>
    <t>Biedrības "Jūrmalas Delveri" atbalstam</t>
  </si>
  <si>
    <t>Mākslas vingrotājas Jeļizavetas Polstjanajas atbalstam</t>
  </si>
  <si>
    <t>Pludmales tenisista Maksimiliana Niklasa Andersona atbalstam</t>
  </si>
  <si>
    <t>Motokrosista Dāvida Baltā atbalstam</t>
  </si>
  <si>
    <t>Jūrmalas komandas dalība Latvijas V Olimpiādē  pieaugušajiem</t>
  </si>
  <si>
    <t>Pašvaldības atzinības izteikšana par īpašiem sasniegumiem un rezultātiem</t>
  </si>
  <si>
    <t>Kanoe airētāja Valtera Mančasa atbalstam</t>
  </si>
  <si>
    <t>Kanoe airētāja Laura Jansona atbalstam</t>
  </si>
  <si>
    <t>Futbola attīstības veicināšanas pasākumi Jūrmalā</t>
  </si>
  <si>
    <t>Atpūtu un sportu veicinošas infrastruktūras izveide, atjaunošana un labiekārtošana</t>
  </si>
  <si>
    <t>Kauguru publiskā slidotava</t>
  </si>
  <si>
    <t xml:space="preserve">JPAP P.1.6, R. 1.6.3._41; JPSAAS M 1, U 1.1. JPAP_P3.6_R3.6.2_227;
 JPAP_P2.6_R2.6.2_89 </t>
  </si>
  <si>
    <t>Sporta nams "Taurenītis"</t>
  </si>
  <si>
    <t>JPAP P.1.6, R. 1.6.3._41
JPAP_P3.3_R3.3.3_206
JPAP_P3.6_R3.6.2_227</t>
  </si>
  <si>
    <t>Majoru sporta laukums</t>
  </si>
  <si>
    <t>Slokas stadions</t>
  </si>
  <si>
    <t>Pludmales centrs</t>
  </si>
  <si>
    <t>Mežmalas vidusskolas sporta laukuma pārbūves būvprojekta izstrāde</t>
  </si>
  <si>
    <t>JPAP_P3.3_R3.3.3_206</t>
  </si>
  <si>
    <t>Kauguru vidusskolas sintētiskā futbola laukuma apgaismojuma iegāde</t>
  </si>
  <si>
    <t>Jūrmalas pilsētas attīstības programma 2014. – 2020.gadam (JPAP)</t>
  </si>
  <si>
    <t>Prioritāte 1.6. Aktīvā un dabas tūrisma attīstība</t>
  </si>
  <si>
    <t>Rīcības virziens: R.1.6.3. Sporta pasākumu un pakalpojumu attīstība</t>
  </si>
  <si>
    <t>Aktivitāte 41 Sporta infrastruktūras un pasākumu un pakalpojumu attīstība</t>
  </si>
  <si>
    <t>Prioritāte 3.1. Uz nākotni orientēta pilsētas pārvaldība, kas atbalsta pilsonisko iniciatīvu</t>
  </si>
  <si>
    <t>Rīcības virziens: R.3.1.3. Nevalstiskā sektora attīstības atbalsts</t>
  </si>
  <si>
    <t>Aktivitāte 133 Sadarbība ar nevalstiskajām organizācijām</t>
  </si>
  <si>
    <t>Prioritāte 3.3. Daudzveidīga kultūras un sporta vide</t>
  </si>
  <si>
    <t>Rīcības virziens: R.3.3.3.: Sporta sektora attīstība</t>
  </si>
  <si>
    <t>Aktivitāte 207 Valsts vadošo sporta speciālistu piesaiste</t>
  </si>
  <si>
    <t>Mērķi no JPAAAS - Jūrmalas pilsētas aktīvās atpūtas attīstības stratēģija</t>
  </si>
  <si>
    <t>Mērķis Nr. 1 Fiziskās aktivitātēs iesaistīto Jūrmalas pilsētas iedzīvotāju, īpaši bērnu un jauniešu skaita pieaugums.</t>
  </si>
  <si>
    <t>Mērķis Nr.2 Cilvēku ar invaliditāti dalības sporta un aktīvās atpūtas aktivitātēs pieaugums</t>
  </si>
  <si>
    <t>Mērķis Nr. 3 Starptautiska, nacionāla un vietēja mēroga sporta sacensību un aktīvās atpūtas norišu skaita pieaugums.</t>
  </si>
  <si>
    <t>Mērķis Nr. 4 .Jūrmalas pilsētas iedzīvotāju veselības rādītāju uzlabošanās.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</si>
</sst>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_ ;\-#,##0\ "/>
  </numFmts>
  <fonts count="30" x14ac:knownFonts="1">
    <font>
      <sz val="11"/>
      <color rgb="FF000000"/>
      <name val="Calibri"/>
      <family val="2"/>
      <charset val="186"/>
    </font>
    <font>
      <sz val="11"/>
      <color theme="1"/>
      <name val="Calibri"/>
      <family val="2"/>
      <charset val="186"/>
      <scheme val="minor"/>
    </font>
    <font>
      <sz val="11"/>
      <color theme="1"/>
      <name val="Calibri"/>
      <family val="2"/>
      <charset val="186"/>
      <scheme val="minor"/>
    </font>
    <font>
      <sz val="10"/>
      <color rgb="FF000000"/>
      <name val="Arial"/>
      <family val="2"/>
      <charset val="186"/>
    </font>
    <font>
      <sz val="9"/>
      <color rgb="FF000000"/>
      <name val="Times New Roman"/>
      <family val="1"/>
      <charset val="186"/>
    </font>
    <font>
      <b/>
      <sz val="9"/>
      <color rgb="FF000000"/>
      <name val="Times New Roman"/>
      <family val="1"/>
      <charset val="186"/>
    </font>
    <font>
      <b/>
      <u/>
      <sz val="12"/>
      <color rgb="FF000000"/>
      <name val="Times New Roman"/>
      <family val="1"/>
      <charset val="186"/>
    </font>
    <font>
      <sz val="10"/>
      <color rgb="FF000000"/>
      <name val="Times New Roman"/>
      <family val="1"/>
      <charset val="186"/>
    </font>
    <font>
      <sz val="11"/>
      <color rgb="FF000000"/>
      <name val="Calibri"/>
      <family val="2"/>
      <charset val="186"/>
    </font>
    <font>
      <i/>
      <sz val="9"/>
      <color rgb="FF000000"/>
      <name val="Times New Roman"/>
      <family val="1"/>
      <charset val="186"/>
    </font>
    <font>
      <sz val="6"/>
      <color rgb="FF000000"/>
      <name val="Times New Roman"/>
      <family val="1"/>
      <charset val="186"/>
    </font>
    <font>
      <b/>
      <sz val="9"/>
      <name val="Times New Roman"/>
      <family val="1"/>
      <charset val="186"/>
    </font>
    <font>
      <sz val="9"/>
      <color rgb="FFFF0000"/>
      <name val="Times New Roman"/>
      <family val="1"/>
      <charset val="186"/>
    </font>
    <font>
      <b/>
      <sz val="12"/>
      <color rgb="FF000000"/>
      <name val="Times New Roman"/>
      <family val="1"/>
      <charset val="186"/>
    </font>
    <font>
      <b/>
      <i/>
      <sz val="12"/>
      <color rgb="FF000000"/>
      <name val="Times New Roman"/>
      <family val="1"/>
      <charset val="186"/>
    </font>
    <font>
      <sz val="10"/>
      <name val="Arial"/>
      <family val="2"/>
      <charset val="186"/>
    </font>
    <font>
      <sz val="9"/>
      <name val="Times New Roman"/>
      <family val="1"/>
      <charset val="186"/>
    </font>
    <font>
      <b/>
      <u/>
      <sz val="12"/>
      <name val="Times New Roman"/>
      <family val="1"/>
      <charset val="186"/>
    </font>
    <font>
      <sz val="10"/>
      <name val="Times New Roman"/>
      <family val="1"/>
      <charset val="186"/>
    </font>
    <font>
      <i/>
      <sz val="9"/>
      <name val="Times New Roman"/>
      <family val="1"/>
      <charset val="186"/>
    </font>
    <font>
      <sz val="6"/>
      <name val="Times New Roman"/>
      <family val="1"/>
      <charset val="186"/>
    </font>
    <font>
      <b/>
      <sz val="12"/>
      <name val="Times New Roman"/>
      <family val="1"/>
      <charset val="186"/>
    </font>
    <font>
      <b/>
      <i/>
      <sz val="11"/>
      <name val="Times New Roman"/>
      <family val="1"/>
      <charset val="186"/>
    </font>
    <font>
      <sz val="11"/>
      <name val="Times New Roman"/>
      <family val="1"/>
      <charset val="186"/>
    </font>
    <font>
      <b/>
      <i/>
      <sz val="9"/>
      <name val="Times New Roman"/>
      <family val="1"/>
      <charset val="186"/>
    </font>
    <font>
      <sz val="9"/>
      <color theme="1"/>
      <name val="Times New Roman"/>
      <family val="1"/>
      <charset val="186"/>
    </font>
    <font>
      <b/>
      <sz val="14"/>
      <color theme="1"/>
      <name val="Times New Roman"/>
      <family val="1"/>
      <charset val="186"/>
    </font>
    <font>
      <sz val="8"/>
      <name val="Times New Roman"/>
      <family val="1"/>
      <charset val="186"/>
    </font>
    <font>
      <b/>
      <i/>
      <sz val="12"/>
      <name val="Times New Roman"/>
      <family val="1"/>
      <charset val="186"/>
    </font>
    <font>
      <sz val="10"/>
      <color theme="1"/>
      <name val="Times New Roman"/>
      <family val="1"/>
      <charset val="186"/>
    </font>
  </fonts>
  <fills count="12">
    <fill>
      <patternFill patternType="none"/>
    </fill>
    <fill>
      <patternFill patternType="gray125"/>
    </fill>
    <fill>
      <patternFill patternType="solid">
        <fgColor rgb="FFFFFFFF"/>
        <bgColor rgb="FFFFFFFF"/>
      </patternFill>
    </fill>
    <fill>
      <patternFill patternType="solid">
        <fgColor rgb="FF9BC2E6"/>
        <bgColor rgb="FF9BC2E6"/>
      </patternFill>
    </fill>
    <fill>
      <patternFill patternType="solid">
        <fgColor rgb="FFFFCC00"/>
        <bgColor rgb="FFFFCC00"/>
      </patternFill>
    </fill>
    <fill>
      <patternFill patternType="solid">
        <fgColor rgb="FFFFC000"/>
        <bgColor rgb="FFFFC000"/>
      </patternFill>
    </fill>
    <fill>
      <patternFill patternType="solid">
        <fgColor indexed="9"/>
        <bgColor indexed="64"/>
      </patternFill>
    </fill>
    <fill>
      <patternFill patternType="solid">
        <fgColor theme="9" tint="0.59999389629810485"/>
        <bgColor indexed="64"/>
      </patternFill>
    </fill>
    <fill>
      <patternFill patternType="solid">
        <fgColor indexed="51"/>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bgColor indexed="64"/>
      </patternFill>
    </fill>
  </fills>
  <borders count="150">
    <border>
      <left/>
      <right/>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double">
        <color rgb="FF000000"/>
      </top>
      <bottom style="thin">
        <color rgb="FF000000"/>
      </bottom>
      <diagonal/>
    </border>
    <border>
      <left/>
      <right style="thin">
        <color rgb="FF000000"/>
      </right>
      <top style="double">
        <color rgb="FF000000"/>
      </top>
      <bottom style="thin">
        <color rgb="FF000000"/>
      </bottom>
      <diagonal/>
    </border>
    <border>
      <left/>
      <right style="medium">
        <color rgb="FF000000"/>
      </right>
      <top style="double">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right style="medium">
        <color rgb="FF000000"/>
      </right>
      <top/>
      <bottom/>
      <diagonal/>
    </border>
    <border>
      <left/>
      <right style="thin">
        <color rgb="FF000000"/>
      </right>
      <top style="thin">
        <color rgb="FF000000"/>
      </top>
      <bottom style="double">
        <color rgb="FF000000"/>
      </bottom>
      <diagonal/>
    </border>
    <border>
      <left/>
      <right style="medium">
        <color rgb="FF000000"/>
      </right>
      <top style="thin">
        <color rgb="FF000000"/>
      </top>
      <bottom style="double">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bottom style="double">
        <color rgb="FF000000"/>
      </bottom>
      <diagonal/>
    </border>
    <border>
      <left/>
      <right style="thin">
        <color rgb="FF000000"/>
      </right>
      <top/>
      <bottom style="double">
        <color rgb="FF000000"/>
      </bottom>
      <diagonal/>
    </border>
    <border>
      <left/>
      <right style="medium">
        <color rgb="FF000000"/>
      </right>
      <top/>
      <bottom style="double">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double">
        <color rgb="FF000000"/>
      </top>
      <bottom style="double">
        <color rgb="FF000000"/>
      </bottom>
      <diagonal/>
    </border>
    <border>
      <left/>
      <right style="thin">
        <color rgb="FF000000"/>
      </right>
      <top style="double">
        <color rgb="FF000000"/>
      </top>
      <bottom style="double">
        <color rgb="FF000000"/>
      </bottom>
      <diagonal/>
    </border>
    <border>
      <left/>
      <right style="medium">
        <color rgb="FF000000"/>
      </right>
      <top style="double">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thin">
        <color rgb="FF000000"/>
      </left>
      <right style="thin">
        <color rgb="FF000000"/>
      </right>
      <top style="thin">
        <color rgb="FF000000"/>
      </top>
      <bottom style="hair">
        <color rgb="FF000000"/>
      </bottom>
      <diagonal/>
    </border>
    <border>
      <left/>
      <right style="thin">
        <color rgb="FF000000"/>
      </right>
      <top style="thin">
        <color rgb="FF000000"/>
      </top>
      <bottom style="hair">
        <color rgb="FF000000"/>
      </bottom>
      <diagonal/>
    </border>
    <border>
      <left/>
      <right style="medium">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right style="medium">
        <color rgb="FF000000"/>
      </right>
      <top style="hair">
        <color rgb="FF000000"/>
      </top>
      <bottom style="hair">
        <color rgb="FF000000"/>
      </bottom>
      <diagonal/>
    </border>
    <border>
      <left style="thin">
        <color rgb="FF000000"/>
      </left>
      <right style="thin">
        <color rgb="FF000000"/>
      </right>
      <top style="hair">
        <color rgb="FF000000"/>
      </top>
      <bottom style="double">
        <color rgb="FF000000"/>
      </bottom>
      <diagonal/>
    </border>
    <border>
      <left/>
      <right style="thin">
        <color rgb="FF000000"/>
      </right>
      <top style="hair">
        <color rgb="FF000000"/>
      </top>
      <bottom style="double">
        <color rgb="FF000000"/>
      </bottom>
      <diagonal/>
    </border>
    <border>
      <left/>
      <right style="medium">
        <color rgb="FF000000"/>
      </right>
      <top style="hair">
        <color rgb="FF000000"/>
      </top>
      <bottom style="double">
        <color rgb="FF000000"/>
      </bottom>
      <diagonal/>
    </border>
    <border>
      <left style="thin">
        <color rgb="FF000000"/>
      </left>
      <right style="thin">
        <color rgb="FF000000"/>
      </right>
      <top style="hair">
        <color rgb="FF000000"/>
      </top>
      <bottom style="thin">
        <color rgb="FF000000"/>
      </bottom>
      <diagonal/>
    </border>
    <border>
      <left/>
      <right style="medium">
        <color rgb="FF000000"/>
      </right>
      <top style="hair">
        <color rgb="FF000000"/>
      </top>
      <bottom style="thin">
        <color rgb="FF000000"/>
      </bottom>
      <diagonal/>
    </border>
    <border>
      <left style="thin">
        <color rgb="FF000000"/>
      </left>
      <right style="thin">
        <color rgb="FF000000"/>
      </right>
      <top style="double">
        <color rgb="FF000000"/>
      </top>
      <bottom style="hair">
        <color rgb="FF000000"/>
      </bottom>
      <diagonal/>
    </border>
    <border>
      <left/>
      <right style="thin">
        <color rgb="FF000000"/>
      </right>
      <top style="double">
        <color rgb="FF000000"/>
      </top>
      <bottom style="hair">
        <color rgb="FF000000"/>
      </bottom>
      <diagonal/>
    </border>
    <border>
      <left/>
      <right style="medium">
        <color rgb="FF000000"/>
      </right>
      <top style="double">
        <color rgb="FF000000"/>
      </top>
      <bottom style="hair">
        <color rgb="FF000000"/>
      </bottom>
      <diagonal/>
    </border>
    <border>
      <left/>
      <right/>
      <top style="hair">
        <color rgb="FF000000"/>
      </top>
      <bottom style="hair">
        <color rgb="FF000000"/>
      </bottom>
      <diagonal/>
    </border>
    <border>
      <left style="thin">
        <color rgb="FF000000"/>
      </left>
      <right/>
      <top style="thin">
        <color rgb="FF000000"/>
      </top>
      <bottom style="hair">
        <color rgb="FF000000"/>
      </bottom>
      <diagonal/>
    </border>
    <border>
      <left style="thin">
        <color rgb="FF000000"/>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diagonal/>
    </border>
    <border>
      <left style="thin">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hair">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right style="hair">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bottom/>
      <diagonal/>
    </border>
    <border>
      <left/>
      <right/>
      <top style="hair">
        <color indexed="64"/>
      </top>
      <bottom/>
      <diagonal/>
    </border>
  </borders>
  <cellStyleXfs count="13">
    <xf numFmtId="0" fontId="0" fillId="0" borderId="0"/>
    <xf numFmtId="0" fontId="3" fillId="0" borderId="0" applyNumberFormat="0" applyBorder="0" applyProtection="0"/>
    <xf numFmtId="0" fontId="3" fillId="0" borderId="0" applyNumberFormat="0" applyBorder="0" applyProtection="0"/>
    <xf numFmtId="0" fontId="8" fillId="0" borderId="0" applyNumberFormat="0" applyBorder="0" applyProtection="0"/>
    <xf numFmtId="0" fontId="15" fillId="0" borderId="0"/>
    <xf numFmtId="0" fontId="15" fillId="0" borderId="0"/>
    <xf numFmtId="0" fontId="2" fillId="0" borderId="0"/>
    <xf numFmtId="0" fontId="2" fillId="0" borderId="0"/>
    <xf numFmtId="43" fontId="15" fillId="0" borderId="0" applyFont="0" applyFill="0" applyBorder="0" applyAlignment="0" applyProtection="0"/>
    <xf numFmtId="0" fontId="2" fillId="0" borderId="0"/>
    <xf numFmtId="0" fontId="15" fillId="0" borderId="0"/>
    <xf numFmtId="0" fontId="1" fillId="0" borderId="0"/>
    <xf numFmtId="0" fontId="15" fillId="0" borderId="0"/>
  </cellStyleXfs>
  <cellXfs count="892">
    <xf numFmtId="0" fontId="0" fillId="0" borderId="0" xfId="0"/>
    <xf numFmtId="0" fontId="4" fillId="2" borderId="0" xfId="1" applyFont="1" applyFill="1" applyAlignment="1" applyProtection="1">
      <alignment vertical="center"/>
      <protection locked="0"/>
    </xf>
    <xf numFmtId="0" fontId="5" fillId="2" borderId="0" xfId="1" applyFont="1" applyFill="1" applyAlignment="1" applyProtection="1">
      <alignment horizontal="right" vertical="center"/>
      <protection locked="0"/>
    </xf>
    <xf numFmtId="0" fontId="4" fillId="0" borderId="0" xfId="1" applyFont="1" applyFill="1" applyAlignment="1">
      <alignment vertical="center"/>
    </xf>
    <xf numFmtId="0" fontId="4" fillId="0" borderId="2" xfId="1" applyFont="1" applyFill="1" applyBorder="1" applyAlignment="1">
      <alignment vertical="center"/>
    </xf>
    <xf numFmtId="49" fontId="7" fillId="2" borderId="2" xfId="1" applyNumberFormat="1" applyFont="1" applyFill="1" applyBorder="1" applyAlignment="1">
      <alignment vertical="center"/>
    </xf>
    <xf numFmtId="49" fontId="5" fillId="2" borderId="0" xfId="1" applyNumberFormat="1" applyFont="1" applyFill="1" applyAlignment="1">
      <alignment vertical="center"/>
    </xf>
    <xf numFmtId="49" fontId="4" fillId="2" borderId="2" xfId="1" applyNumberFormat="1" applyFont="1" applyFill="1" applyBorder="1" applyAlignment="1">
      <alignment vertical="center"/>
    </xf>
    <xf numFmtId="49" fontId="4" fillId="2" borderId="0" xfId="1" applyNumberFormat="1" applyFont="1" applyFill="1" applyAlignment="1">
      <alignment vertical="center"/>
    </xf>
    <xf numFmtId="49" fontId="9" fillId="2" borderId="2" xfId="1" applyNumberFormat="1" applyFont="1" applyFill="1" applyBorder="1" applyAlignment="1">
      <alignment vertical="center"/>
    </xf>
    <xf numFmtId="49" fontId="4" fillId="2" borderId="4" xfId="1" applyNumberFormat="1" applyFont="1" applyFill="1" applyBorder="1" applyAlignment="1">
      <alignment vertical="center"/>
    </xf>
    <xf numFmtId="49" fontId="4" fillId="2" borderId="5" xfId="1" applyNumberFormat="1" applyFont="1" applyFill="1" applyBorder="1" applyAlignment="1">
      <alignment vertical="center"/>
    </xf>
    <xf numFmtId="49" fontId="4" fillId="2" borderId="6" xfId="1" applyNumberFormat="1" applyFont="1" applyFill="1" applyBorder="1" applyAlignment="1" applyProtection="1">
      <alignment vertical="center"/>
      <protection locked="0"/>
    </xf>
    <xf numFmtId="49" fontId="4" fillId="2" borderId="7" xfId="1" applyNumberFormat="1" applyFont="1" applyFill="1" applyBorder="1" applyAlignment="1" applyProtection="1">
      <alignment vertical="center"/>
      <protection locked="0"/>
    </xf>
    <xf numFmtId="49" fontId="4" fillId="0" borderId="2" xfId="1" applyNumberFormat="1" applyFont="1" applyFill="1" applyBorder="1" applyAlignment="1">
      <alignment horizontal="center" vertical="center" wrapText="1"/>
    </xf>
    <xf numFmtId="49" fontId="4" fillId="0" borderId="0" xfId="1" applyNumberFormat="1" applyFont="1" applyFill="1" applyAlignment="1">
      <alignment horizontal="center" vertical="center" wrapText="1"/>
    </xf>
    <xf numFmtId="0" fontId="4" fillId="0" borderId="2" xfId="1" applyFont="1" applyFill="1" applyBorder="1" applyAlignment="1">
      <alignment horizontal="center" vertical="center" textRotation="90"/>
    </xf>
    <xf numFmtId="0" fontId="4" fillId="0" borderId="0" xfId="1" applyFont="1" applyFill="1" applyAlignment="1">
      <alignment horizontal="center" vertical="center" textRotation="90"/>
    </xf>
    <xf numFmtId="1" fontId="10" fillId="0" borderId="10" xfId="1" applyNumberFormat="1" applyFont="1" applyFill="1" applyBorder="1" applyAlignment="1">
      <alignment horizontal="center" vertical="center"/>
    </xf>
    <xf numFmtId="1" fontId="10" fillId="0" borderId="11" xfId="1" applyNumberFormat="1" applyFont="1" applyFill="1" applyBorder="1" applyAlignment="1">
      <alignment horizontal="center" vertical="center"/>
    </xf>
    <xf numFmtId="1" fontId="10" fillId="0" borderId="12" xfId="1" applyNumberFormat="1" applyFont="1" applyFill="1" applyBorder="1" applyAlignment="1">
      <alignment horizontal="center" vertical="center"/>
    </xf>
    <xf numFmtId="0" fontId="5" fillId="0" borderId="13" xfId="1" applyFont="1" applyFill="1" applyBorder="1" applyAlignment="1">
      <alignment vertical="center" wrapText="1"/>
    </xf>
    <xf numFmtId="0" fontId="5" fillId="0" borderId="13" xfId="1" applyFont="1" applyFill="1" applyBorder="1" applyAlignment="1">
      <alignment horizontal="left" vertical="center" wrapText="1"/>
    </xf>
    <xf numFmtId="0" fontId="5" fillId="0" borderId="13" xfId="1" applyFont="1" applyFill="1" applyBorder="1" applyAlignment="1">
      <alignment vertical="center"/>
    </xf>
    <xf numFmtId="0" fontId="5" fillId="0" borderId="13" xfId="1" applyFont="1" applyFill="1" applyBorder="1" applyAlignment="1" applyProtection="1">
      <alignment vertical="center"/>
      <protection locked="0"/>
    </xf>
    <xf numFmtId="0" fontId="5" fillId="0" borderId="14" xfId="1" applyFont="1" applyFill="1" applyBorder="1" applyAlignment="1" applyProtection="1">
      <alignment vertical="center"/>
      <protection locked="0"/>
    </xf>
    <xf numFmtId="0" fontId="5" fillId="0" borderId="15" xfId="1" applyFont="1" applyFill="1" applyBorder="1" applyAlignment="1" applyProtection="1">
      <alignment vertical="center"/>
      <protection locked="0"/>
    </xf>
    <xf numFmtId="0" fontId="5" fillId="0" borderId="0" xfId="1" applyFont="1" applyFill="1" applyAlignment="1">
      <alignment vertical="center"/>
    </xf>
    <xf numFmtId="0" fontId="5" fillId="0" borderId="8" xfId="1" applyFont="1" applyFill="1" applyBorder="1" applyAlignment="1">
      <alignment vertical="center" wrapText="1"/>
    </xf>
    <xf numFmtId="0" fontId="5" fillId="0" borderId="8" xfId="1" applyFont="1" applyFill="1" applyBorder="1" applyAlignment="1">
      <alignment horizontal="left" vertical="center" wrapText="1"/>
    </xf>
    <xf numFmtId="3" fontId="5" fillId="0" borderId="8" xfId="1" applyNumberFormat="1" applyFont="1" applyFill="1" applyBorder="1" applyAlignment="1">
      <alignment horizontal="right" vertical="center"/>
    </xf>
    <xf numFmtId="3" fontId="5" fillId="0" borderId="16" xfId="1" applyNumberFormat="1" applyFont="1" applyFill="1" applyBorder="1" applyAlignment="1">
      <alignment horizontal="right" vertical="center"/>
    </xf>
    <xf numFmtId="3" fontId="11" fillId="0" borderId="8" xfId="1" applyNumberFormat="1" applyFont="1" applyFill="1" applyBorder="1" applyAlignment="1">
      <alignment horizontal="right" vertical="center"/>
    </xf>
    <xf numFmtId="3" fontId="5" fillId="0" borderId="17" xfId="1" applyNumberFormat="1" applyFont="1" applyFill="1" applyBorder="1" applyAlignment="1" applyProtection="1">
      <alignment horizontal="right" vertical="center"/>
      <protection locked="0"/>
    </xf>
    <xf numFmtId="0" fontId="4" fillId="0" borderId="10" xfId="1" applyFont="1" applyFill="1" applyBorder="1" applyAlignment="1">
      <alignment vertical="center" wrapText="1"/>
    </xf>
    <xf numFmtId="0" fontId="4" fillId="0" borderId="10" xfId="1" applyFont="1" applyFill="1" applyBorder="1" applyAlignment="1">
      <alignment horizontal="left" vertical="center" wrapText="1"/>
    </xf>
    <xf numFmtId="3" fontId="4" fillId="0" borderId="10" xfId="1" applyNumberFormat="1" applyFont="1" applyFill="1" applyBorder="1" applyAlignment="1">
      <alignment horizontal="right" vertical="center"/>
    </xf>
    <xf numFmtId="3" fontId="4" fillId="0" borderId="11" xfId="1" applyNumberFormat="1" applyFont="1" applyFill="1" applyBorder="1" applyAlignment="1">
      <alignment horizontal="right" vertical="center"/>
    </xf>
    <xf numFmtId="3" fontId="4" fillId="0" borderId="12" xfId="1" applyNumberFormat="1" applyFont="1" applyFill="1" applyBorder="1" applyAlignment="1" applyProtection="1">
      <alignment horizontal="right" vertical="center"/>
      <protection locked="0"/>
    </xf>
    <xf numFmtId="0" fontId="4" fillId="0" borderId="13" xfId="1" applyFont="1" applyFill="1" applyBorder="1" applyAlignment="1">
      <alignment vertical="center" wrapText="1"/>
    </xf>
    <xf numFmtId="0" fontId="4" fillId="0" borderId="13" xfId="1" applyFont="1" applyFill="1" applyBorder="1" applyAlignment="1">
      <alignment horizontal="right" vertical="center" wrapText="1"/>
    </xf>
    <xf numFmtId="3" fontId="4" fillId="0" borderId="13" xfId="1" applyNumberFormat="1" applyFont="1" applyFill="1" applyBorder="1" applyAlignment="1">
      <alignment horizontal="right" vertical="center"/>
    </xf>
    <xf numFmtId="3" fontId="4" fillId="0" borderId="13" xfId="1" applyNumberFormat="1" applyFont="1" applyFill="1" applyBorder="1" applyAlignment="1" applyProtection="1">
      <alignment horizontal="right" vertical="center"/>
      <protection locked="0"/>
    </xf>
    <xf numFmtId="3" fontId="4" fillId="0" borderId="14" xfId="1" applyNumberFormat="1" applyFont="1" applyFill="1" applyBorder="1" applyAlignment="1" applyProtection="1">
      <alignment horizontal="right" vertical="center"/>
      <protection locked="0"/>
    </xf>
    <xf numFmtId="3" fontId="4" fillId="0" borderId="15" xfId="1" applyNumberFormat="1" applyFont="1" applyFill="1" applyBorder="1" applyAlignment="1" applyProtection="1">
      <alignment horizontal="right" vertical="center"/>
      <protection locked="0"/>
    </xf>
    <xf numFmtId="0" fontId="4" fillId="0" borderId="9" xfId="1" applyFont="1" applyFill="1" applyBorder="1" applyAlignment="1">
      <alignment vertical="center" wrapText="1"/>
    </xf>
    <xf numFmtId="0" fontId="4" fillId="0" borderId="9" xfId="1" applyFont="1" applyFill="1" applyBorder="1" applyAlignment="1">
      <alignment horizontal="right" vertical="center" wrapText="1"/>
    </xf>
    <xf numFmtId="3" fontId="4" fillId="0" borderId="9" xfId="1" applyNumberFormat="1" applyFont="1" applyFill="1" applyBorder="1" applyAlignment="1">
      <alignment horizontal="right" vertical="center"/>
    </xf>
    <xf numFmtId="3" fontId="4" fillId="0" borderId="9" xfId="1" applyNumberFormat="1" applyFont="1" applyFill="1" applyBorder="1" applyAlignment="1" applyProtection="1">
      <alignment horizontal="right" vertical="center"/>
      <protection locked="0"/>
    </xf>
    <xf numFmtId="3" fontId="4" fillId="0" borderId="18" xfId="1" applyNumberFormat="1" applyFont="1" applyFill="1" applyBorder="1" applyAlignment="1" applyProtection="1">
      <alignment horizontal="right" vertical="center"/>
      <protection locked="0"/>
    </xf>
    <xf numFmtId="3" fontId="4" fillId="0" borderId="19" xfId="1" applyNumberFormat="1" applyFont="1" applyFill="1" applyBorder="1" applyAlignment="1" applyProtection="1">
      <alignment horizontal="right" vertical="center"/>
      <protection locked="0"/>
    </xf>
    <xf numFmtId="0" fontId="5" fillId="0" borderId="20" xfId="1" applyFont="1" applyFill="1" applyBorder="1" applyAlignment="1">
      <alignment horizontal="left" vertical="center" wrapText="1"/>
    </xf>
    <xf numFmtId="3" fontId="4" fillId="0" borderId="20" xfId="1" applyNumberFormat="1" applyFont="1" applyFill="1" applyBorder="1" applyAlignment="1">
      <alignment vertical="center"/>
    </xf>
    <xf numFmtId="3" fontId="4" fillId="0" borderId="20" xfId="1" applyNumberFormat="1" applyFont="1" applyFill="1" applyBorder="1" applyAlignment="1" applyProtection="1">
      <alignment vertical="center"/>
      <protection locked="0"/>
    </xf>
    <xf numFmtId="3" fontId="4" fillId="3" borderId="20" xfId="1" applyNumberFormat="1" applyFont="1" applyFill="1" applyBorder="1" applyAlignment="1" applyProtection="1">
      <alignment vertical="center"/>
      <protection locked="0"/>
    </xf>
    <xf numFmtId="3" fontId="4" fillId="0" borderId="21" xfId="1" applyNumberFormat="1" applyFont="1" applyFill="1" applyBorder="1" applyAlignment="1" applyProtection="1">
      <alignment horizontal="center" vertical="center"/>
      <protection locked="0"/>
    </xf>
    <xf numFmtId="3" fontId="4" fillId="0" borderId="20" xfId="1" applyNumberFormat="1" applyFont="1" applyFill="1" applyBorder="1" applyAlignment="1" applyProtection="1">
      <alignment horizontal="center" vertical="center"/>
      <protection locked="0"/>
    </xf>
    <xf numFmtId="3" fontId="4" fillId="0" borderId="20" xfId="1" applyNumberFormat="1" applyFont="1" applyFill="1" applyBorder="1" applyAlignment="1">
      <alignment horizontal="center" vertical="center"/>
    </xf>
    <xf numFmtId="3" fontId="4" fillId="0" borderId="22" xfId="1" applyNumberFormat="1" applyFont="1" applyFill="1" applyBorder="1" applyAlignment="1" applyProtection="1">
      <alignment horizontal="center" vertical="center"/>
      <protection locked="0"/>
    </xf>
    <xf numFmtId="0" fontId="5" fillId="0" borderId="23" xfId="1" applyFont="1" applyFill="1" applyBorder="1" applyAlignment="1" applyProtection="1">
      <alignment horizontal="left" vertical="center" wrapText="1"/>
      <protection locked="0"/>
    </xf>
    <xf numFmtId="0" fontId="5" fillId="0" borderId="23" xfId="1" applyFont="1" applyFill="1" applyBorder="1" applyAlignment="1">
      <alignment horizontal="left" vertical="center" wrapText="1"/>
    </xf>
    <xf numFmtId="3" fontId="4" fillId="0" borderId="23" xfId="1" applyNumberFormat="1" applyFont="1" applyFill="1" applyBorder="1" applyAlignment="1">
      <alignment vertical="center"/>
    </xf>
    <xf numFmtId="3" fontId="4" fillId="0" borderId="23" xfId="1" applyNumberFormat="1" applyFont="1" applyFill="1" applyBorder="1" applyAlignment="1" applyProtection="1">
      <alignment horizontal="right" vertical="center"/>
      <protection locked="0"/>
    </xf>
    <xf numFmtId="3" fontId="4" fillId="0" borderId="23" xfId="1" applyNumberFormat="1" applyFont="1" applyFill="1" applyBorder="1" applyAlignment="1">
      <alignment horizontal="right" vertical="center"/>
    </xf>
    <xf numFmtId="3" fontId="4" fillId="0" borderId="23" xfId="1" applyNumberFormat="1" applyFont="1" applyFill="1" applyBorder="1" applyAlignment="1" applyProtection="1">
      <alignment horizontal="center" vertical="center"/>
      <protection locked="0"/>
    </xf>
    <xf numFmtId="3" fontId="4" fillId="0" borderId="23" xfId="1" applyNumberFormat="1" applyFont="1" applyFill="1" applyBorder="1" applyAlignment="1">
      <alignment horizontal="center" vertical="center"/>
    </xf>
    <xf numFmtId="3" fontId="4" fillId="0" borderId="24" xfId="1" applyNumberFormat="1" applyFont="1" applyFill="1" applyBorder="1" applyAlignment="1">
      <alignment horizontal="center" vertical="center"/>
    </xf>
    <xf numFmtId="3" fontId="4" fillId="0" borderId="25" xfId="1" applyNumberFormat="1" applyFont="1" applyFill="1" applyBorder="1" applyAlignment="1" applyProtection="1">
      <alignment horizontal="center" vertical="center"/>
      <protection locked="0"/>
    </xf>
    <xf numFmtId="0" fontId="5" fillId="0" borderId="23" xfId="1" applyFont="1" applyFill="1" applyBorder="1" applyAlignment="1">
      <alignment horizontal="center" vertical="center" wrapText="1"/>
    </xf>
    <xf numFmtId="0" fontId="4" fillId="0" borderId="13" xfId="1" applyFont="1" applyFill="1" applyBorder="1" applyAlignment="1">
      <alignment horizontal="left" vertical="center" wrapText="1"/>
    </xf>
    <xf numFmtId="3" fontId="4" fillId="0" borderId="13" xfId="1" applyNumberFormat="1" applyFont="1" applyFill="1" applyBorder="1" applyAlignment="1">
      <alignment vertical="center"/>
    </xf>
    <xf numFmtId="3" fontId="4" fillId="0" borderId="13" xfId="1" applyNumberFormat="1" applyFont="1" applyFill="1" applyBorder="1" applyAlignment="1">
      <alignment horizontal="center" vertical="center"/>
    </xf>
    <xf numFmtId="3" fontId="4" fillId="0" borderId="14" xfId="1" applyNumberFormat="1" applyFont="1" applyFill="1" applyBorder="1" applyAlignment="1" applyProtection="1">
      <alignment horizontal="center" vertical="center"/>
      <protection locked="0"/>
    </xf>
    <xf numFmtId="3" fontId="4" fillId="0" borderId="13" xfId="1" applyNumberFormat="1" applyFont="1" applyFill="1" applyBorder="1" applyAlignment="1" applyProtection="1">
      <alignment horizontal="center" vertical="center"/>
      <protection locked="0"/>
    </xf>
    <xf numFmtId="3" fontId="4" fillId="0" borderId="15" xfId="1" applyNumberFormat="1" applyFont="1" applyFill="1" applyBorder="1" applyAlignment="1" applyProtection="1">
      <alignment horizontal="center" vertical="center"/>
      <protection locked="0"/>
    </xf>
    <xf numFmtId="0" fontId="4" fillId="0" borderId="9" xfId="1" applyFont="1" applyFill="1" applyBorder="1" applyAlignment="1">
      <alignment horizontal="left" vertical="center" wrapText="1"/>
    </xf>
    <xf numFmtId="3" fontId="4" fillId="0" borderId="9" xfId="1" applyNumberFormat="1" applyFont="1" applyFill="1" applyBorder="1" applyAlignment="1">
      <alignment vertical="center"/>
    </xf>
    <xf numFmtId="3" fontId="4" fillId="0" borderId="9" xfId="1" applyNumberFormat="1" applyFont="1" applyFill="1" applyBorder="1" applyAlignment="1">
      <alignment horizontal="center" vertical="center"/>
    </xf>
    <xf numFmtId="3" fontId="4" fillId="0" borderId="18" xfId="1" applyNumberFormat="1" applyFont="1" applyFill="1" applyBorder="1" applyAlignment="1" applyProtection="1">
      <alignment horizontal="center" vertical="center"/>
      <protection locked="0"/>
    </xf>
    <xf numFmtId="3" fontId="4" fillId="0" borderId="9" xfId="1" applyNumberFormat="1" applyFont="1" applyFill="1" applyBorder="1" applyAlignment="1" applyProtection="1">
      <alignment horizontal="center" vertical="center"/>
      <protection locked="0"/>
    </xf>
    <xf numFmtId="3" fontId="4" fillId="0" borderId="19" xfId="1" applyNumberFormat="1" applyFont="1" applyFill="1" applyBorder="1" applyAlignment="1" applyProtection="1">
      <alignment horizontal="center" vertical="center"/>
      <protection locked="0"/>
    </xf>
    <xf numFmtId="3" fontId="4" fillId="0" borderId="9" xfId="1" applyNumberFormat="1" applyFont="1" applyFill="1" applyBorder="1" applyAlignment="1" applyProtection="1">
      <alignment vertical="center"/>
      <protection locked="0"/>
    </xf>
    <xf numFmtId="3" fontId="4" fillId="0" borderId="18" xfId="1" applyNumberFormat="1" applyFont="1" applyFill="1" applyBorder="1" applyAlignment="1">
      <alignment horizontal="center" vertical="center"/>
    </xf>
    <xf numFmtId="3" fontId="4" fillId="0" borderId="24" xfId="1" applyNumberFormat="1" applyFont="1" applyFill="1" applyBorder="1" applyAlignment="1">
      <alignment horizontal="right" vertical="center"/>
    </xf>
    <xf numFmtId="0" fontId="5" fillId="0" borderId="9" xfId="1" applyFont="1" applyFill="1" applyBorder="1" applyAlignment="1">
      <alignment horizontal="center" vertical="center" wrapText="1"/>
    </xf>
    <xf numFmtId="0" fontId="5" fillId="0" borderId="9" xfId="1" applyFont="1" applyFill="1" applyBorder="1" applyAlignment="1">
      <alignment horizontal="left" vertical="center" wrapText="1"/>
    </xf>
    <xf numFmtId="3" fontId="4" fillId="0" borderId="25" xfId="1" applyNumberFormat="1" applyFont="1" applyFill="1" applyBorder="1" applyAlignment="1" applyProtection="1">
      <alignment horizontal="right" vertical="center"/>
      <protection locked="0"/>
    </xf>
    <xf numFmtId="0" fontId="4" fillId="0" borderId="23" xfId="1" applyFont="1" applyFill="1" applyBorder="1" applyAlignment="1">
      <alignment horizontal="right" vertical="center" wrapText="1"/>
    </xf>
    <xf numFmtId="0" fontId="4" fillId="0" borderId="23" xfId="1" applyFont="1" applyFill="1" applyBorder="1" applyAlignment="1">
      <alignment horizontal="left" vertical="center" wrapText="1"/>
    </xf>
    <xf numFmtId="0" fontId="4" fillId="0" borderId="23" xfId="1" applyFont="1" applyFill="1" applyBorder="1" applyAlignment="1">
      <alignment vertical="center" wrapText="1"/>
    </xf>
    <xf numFmtId="3" fontId="5" fillId="0" borderId="13" xfId="1" applyNumberFormat="1" applyFont="1" applyFill="1" applyBorder="1" applyAlignment="1">
      <alignment vertical="center"/>
    </xf>
    <xf numFmtId="3" fontId="5" fillId="0" borderId="14" xfId="1" applyNumberFormat="1" applyFont="1" applyFill="1" applyBorder="1" applyAlignment="1">
      <alignment vertical="center"/>
    </xf>
    <xf numFmtId="3" fontId="5" fillId="0" borderId="15" xfId="1" applyNumberFormat="1" applyFont="1" applyFill="1" applyBorder="1" applyAlignment="1" applyProtection="1">
      <alignment vertical="center"/>
      <protection locked="0"/>
    </xf>
    <xf numFmtId="0" fontId="5" fillId="0" borderId="8" xfId="1" applyFont="1" applyFill="1" applyBorder="1" applyAlignment="1">
      <alignment vertical="center"/>
    </xf>
    <xf numFmtId="3" fontId="5" fillId="0" borderId="8" xfId="1" applyNumberFormat="1" applyFont="1" applyFill="1" applyBorder="1" applyAlignment="1">
      <alignment vertical="center"/>
    </xf>
    <xf numFmtId="3" fontId="5" fillId="0" borderId="16" xfId="1" applyNumberFormat="1" applyFont="1" applyFill="1" applyBorder="1" applyAlignment="1">
      <alignment vertical="center"/>
    </xf>
    <xf numFmtId="3" fontId="5" fillId="0" borderId="17" xfId="1" applyNumberFormat="1" applyFont="1" applyFill="1" applyBorder="1" applyAlignment="1" applyProtection="1">
      <alignment vertical="center"/>
      <protection locked="0"/>
    </xf>
    <xf numFmtId="0" fontId="5" fillId="0" borderId="10" xfId="1" applyFont="1" applyFill="1" applyBorder="1" applyAlignment="1">
      <alignment vertical="center"/>
    </xf>
    <xf numFmtId="0" fontId="5" fillId="0" borderId="10" xfId="1" applyFont="1" applyFill="1" applyBorder="1" applyAlignment="1">
      <alignment vertical="center" wrapText="1"/>
    </xf>
    <xf numFmtId="3" fontId="5" fillId="0" borderId="10" xfId="1" applyNumberFormat="1" applyFont="1" applyFill="1" applyBorder="1" applyAlignment="1">
      <alignment vertical="center"/>
    </xf>
    <xf numFmtId="3" fontId="5" fillId="0" borderId="11" xfId="1" applyNumberFormat="1" applyFont="1" applyFill="1" applyBorder="1" applyAlignment="1">
      <alignment vertical="center"/>
    </xf>
    <xf numFmtId="3" fontId="5" fillId="0" borderId="12" xfId="1" applyNumberFormat="1" applyFont="1" applyFill="1" applyBorder="1" applyAlignment="1" applyProtection="1">
      <alignment vertical="center"/>
      <protection locked="0"/>
    </xf>
    <xf numFmtId="0" fontId="5" fillId="4" borderId="9" xfId="1" applyFont="1" applyFill="1" applyBorder="1" applyAlignment="1">
      <alignment horizontal="left" vertical="center" wrapText="1"/>
    </xf>
    <xf numFmtId="3" fontId="5" fillId="4" borderId="9" xfId="1" applyNumberFormat="1" applyFont="1" applyFill="1" applyBorder="1" applyAlignment="1">
      <alignment vertical="center"/>
    </xf>
    <xf numFmtId="3" fontId="5" fillId="4" borderId="18" xfId="1" applyNumberFormat="1" applyFont="1" applyFill="1" applyBorder="1" applyAlignment="1">
      <alignment vertical="center"/>
    </xf>
    <xf numFmtId="3" fontId="5" fillId="4" borderId="19" xfId="1" applyNumberFormat="1" applyFont="1" applyFill="1" applyBorder="1" applyAlignment="1" applyProtection="1">
      <alignment vertical="center"/>
      <protection locked="0"/>
    </xf>
    <xf numFmtId="3" fontId="4" fillId="0" borderId="24" xfId="1" applyNumberFormat="1" applyFont="1" applyFill="1" applyBorder="1" applyAlignment="1">
      <alignment vertical="center"/>
    </xf>
    <xf numFmtId="3" fontId="4" fillId="0" borderId="19" xfId="1" applyNumberFormat="1" applyFont="1" applyFill="1" applyBorder="1" applyAlignment="1" applyProtection="1">
      <alignment vertical="center"/>
      <protection locked="0"/>
    </xf>
    <xf numFmtId="0" fontId="4" fillId="0" borderId="23" xfId="1" applyFont="1" applyFill="1" applyBorder="1" applyAlignment="1">
      <alignment horizontal="center" vertical="center" wrapText="1"/>
    </xf>
    <xf numFmtId="3" fontId="4" fillId="0" borderId="25" xfId="1" applyNumberFormat="1" applyFont="1" applyFill="1" applyBorder="1" applyAlignment="1" applyProtection="1">
      <alignment vertical="center"/>
      <protection locked="0"/>
    </xf>
    <xf numFmtId="3" fontId="4" fillId="0" borderId="13" xfId="1" applyNumberFormat="1" applyFont="1" applyFill="1" applyBorder="1" applyAlignment="1" applyProtection="1">
      <alignment vertical="center"/>
      <protection locked="0"/>
    </xf>
    <xf numFmtId="3" fontId="4" fillId="0" borderId="14" xfId="1" applyNumberFormat="1" applyFont="1" applyFill="1" applyBorder="1" applyAlignment="1" applyProtection="1">
      <alignment vertical="center"/>
      <protection locked="0"/>
    </xf>
    <xf numFmtId="3" fontId="4" fillId="0" borderId="15" xfId="1" applyNumberFormat="1" applyFont="1" applyFill="1" applyBorder="1" applyAlignment="1" applyProtection="1">
      <alignment vertical="center"/>
      <protection locked="0"/>
    </xf>
    <xf numFmtId="3" fontId="4" fillId="0" borderId="18" xfId="1" applyNumberFormat="1" applyFont="1" applyFill="1" applyBorder="1" applyAlignment="1" applyProtection="1">
      <alignment vertical="center"/>
      <protection locked="0"/>
    </xf>
    <xf numFmtId="0" fontId="4" fillId="0" borderId="9" xfId="1" applyFont="1" applyFill="1" applyBorder="1" applyAlignment="1">
      <alignment horizontal="center" vertical="center" wrapText="1"/>
    </xf>
    <xf numFmtId="3" fontId="4" fillId="0" borderId="18" xfId="1" applyNumberFormat="1" applyFont="1" applyFill="1" applyBorder="1" applyAlignment="1">
      <alignment vertical="center"/>
    </xf>
    <xf numFmtId="3" fontId="4" fillId="0" borderId="23" xfId="1" applyNumberFormat="1" applyFont="1" applyFill="1" applyBorder="1" applyAlignment="1" applyProtection="1">
      <alignment vertical="center"/>
      <protection locked="0"/>
    </xf>
    <xf numFmtId="3" fontId="4" fillId="0" borderId="24" xfId="1" applyNumberFormat="1" applyFont="1" applyFill="1" applyBorder="1" applyAlignment="1" applyProtection="1">
      <alignment vertical="center"/>
      <protection locked="0"/>
    </xf>
    <xf numFmtId="0" fontId="4" fillId="0" borderId="13" xfId="1" applyFont="1" applyFill="1" applyBorder="1" applyAlignment="1">
      <alignment horizontal="center" vertical="center" wrapText="1"/>
    </xf>
    <xf numFmtId="3" fontId="4" fillId="0" borderId="14" xfId="1" applyNumberFormat="1" applyFont="1" applyFill="1" applyBorder="1" applyAlignment="1">
      <alignment vertical="center"/>
    </xf>
    <xf numFmtId="0" fontId="4" fillId="0" borderId="9" xfId="1" applyFont="1" applyFill="1" applyBorder="1" applyAlignment="1">
      <alignment vertical="center"/>
    </xf>
    <xf numFmtId="0" fontId="4" fillId="0" borderId="0" xfId="1" applyFont="1" applyFill="1" applyAlignment="1">
      <alignment vertical="center" wrapText="1"/>
    </xf>
    <xf numFmtId="3" fontId="4" fillId="3" borderId="9" xfId="1" applyNumberFormat="1" applyFont="1" applyFill="1" applyBorder="1" applyAlignment="1" applyProtection="1">
      <alignment vertical="center"/>
      <protection locked="0"/>
    </xf>
    <xf numFmtId="3" fontId="4" fillId="0" borderId="1" xfId="1" applyNumberFormat="1" applyFont="1" applyFill="1" applyBorder="1" applyAlignment="1">
      <alignment vertical="center"/>
    </xf>
    <xf numFmtId="3" fontId="4" fillId="0" borderId="26" xfId="1" applyNumberFormat="1" applyFont="1" applyFill="1" applyBorder="1" applyAlignment="1" applyProtection="1">
      <alignment vertical="center"/>
      <protection locked="0"/>
    </xf>
    <xf numFmtId="0" fontId="4" fillId="0" borderId="1" xfId="1" applyFont="1" applyFill="1" applyBorder="1" applyAlignment="1">
      <alignment horizontal="right" vertical="center" wrapText="1"/>
    </xf>
    <xf numFmtId="3" fontId="4" fillId="0" borderId="1" xfId="1" applyNumberFormat="1" applyFont="1" applyFill="1" applyBorder="1" applyAlignment="1" applyProtection="1">
      <alignment vertical="center"/>
      <protection locked="0"/>
    </xf>
    <xf numFmtId="3" fontId="4" fillId="0" borderId="27" xfId="1" applyNumberFormat="1" applyFont="1" applyFill="1" applyBorder="1" applyAlignment="1" applyProtection="1">
      <alignment vertical="center"/>
      <protection locked="0"/>
    </xf>
    <xf numFmtId="1" fontId="5" fillId="4" borderId="9" xfId="1" applyNumberFormat="1" applyFont="1" applyFill="1" applyBorder="1" applyAlignment="1">
      <alignment horizontal="left" vertical="center" wrapText="1"/>
    </xf>
    <xf numFmtId="1" fontId="5" fillId="0" borderId="23" xfId="1" applyNumberFormat="1" applyFont="1" applyFill="1" applyBorder="1" applyAlignment="1">
      <alignment horizontal="left" vertical="center" wrapText="1"/>
    </xf>
    <xf numFmtId="0" fontId="5" fillId="0" borderId="13" xfId="1" applyFont="1" applyFill="1" applyBorder="1" applyAlignment="1">
      <alignment horizontal="center" vertical="center" wrapText="1"/>
    </xf>
    <xf numFmtId="3" fontId="5" fillId="0" borderId="19" xfId="1" applyNumberFormat="1" applyFont="1" applyFill="1" applyBorder="1" applyAlignment="1" applyProtection="1">
      <alignment vertical="center"/>
      <protection locked="0"/>
    </xf>
    <xf numFmtId="0" fontId="4" fillId="0" borderId="1" xfId="1" applyFont="1" applyFill="1" applyBorder="1" applyAlignment="1">
      <alignment horizontal="center" vertical="center" wrapText="1"/>
    </xf>
    <xf numFmtId="0" fontId="4" fillId="0" borderId="1" xfId="1" applyFont="1" applyFill="1" applyBorder="1" applyAlignment="1">
      <alignment horizontal="left" vertical="center" wrapText="1"/>
    </xf>
    <xf numFmtId="0" fontId="12" fillId="0" borderId="0" xfId="1" applyFont="1" applyFill="1" applyAlignment="1">
      <alignment vertical="center"/>
    </xf>
    <xf numFmtId="0" fontId="5" fillId="4" borderId="23" xfId="1" applyFont="1" applyFill="1" applyBorder="1" applyAlignment="1">
      <alignment horizontal="left" vertical="center" wrapText="1"/>
    </xf>
    <xf numFmtId="3" fontId="5" fillId="4" borderId="23" xfId="1" applyNumberFormat="1" applyFont="1" applyFill="1" applyBorder="1" applyAlignment="1">
      <alignment vertical="center"/>
    </xf>
    <xf numFmtId="3" fontId="5" fillId="4" borderId="24" xfId="1" applyNumberFormat="1" applyFont="1" applyFill="1" applyBorder="1" applyAlignment="1">
      <alignment vertical="center"/>
    </xf>
    <xf numFmtId="3" fontId="5" fillId="4" borderId="25" xfId="1" applyNumberFormat="1" applyFont="1" applyFill="1" applyBorder="1" applyAlignment="1" applyProtection="1">
      <alignment vertical="center"/>
      <protection locked="0"/>
    </xf>
    <xf numFmtId="0" fontId="5" fillId="5" borderId="4" xfId="1" applyFont="1" applyFill="1" applyBorder="1" applyAlignment="1">
      <alignment horizontal="left" vertical="center" wrapText="1"/>
    </xf>
    <xf numFmtId="0" fontId="5" fillId="5" borderId="9" xfId="1" applyFont="1" applyFill="1" applyBorder="1" applyAlignment="1">
      <alignment horizontal="left" vertical="center" wrapText="1"/>
    </xf>
    <xf numFmtId="3" fontId="5" fillId="5" borderId="23" xfId="1" applyNumberFormat="1" applyFont="1" applyFill="1" applyBorder="1" applyAlignment="1">
      <alignment vertical="center"/>
    </xf>
    <xf numFmtId="3" fontId="5" fillId="5" borderId="24" xfId="1" applyNumberFormat="1" applyFont="1" applyFill="1" applyBorder="1" applyAlignment="1">
      <alignment vertical="center"/>
    </xf>
    <xf numFmtId="3" fontId="5" fillId="5" borderId="25" xfId="1" applyNumberFormat="1" applyFont="1" applyFill="1" applyBorder="1" applyAlignment="1" applyProtection="1">
      <alignment vertical="center"/>
      <protection locked="0"/>
    </xf>
    <xf numFmtId="0" fontId="5" fillId="0" borderId="4" xfId="1" applyFont="1" applyFill="1" applyBorder="1" applyAlignment="1">
      <alignment horizontal="left" vertical="center" wrapText="1"/>
    </xf>
    <xf numFmtId="0" fontId="4" fillId="0" borderId="4" xfId="1" applyFont="1" applyFill="1" applyBorder="1" applyAlignment="1">
      <alignment horizontal="center" vertical="center" wrapText="1"/>
    </xf>
    <xf numFmtId="0" fontId="4" fillId="0" borderId="4" xfId="1" applyFont="1" applyFill="1" applyBorder="1" applyAlignment="1">
      <alignment horizontal="right" vertical="center" wrapText="1"/>
    </xf>
    <xf numFmtId="0" fontId="4" fillId="0" borderId="8" xfId="1" applyFont="1" applyFill="1" applyBorder="1" applyAlignment="1">
      <alignment vertical="center"/>
    </xf>
    <xf numFmtId="3" fontId="4" fillId="0" borderId="8" xfId="1" applyNumberFormat="1" applyFont="1" applyFill="1" applyBorder="1" applyAlignment="1">
      <alignment vertical="center"/>
    </xf>
    <xf numFmtId="3" fontId="4" fillId="0" borderId="16" xfId="1" applyNumberFormat="1" applyFont="1" applyFill="1" applyBorder="1" applyAlignment="1">
      <alignment vertical="center"/>
    </xf>
    <xf numFmtId="3" fontId="4" fillId="0" borderId="17" xfId="1" applyNumberFormat="1" applyFont="1" applyFill="1" applyBorder="1" applyAlignment="1" applyProtection="1">
      <alignment vertical="center"/>
      <protection locked="0"/>
    </xf>
    <xf numFmtId="3" fontId="5" fillId="0" borderId="28" xfId="1" applyNumberFormat="1" applyFont="1" applyFill="1" applyBorder="1" applyAlignment="1">
      <alignment vertical="center"/>
    </xf>
    <xf numFmtId="3" fontId="5" fillId="0" borderId="29" xfId="1" applyNumberFormat="1" applyFont="1" applyFill="1" applyBorder="1" applyAlignment="1">
      <alignment vertical="center"/>
    </xf>
    <xf numFmtId="3" fontId="5" fillId="0" borderId="30" xfId="1" applyNumberFormat="1" applyFont="1" applyFill="1" applyBorder="1" applyAlignment="1" applyProtection="1">
      <alignment vertical="center"/>
      <protection locked="0"/>
    </xf>
    <xf numFmtId="3" fontId="5" fillId="0" borderId="23" xfId="1" applyNumberFormat="1" applyFont="1" applyFill="1" applyBorder="1" applyAlignment="1">
      <alignment vertical="center"/>
    </xf>
    <xf numFmtId="3" fontId="5" fillId="0" borderId="24" xfId="1" applyNumberFormat="1" applyFont="1" applyFill="1" applyBorder="1" applyAlignment="1">
      <alignment vertical="center"/>
    </xf>
    <xf numFmtId="3" fontId="5" fillId="0" borderId="25" xfId="1" applyNumberFormat="1" applyFont="1" applyFill="1" applyBorder="1" applyAlignment="1" applyProtection="1">
      <alignment vertical="center"/>
      <protection locked="0"/>
    </xf>
    <xf numFmtId="3" fontId="5" fillId="0" borderId="31" xfId="1" applyNumberFormat="1" applyFont="1" applyFill="1" applyBorder="1" applyAlignment="1" applyProtection="1">
      <alignment vertical="center"/>
      <protection locked="0"/>
    </xf>
    <xf numFmtId="0" fontId="5" fillId="0" borderId="23" xfId="1" applyFont="1" applyFill="1" applyBorder="1" applyAlignment="1">
      <alignment vertical="center"/>
    </xf>
    <xf numFmtId="0" fontId="4" fillId="0" borderId="23" xfId="1" applyFont="1" applyFill="1" applyBorder="1" applyAlignment="1">
      <alignment vertical="center"/>
    </xf>
    <xf numFmtId="0" fontId="4" fillId="0" borderId="1" xfId="1" applyFont="1" applyFill="1" applyBorder="1" applyAlignment="1">
      <alignment vertical="center"/>
    </xf>
    <xf numFmtId="0" fontId="4" fillId="0" borderId="1" xfId="1" applyFont="1" applyFill="1" applyBorder="1" applyAlignment="1">
      <alignment vertical="center" wrapText="1"/>
    </xf>
    <xf numFmtId="0" fontId="5" fillId="0" borderId="28" xfId="1" applyFont="1" applyFill="1" applyBorder="1" applyAlignment="1">
      <alignment vertical="center"/>
    </xf>
    <xf numFmtId="3" fontId="5" fillId="0" borderId="28" xfId="1" applyNumberFormat="1" applyFont="1" applyFill="1" applyBorder="1" applyAlignment="1" applyProtection="1">
      <alignment vertical="center"/>
      <protection locked="0"/>
    </xf>
    <xf numFmtId="3" fontId="5" fillId="0" borderId="29" xfId="1" applyNumberFormat="1" applyFont="1" applyFill="1" applyBorder="1" applyAlignment="1" applyProtection="1">
      <alignment vertical="center"/>
      <protection locked="0"/>
    </xf>
    <xf numFmtId="0" fontId="5" fillId="0" borderId="5" xfId="1" applyFont="1" applyFill="1" applyBorder="1" applyAlignment="1">
      <alignment vertical="center" wrapText="1"/>
    </xf>
    <xf numFmtId="3" fontId="5" fillId="0" borderId="23" xfId="1" applyNumberFormat="1" applyFont="1" applyFill="1" applyBorder="1" applyAlignment="1" applyProtection="1">
      <alignment vertical="center"/>
      <protection locked="0"/>
    </xf>
    <xf numFmtId="0" fontId="4" fillId="0" borderId="32" xfId="1" applyFont="1" applyFill="1" applyBorder="1" applyAlignment="1">
      <alignment vertical="center" wrapText="1"/>
    </xf>
    <xf numFmtId="0" fontId="4" fillId="0" borderId="32" xfId="1" applyFont="1" applyFill="1" applyBorder="1" applyAlignment="1">
      <alignment horizontal="right" vertical="center" wrapText="1"/>
    </xf>
    <xf numFmtId="3" fontId="4" fillId="0" borderId="32" xfId="1" applyNumberFormat="1" applyFont="1" applyFill="1" applyBorder="1" applyAlignment="1">
      <alignment horizontal="right" vertical="center"/>
    </xf>
    <xf numFmtId="3" fontId="4" fillId="0" borderId="32" xfId="1" applyNumberFormat="1" applyFont="1" applyFill="1" applyBorder="1" applyAlignment="1" applyProtection="1">
      <alignment horizontal="right" vertical="center"/>
      <protection locked="0"/>
    </xf>
    <xf numFmtId="3" fontId="4" fillId="0" borderId="33" xfId="1" applyNumberFormat="1" applyFont="1" applyFill="1" applyBorder="1" applyAlignment="1" applyProtection="1">
      <alignment horizontal="right" vertical="center"/>
      <protection locked="0"/>
    </xf>
    <xf numFmtId="3" fontId="4" fillId="0" borderId="34" xfId="1" applyNumberFormat="1" applyFont="1" applyFill="1" applyBorder="1" applyAlignment="1" applyProtection="1">
      <alignment horizontal="right" vertical="center"/>
      <protection locked="0"/>
    </xf>
    <xf numFmtId="0" fontId="4" fillId="0" borderId="35" xfId="1" applyFont="1" applyFill="1" applyBorder="1" applyAlignment="1">
      <alignment vertical="center" wrapText="1"/>
    </xf>
    <xf numFmtId="0" fontId="4" fillId="0" borderId="35" xfId="1" applyFont="1" applyFill="1" applyBorder="1" applyAlignment="1">
      <alignment horizontal="right" vertical="center" wrapText="1"/>
    </xf>
    <xf numFmtId="3" fontId="4" fillId="0" borderId="35" xfId="1" applyNumberFormat="1" applyFont="1" applyFill="1" applyBorder="1" applyAlignment="1">
      <alignment horizontal="right" vertical="center"/>
    </xf>
    <xf numFmtId="3" fontId="4" fillId="0" borderId="35" xfId="1" applyNumberFormat="1" applyFont="1" applyFill="1" applyBorder="1" applyAlignment="1" applyProtection="1">
      <alignment horizontal="right" vertical="center"/>
      <protection locked="0"/>
    </xf>
    <xf numFmtId="3" fontId="4" fillId="0" borderId="3" xfId="1" applyNumberFormat="1" applyFont="1" applyFill="1" applyBorder="1" applyAlignment="1" applyProtection="1">
      <alignment horizontal="right" vertical="center"/>
      <protection locked="0"/>
    </xf>
    <xf numFmtId="3" fontId="4" fillId="0" borderId="36" xfId="1" applyNumberFormat="1" applyFont="1" applyFill="1" applyBorder="1" applyAlignment="1" applyProtection="1">
      <alignment horizontal="left" vertical="center" wrapText="1"/>
      <protection locked="0"/>
    </xf>
    <xf numFmtId="0" fontId="5" fillId="0" borderId="37" xfId="1" applyFont="1" applyFill="1" applyBorder="1" applyAlignment="1">
      <alignment horizontal="left" vertical="center" wrapText="1"/>
    </xf>
    <xf numFmtId="3" fontId="4" fillId="0" borderId="37" xfId="1" applyNumberFormat="1" applyFont="1" applyFill="1" applyBorder="1" applyAlignment="1">
      <alignment vertical="center"/>
    </xf>
    <xf numFmtId="3" fontId="4" fillId="0" borderId="37" xfId="1" applyNumberFormat="1" applyFont="1" applyFill="1" applyBorder="1" applyAlignment="1" applyProtection="1">
      <alignment vertical="center"/>
      <protection locked="0"/>
    </xf>
    <xf numFmtId="3" fontId="4" fillId="3" borderId="37" xfId="1" applyNumberFormat="1" applyFont="1" applyFill="1" applyBorder="1" applyAlignment="1" applyProtection="1">
      <alignment vertical="center"/>
      <protection locked="0"/>
    </xf>
    <xf numFmtId="3" fontId="4" fillId="0" borderId="38" xfId="1" applyNumberFormat="1" applyFont="1" applyFill="1" applyBorder="1" applyAlignment="1" applyProtection="1">
      <alignment horizontal="center" vertical="center"/>
      <protection locked="0"/>
    </xf>
    <xf numFmtId="3" fontId="4" fillId="0" borderId="37" xfId="1" applyNumberFormat="1" applyFont="1" applyFill="1" applyBorder="1" applyAlignment="1" applyProtection="1">
      <alignment horizontal="center" vertical="center"/>
      <protection locked="0"/>
    </xf>
    <xf numFmtId="3" fontId="4" fillId="0" borderId="37" xfId="1" applyNumberFormat="1" applyFont="1" applyFill="1" applyBorder="1" applyAlignment="1">
      <alignment horizontal="center" vertical="center"/>
    </xf>
    <xf numFmtId="3" fontId="4" fillId="0" borderId="39" xfId="1" applyNumberFormat="1" applyFont="1" applyFill="1" applyBorder="1" applyAlignment="1" applyProtection="1">
      <alignment horizontal="center" vertical="center"/>
      <protection locked="0"/>
    </xf>
    <xf numFmtId="0" fontId="4" fillId="0" borderId="32" xfId="1" applyFont="1" applyFill="1" applyBorder="1" applyAlignment="1">
      <alignment horizontal="left" vertical="center" wrapText="1"/>
    </xf>
    <xf numFmtId="3" fontId="4" fillId="0" borderId="32" xfId="1" applyNumberFormat="1" applyFont="1" applyFill="1" applyBorder="1" applyAlignment="1">
      <alignment vertical="center"/>
    </xf>
    <xf numFmtId="3" fontId="4" fillId="0" borderId="32" xfId="1" applyNumberFormat="1" applyFont="1" applyFill="1" applyBorder="1" applyAlignment="1">
      <alignment horizontal="center" vertical="center"/>
    </xf>
    <xf numFmtId="3" fontId="4" fillId="0" borderId="33" xfId="1" applyNumberFormat="1" applyFont="1" applyFill="1" applyBorder="1" applyAlignment="1" applyProtection="1">
      <alignment horizontal="center" vertical="center"/>
      <protection locked="0"/>
    </xf>
    <xf numFmtId="3" fontId="4" fillId="0" borderId="32" xfId="1" applyNumberFormat="1" applyFont="1" applyFill="1" applyBorder="1" applyAlignment="1" applyProtection="1">
      <alignment horizontal="center" vertical="center"/>
      <protection locked="0"/>
    </xf>
    <xf numFmtId="3" fontId="4" fillId="0" borderId="34" xfId="1" applyNumberFormat="1" applyFont="1" applyFill="1" applyBorder="1" applyAlignment="1" applyProtection="1">
      <alignment horizontal="center" vertical="center"/>
      <protection locked="0"/>
    </xf>
    <xf numFmtId="0" fontId="4" fillId="0" borderId="35" xfId="1" applyFont="1" applyFill="1" applyBorder="1" applyAlignment="1">
      <alignment horizontal="left" vertical="center" wrapText="1"/>
    </xf>
    <xf numFmtId="3" fontId="4" fillId="0" borderId="35" xfId="1" applyNumberFormat="1" applyFont="1" applyFill="1" applyBorder="1" applyAlignment="1">
      <alignment vertical="center"/>
    </xf>
    <xf numFmtId="3" fontId="4" fillId="0" borderId="35" xfId="1" applyNumberFormat="1" applyFont="1" applyFill="1" applyBorder="1" applyAlignment="1">
      <alignment horizontal="center" vertical="center"/>
    </xf>
    <xf numFmtId="3" fontId="4" fillId="0" borderId="3" xfId="1" applyNumberFormat="1" applyFont="1" applyFill="1" applyBorder="1" applyAlignment="1" applyProtection="1">
      <alignment horizontal="center" vertical="center"/>
      <protection locked="0"/>
    </xf>
    <xf numFmtId="3" fontId="4" fillId="0" borderId="35" xfId="1" applyNumberFormat="1" applyFont="1" applyFill="1" applyBorder="1" applyAlignment="1" applyProtection="1">
      <alignment horizontal="center" vertical="center"/>
      <protection locked="0"/>
    </xf>
    <xf numFmtId="3" fontId="4" fillId="0" borderId="36" xfId="1" applyNumberFormat="1" applyFont="1" applyFill="1" applyBorder="1" applyAlignment="1" applyProtection="1">
      <alignment horizontal="center" vertical="center"/>
      <protection locked="0"/>
    </xf>
    <xf numFmtId="0" fontId="4" fillId="0" borderId="40" xfId="1" applyFont="1" applyFill="1" applyBorder="1" applyAlignment="1">
      <alignment vertical="center" wrapText="1"/>
    </xf>
    <xf numFmtId="0" fontId="4" fillId="0" borderId="40" xfId="1" applyFont="1" applyFill="1" applyBorder="1" applyAlignment="1">
      <alignment horizontal="left" vertical="center" wrapText="1"/>
    </xf>
    <xf numFmtId="3" fontId="4" fillId="0" borderId="40" xfId="1" applyNumberFormat="1" applyFont="1" applyFill="1" applyBorder="1" applyAlignment="1">
      <alignment vertical="center"/>
    </xf>
    <xf numFmtId="3" fontId="4" fillId="0" borderId="40" xfId="1" applyNumberFormat="1" applyFont="1" applyFill="1" applyBorder="1" applyAlignment="1">
      <alignment horizontal="center" vertical="center"/>
    </xf>
    <xf numFmtId="3" fontId="4" fillId="0" borderId="7" xfId="1" applyNumberFormat="1" applyFont="1" applyFill="1" applyBorder="1" applyAlignment="1" applyProtection="1">
      <alignment horizontal="center" vertical="center"/>
      <protection locked="0"/>
    </xf>
    <xf numFmtId="3" fontId="4" fillId="0" borderId="40" xfId="1" applyNumberFormat="1" applyFont="1" applyFill="1" applyBorder="1" applyAlignment="1" applyProtection="1">
      <alignment horizontal="center" vertical="center"/>
      <protection locked="0"/>
    </xf>
    <xf numFmtId="3" fontId="4" fillId="0" borderId="41" xfId="1" applyNumberFormat="1" applyFont="1" applyFill="1" applyBorder="1" applyAlignment="1" applyProtection="1">
      <alignment horizontal="center" vertical="center"/>
      <protection locked="0"/>
    </xf>
    <xf numFmtId="0" fontId="5" fillId="0" borderId="40" xfId="1" applyFont="1" applyFill="1" applyBorder="1" applyAlignment="1">
      <alignment horizontal="center" vertical="center" wrapText="1"/>
    </xf>
    <xf numFmtId="0" fontId="5" fillId="0" borderId="40" xfId="1" applyFont="1" applyFill="1" applyBorder="1" applyAlignment="1">
      <alignment horizontal="left" vertical="center" wrapText="1"/>
    </xf>
    <xf numFmtId="3" fontId="4" fillId="0" borderId="7" xfId="1" applyNumberFormat="1" applyFont="1" applyFill="1" applyBorder="1" applyAlignment="1">
      <alignment horizontal="center" vertical="center"/>
    </xf>
    <xf numFmtId="0" fontId="4" fillId="0" borderId="40" xfId="1" applyFont="1" applyFill="1" applyBorder="1" applyAlignment="1">
      <alignment horizontal="right" vertical="center" wrapText="1"/>
    </xf>
    <xf numFmtId="3" fontId="4" fillId="0" borderId="41" xfId="1" applyNumberFormat="1" applyFont="1" applyFill="1" applyBorder="1" applyAlignment="1" applyProtection="1">
      <alignment horizontal="left" vertical="center" wrapText="1"/>
      <protection locked="0"/>
    </xf>
    <xf numFmtId="0" fontId="5" fillId="0" borderId="32" xfId="1" applyFont="1" applyFill="1" applyBorder="1" applyAlignment="1">
      <alignment horizontal="center" vertical="center" wrapText="1"/>
    </xf>
    <xf numFmtId="0" fontId="5" fillId="0" borderId="32" xfId="1" applyFont="1" applyFill="1" applyBorder="1" applyAlignment="1">
      <alignment horizontal="left" vertical="center" wrapText="1"/>
    </xf>
    <xf numFmtId="3" fontId="4" fillId="0" borderId="33" xfId="1" applyNumberFormat="1" applyFont="1" applyFill="1" applyBorder="1" applyAlignment="1">
      <alignment horizontal="center" vertical="center"/>
    </xf>
    <xf numFmtId="3" fontId="4" fillId="0" borderId="40" xfId="1" applyNumberFormat="1" applyFont="1" applyFill="1" applyBorder="1" applyAlignment="1" applyProtection="1">
      <alignment vertical="center"/>
      <protection locked="0"/>
    </xf>
    <xf numFmtId="3" fontId="4" fillId="0" borderId="40" xfId="1" applyNumberFormat="1" applyFont="1" applyFill="1" applyBorder="1" applyAlignment="1">
      <alignment horizontal="right" vertical="center"/>
    </xf>
    <xf numFmtId="3" fontId="4" fillId="0" borderId="40" xfId="1" applyNumberFormat="1" applyFont="1" applyFill="1" applyBorder="1" applyAlignment="1" applyProtection="1">
      <alignment horizontal="right" vertical="center"/>
      <protection locked="0"/>
    </xf>
    <xf numFmtId="3" fontId="4" fillId="0" borderId="41" xfId="1" applyNumberFormat="1" applyFont="1" applyFill="1" applyBorder="1" applyAlignment="1" applyProtection="1">
      <alignment horizontal="right" vertical="center"/>
      <protection locked="0"/>
    </xf>
    <xf numFmtId="3" fontId="4" fillId="0" borderId="3" xfId="1" applyNumberFormat="1" applyFont="1" applyFill="1" applyBorder="1" applyAlignment="1">
      <alignment horizontal="center" vertical="center"/>
    </xf>
    <xf numFmtId="3" fontId="4" fillId="0" borderId="36" xfId="1" applyNumberFormat="1" applyFont="1" applyFill="1" applyBorder="1" applyAlignment="1" applyProtection="1">
      <alignment horizontal="right" vertical="center"/>
      <protection locked="0"/>
    </xf>
    <xf numFmtId="0" fontId="5" fillId="0" borderId="40" xfId="1" applyFont="1" applyFill="1" applyBorder="1" applyAlignment="1">
      <alignment vertical="center" wrapText="1"/>
    </xf>
    <xf numFmtId="3" fontId="5" fillId="0" borderId="40" xfId="1" applyNumberFormat="1" applyFont="1" applyFill="1" applyBorder="1" applyAlignment="1">
      <alignment vertical="center"/>
    </xf>
    <xf numFmtId="3" fontId="5" fillId="0" borderId="7" xfId="1" applyNumberFormat="1" applyFont="1" applyFill="1" applyBorder="1" applyAlignment="1">
      <alignment vertical="center"/>
    </xf>
    <xf numFmtId="3" fontId="5" fillId="0" borderId="41" xfId="1" applyNumberFormat="1" applyFont="1" applyFill="1" applyBorder="1" applyAlignment="1" applyProtection="1">
      <alignment vertical="center"/>
      <protection locked="0"/>
    </xf>
    <xf numFmtId="0" fontId="5" fillId="0" borderId="42" xfId="1" applyFont="1" applyFill="1" applyBorder="1" applyAlignment="1">
      <alignment vertical="center"/>
    </xf>
    <xf numFmtId="0" fontId="5" fillId="0" borderId="42" xfId="1" applyFont="1" applyFill="1" applyBorder="1" applyAlignment="1">
      <alignment vertical="center" wrapText="1"/>
    </xf>
    <xf numFmtId="3" fontId="5" fillId="0" borderId="42" xfId="1" applyNumberFormat="1" applyFont="1" applyFill="1" applyBorder="1" applyAlignment="1">
      <alignment vertical="center"/>
    </xf>
    <xf numFmtId="3" fontId="5" fillId="0" borderId="43" xfId="1" applyNumberFormat="1" applyFont="1" applyFill="1" applyBorder="1" applyAlignment="1">
      <alignment vertical="center"/>
    </xf>
    <xf numFmtId="3" fontId="5" fillId="0" borderId="44" xfId="1" applyNumberFormat="1" applyFont="1" applyFill="1" applyBorder="1" applyAlignment="1" applyProtection="1">
      <alignment vertical="center"/>
      <protection locked="0"/>
    </xf>
    <xf numFmtId="0" fontId="5" fillId="0" borderId="40" xfId="1" applyFont="1" applyFill="1" applyBorder="1" applyAlignment="1">
      <alignment vertical="center"/>
    </xf>
    <xf numFmtId="0" fontId="4" fillId="0" borderId="32" xfId="1" applyFont="1" applyFill="1" applyBorder="1" applyAlignment="1">
      <alignment horizontal="center" vertical="center" wrapText="1"/>
    </xf>
    <xf numFmtId="3" fontId="4" fillId="0" borderId="33" xfId="1" applyNumberFormat="1" applyFont="1" applyFill="1" applyBorder="1" applyAlignment="1">
      <alignment vertical="center"/>
    </xf>
    <xf numFmtId="3" fontId="4" fillId="0" borderId="34" xfId="1" applyNumberFormat="1" applyFont="1" applyFill="1" applyBorder="1" applyAlignment="1" applyProtection="1">
      <alignment vertical="center"/>
      <protection locked="0"/>
    </xf>
    <xf numFmtId="3" fontId="4" fillId="0" borderId="35" xfId="1" applyNumberFormat="1" applyFont="1" applyFill="1" applyBorder="1" applyAlignment="1" applyProtection="1">
      <alignment vertical="center"/>
      <protection locked="0"/>
    </xf>
    <xf numFmtId="3" fontId="4" fillId="0" borderId="3" xfId="1" applyNumberFormat="1" applyFont="1" applyFill="1" applyBorder="1" applyAlignment="1" applyProtection="1">
      <alignment vertical="center"/>
      <protection locked="0"/>
    </xf>
    <xf numFmtId="3" fontId="4" fillId="0" borderId="36" xfId="1" applyNumberFormat="1" applyFont="1" applyFill="1" applyBorder="1" applyAlignment="1" applyProtection="1">
      <alignment vertical="center"/>
      <protection locked="0"/>
    </xf>
    <xf numFmtId="0" fontId="4" fillId="0" borderId="35" xfId="1" applyFont="1" applyFill="1" applyBorder="1" applyAlignment="1">
      <alignment horizontal="center" vertical="center" wrapText="1"/>
    </xf>
    <xf numFmtId="3" fontId="4" fillId="0" borderId="3" xfId="1" applyNumberFormat="1" applyFont="1" applyFill="1" applyBorder="1" applyAlignment="1">
      <alignment vertical="center"/>
    </xf>
    <xf numFmtId="3" fontId="4" fillId="0" borderId="7" xfId="1" applyNumberFormat="1" applyFont="1" applyFill="1" applyBorder="1" applyAlignment="1">
      <alignment vertical="center"/>
    </xf>
    <xf numFmtId="3" fontId="4" fillId="0" borderId="41" xfId="1" applyNumberFormat="1" applyFont="1" applyFill="1" applyBorder="1" applyAlignment="1" applyProtection="1">
      <alignment vertical="center"/>
      <protection locked="0"/>
    </xf>
    <xf numFmtId="3" fontId="4" fillId="0" borderId="32" xfId="1" applyNumberFormat="1" applyFont="1" applyFill="1" applyBorder="1" applyAlignment="1" applyProtection="1">
      <alignment vertical="center"/>
      <protection locked="0"/>
    </xf>
    <xf numFmtId="3" fontId="4" fillId="0" borderId="33" xfId="1" applyNumberFormat="1" applyFont="1" applyFill="1" applyBorder="1" applyAlignment="1" applyProtection="1">
      <alignment vertical="center"/>
      <protection locked="0"/>
    </xf>
    <xf numFmtId="3" fontId="4" fillId="0" borderId="7" xfId="1" applyNumberFormat="1" applyFont="1" applyFill="1" applyBorder="1" applyAlignment="1" applyProtection="1">
      <alignment vertical="center"/>
      <protection locked="0"/>
    </xf>
    <xf numFmtId="3" fontId="4" fillId="3" borderId="35" xfId="1" applyNumberFormat="1" applyFont="1" applyFill="1" applyBorder="1" applyAlignment="1" applyProtection="1">
      <alignment vertical="center"/>
      <protection locked="0"/>
    </xf>
    <xf numFmtId="0" fontId="4" fillId="0" borderId="35" xfId="1" applyFont="1" applyFill="1" applyBorder="1" applyAlignment="1">
      <alignment vertical="center"/>
    </xf>
    <xf numFmtId="0" fontId="4" fillId="0" borderId="45" xfId="1" applyFont="1" applyFill="1" applyBorder="1" applyAlignment="1">
      <alignment vertical="center" wrapText="1"/>
    </xf>
    <xf numFmtId="0" fontId="4" fillId="0" borderId="40" xfId="1" applyFont="1" applyFill="1" applyBorder="1" applyAlignment="1">
      <alignment horizontal="center" vertical="center" wrapText="1"/>
    </xf>
    <xf numFmtId="0" fontId="5" fillId="0" borderId="46" xfId="1" applyFont="1" applyFill="1" applyBorder="1" applyAlignment="1">
      <alignment horizontal="left" vertical="center" wrapText="1"/>
    </xf>
    <xf numFmtId="0" fontId="4" fillId="0" borderId="47" xfId="1" applyFont="1" applyFill="1" applyBorder="1" applyAlignment="1">
      <alignment horizontal="center" vertical="center" wrapText="1"/>
    </xf>
    <xf numFmtId="0" fontId="4" fillId="0" borderId="47" xfId="1" applyFont="1" applyFill="1" applyBorder="1" applyAlignment="1">
      <alignment horizontal="right" vertical="center" wrapText="1"/>
    </xf>
    <xf numFmtId="0" fontId="4" fillId="0" borderId="40" xfId="1" applyFont="1" applyFill="1" applyBorder="1" applyAlignment="1">
      <alignment vertical="center"/>
    </xf>
    <xf numFmtId="0" fontId="4" fillId="0" borderId="32" xfId="1" applyFont="1" applyFill="1" applyBorder="1" applyAlignment="1">
      <alignment vertical="center"/>
    </xf>
    <xf numFmtId="0" fontId="4" fillId="0" borderId="37" xfId="1" applyFont="1" applyFill="1" applyBorder="1" applyAlignment="1">
      <alignment vertical="center"/>
    </xf>
    <xf numFmtId="0" fontId="4" fillId="0" borderId="37" xfId="1" applyFont="1" applyFill="1" applyBorder="1" applyAlignment="1">
      <alignment vertical="center" wrapText="1"/>
    </xf>
    <xf numFmtId="3" fontId="4" fillId="0" borderId="38" xfId="1" applyNumberFormat="1" applyFont="1" applyFill="1" applyBorder="1" applyAlignment="1" applyProtection="1">
      <alignment vertical="center"/>
      <protection locked="0"/>
    </xf>
    <xf numFmtId="3" fontId="4" fillId="0" borderId="39" xfId="1" applyNumberFormat="1" applyFont="1" applyFill="1" applyBorder="1" applyAlignment="1" applyProtection="1">
      <alignment vertical="center"/>
      <protection locked="0"/>
    </xf>
    <xf numFmtId="0" fontId="4" fillId="0" borderId="0" xfId="1" applyFont="1" applyFill="1" applyAlignment="1"/>
    <xf numFmtId="0" fontId="4" fillId="0" borderId="0" xfId="2" applyFont="1" applyFill="1" applyAlignment="1">
      <alignment horizontal="right"/>
    </xf>
    <xf numFmtId="0" fontId="4" fillId="0" borderId="0" xfId="1" applyFont="1" applyFill="1" applyAlignment="1" applyProtection="1">
      <alignment horizontal="center"/>
      <protection locked="0"/>
    </xf>
    <xf numFmtId="0" fontId="4" fillId="0" borderId="0" xfId="1" applyFont="1" applyFill="1" applyAlignment="1" applyProtection="1">
      <alignment horizontal="center" wrapText="1"/>
      <protection locked="0"/>
    </xf>
    <xf numFmtId="0" fontId="4" fillId="0" borderId="0" xfId="0" applyFont="1" applyFill="1" applyAlignment="1">
      <alignment horizontal="left"/>
    </xf>
    <xf numFmtId="0" fontId="13" fillId="0" borderId="0" xfId="1" applyFont="1" applyFill="1" applyAlignment="1"/>
    <xf numFmtId="0" fontId="13" fillId="0" borderId="0" xfId="1" applyFont="1" applyFill="1" applyAlignment="1">
      <alignment horizontal="center"/>
    </xf>
    <xf numFmtId="0" fontId="14" fillId="0" borderId="0" xfId="0" applyFont="1" applyFill="1" applyAlignment="1"/>
    <xf numFmtId="0" fontId="13" fillId="0" borderId="0" xfId="0" applyFont="1" applyFill="1" applyAlignment="1"/>
    <xf numFmtId="49" fontId="4" fillId="0" borderId="0" xfId="1" applyNumberFormat="1" applyFont="1" applyFill="1" applyAlignment="1" applyProtection="1">
      <alignment horizontal="center"/>
      <protection locked="0"/>
    </xf>
    <xf numFmtId="0" fontId="4" fillId="0" borderId="48" xfId="1" applyFont="1" applyFill="1" applyBorder="1" applyAlignment="1">
      <alignment horizontal="center" vertical="center" wrapText="1"/>
    </xf>
    <xf numFmtId="0" fontId="5" fillId="0" borderId="48" xfId="1" applyFont="1" applyFill="1" applyBorder="1" applyAlignment="1">
      <alignment wrapText="1"/>
    </xf>
    <xf numFmtId="3" fontId="5" fillId="0" borderId="48" xfId="1" applyNumberFormat="1" applyFont="1" applyFill="1" applyBorder="1" applyAlignment="1">
      <alignment horizontal="right" vertical="center" wrapText="1"/>
    </xf>
    <xf numFmtId="3" fontId="5" fillId="3" borderId="48" xfId="1" applyNumberFormat="1" applyFont="1" applyFill="1" applyBorder="1" applyAlignment="1">
      <alignment horizontal="right" vertical="center" wrapText="1"/>
    </xf>
    <xf numFmtId="3" fontId="5" fillId="0" borderId="48" xfId="1" applyNumberFormat="1" applyFont="1" applyFill="1" applyBorder="1" applyAlignment="1">
      <alignment wrapText="1"/>
    </xf>
    <xf numFmtId="0" fontId="4" fillId="0" borderId="48" xfId="1" applyFont="1" applyFill="1" applyBorder="1" applyAlignment="1" applyProtection="1">
      <alignment horizontal="center" vertical="center" wrapText="1"/>
      <protection locked="0"/>
    </xf>
    <xf numFmtId="0" fontId="4" fillId="0" borderId="48" xfId="3" applyFont="1" applyFill="1" applyBorder="1" applyAlignment="1" applyProtection="1">
      <alignment vertical="center" wrapText="1"/>
      <protection locked="0"/>
    </xf>
    <xf numFmtId="3" fontId="5" fillId="0" borderId="48" xfId="3" applyNumberFormat="1" applyFont="1" applyFill="1" applyBorder="1" applyAlignment="1" applyProtection="1">
      <alignment horizontal="center" vertical="center" wrapText="1"/>
      <protection locked="0"/>
    </xf>
    <xf numFmtId="3" fontId="4" fillId="0" borderId="48" xfId="1" applyNumberFormat="1" applyFont="1" applyFill="1" applyBorder="1" applyAlignment="1" applyProtection="1">
      <alignment horizontal="right" vertical="center" wrapText="1"/>
      <protection locked="0"/>
    </xf>
    <xf numFmtId="3" fontId="4" fillId="0" borderId="48" xfId="1" applyNumberFormat="1" applyFont="1" applyFill="1" applyBorder="1" applyAlignment="1" applyProtection="1">
      <alignment horizontal="right" vertical="center"/>
      <protection locked="0"/>
    </xf>
    <xf numFmtId="3" fontId="4" fillId="0" borderId="48" xfId="1" applyNumberFormat="1" applyFont="1" applyFill="1" applyBorder="1" applyAlignment="1" applyProtection="1">
      <alignment vertical="center"/>
      <protection locked="0"/>
    </xf>
    <xf numFmtId="3" fontId="4" fillId="0" borderId="48" xfId="3" applyNumberFormat="1" applyFont="1" applyFill="1" applyBorder="1" applyAlignment="1" applyProtection="1">
      <alignment horizontal="center" vertical="center" wrapText="1"/>
      <protection locked="0"/>
    </xf>
    <xf numFmtId="3" fontId="5" fillId="0" borderId="48" xfId="1" applyNumberFormat="1" applyFont="1" applyFill="1" applyBorder="1" applyAlignment="1" applyProtection="1">
      <alignment horizontal="center" vertical="center" wrapText="1"/>
      <protection locked="0"/>
    </xf>
    <xf numFmtId="0" fontId="4" fillId="0" borderId="48" xfId="1" applyFont="1" applyFill="1" applyBorder="1" applyAlignment="1" applyProtection="1">
      <alignment vertical="center" wrapText="1"/>
      <protection locked="0"/>
    </xf>
    <xf numFmtId="3" fontId="4" fillId="3" borderId="48" xfId="1" applyNumberFormat="1" applyFont="1" applyFill="1" applyBorder="1" applyAlignment="1" applyProtection="1">
      <alignment horizontal="right" vertical="center" wrapText="1"/>
      <protection locked="0"/>
    </xf>
    <xf numFmtId="3" fontId="4" fillId="0" borderId="48" xfId="1" applyNumberFormat="1" applyFont="1" applyFill="1" applyBorder="1" applyAlignment="1" applyProtection="1">
      <alignment vertical="center" wrapText="1"/>
      <protection locked="0"/>
    </xf>
    <xf numFmtId="0" fontId="4" fillId="0" borderId="48" xfId="1" applyFont="1" applyFill="1" applyBorder="1" applyAlignment="1" applyProtection="1">
      <alignment horizontal="center" vertical="center"/>
      <protection locked="0"/>
    </xf>
    <xf numFmtId="0" fontId="4" fillId="0" borderId="48" xfId="1" applyFont="1" applyFill="1" applyBorder="1" applyAlignment="1" applyProtection="1">
      <alignment vertical="center"/>
      <protection locked="0"/>
    </xf>
    <xf numFmtId="3" fontId="5" fillId="0" borderId="48" xfId="1" applyNumberFormat="1" applyFont="1" applyFill="1" applyBorder="1" applyAlignment="1" applyProtection="1">
      <alignment horizontal="center" vertical="center"/>
      <protection locked="0"/>
    </xf>
    <xf numFmtId="3" fontId="4" fillId="0" borderId="48" xfId="1" applyNumberFormat="1" applyFont="1" applyFill="1" applyBorder="1" applyAlignment="1" applyProtection="1">
      <alignment horizontal="center" vertical="center" wrapText="1"/>
      <protection locked="0"/>
    </xf>
    <xf numFmtId="0" fontId="4" fillId="0" borderId="0" xfId="1" applyFont="1" applyFill="1" applyBorder="1" applyAlignment="1" applyProtection="1">
      <alignment horizontal="center" vertical="center" wrapText="1"/>
      <protection locked="0"/>
    </xf>
    <xf numFmtId="0" fontId="4" fillId="0" borderId="0" xfId="1" applyFont="1" applyFill="1" applyBorder="1" applyAlignment="1" applyProtection="1">
      <alignment vertical="center" wrapText="1"/>
      <protection locked="0"/>
    </xf>
    <xf numFmtId="3" fontId="5" fillId="0" borderId="0" xfId="1" applyNumberFormat="1" applyFont="1" applyFill="1" applyBorder="1" applyAlignment="1" applyProtection="1">
      <alignment horizontal="center" vertical="center" wrapText="1"/>
      <protection locked="0"/>
    </xf>
    <xf numFmtId="3" fontId="4" fillId="0" borderId="0" xfId="1" applyNumberFormat="1" applyFont="1" applyFill="1" applyBorder="1" applyAlignment="1" applyProtection="1">
      <alignment horizontal="right" vertical="center" wrapText="1"/>
      <protection locked="0"/>
    </xf>
    <xf numFmtId="3" fontId="4" fillId="0" borderId="0" xfId="1" applyNumberFormat="1" applyFont="1" applyFill="1" applyBorder="1" applyAlignment="1" applyProtection="1">
      <alignment horizontal="right" vertical="center"/>
      <protection locked="0"/>
    </xf>
    <xf numFmtId="3" fontId="4" fillId="0" borderId="0" xfId="1" applyNumberFormat="1" applyFont="1" applyFill="1" applyBorder="1" applyAlignment="1" applyProtection="1">
      <alignment vertical="center"/>
      <protection locked="0"/>
    </xf>
    <xf numFmtId="3" fontId="4" fillId="0" borderId="0" xfId="3" applyNumberFormat="1" applyFont="1" applyFill="1" applyBorder="1" applyAlignment="1" applyProtection="1">
      <alignment horizontal="center" vertical="center" wrapText="1"/>
      <protection locked="0"/>
    </xf>
    <xf numFmtId="0" fontId="4" fillId="0" borderId="0" xfId="1" applyFont="1" applyFill="1" applyAlignment="1">
      <alignment wrapText="1"/>
    </xf>
    <xf numFmtId="0" fontId="5" fillId="0" borderId="0" xfId="1" applyFont="1" applyFill="1" applyAlignment="1">
      <alignment wrapText="1"/>
    </xf>
    <xf numFmtId="0" fontId="4" fillId="0" borderId="0" xfId="1" applyFont="1" applyFill="1" applyAlignment="1" applyProtection="1">
      <alignment wrapText="1"/>
      <protection locked="0"/>
    </xf>
    <xf numFmtId="0" fontId="4" fillId="0" borderId="0" xfId="1" applyFont="1" applyFill="1" applyAlignment="1" applyProtection="1">
      <protection locked="0"/>
    </xf>
    <xf numFmtId="0" fontId="16" fillId="6" borderId="0" xfId="4" applyFont="1" applyFill="1" applyBorder="1" applyAlignment="1" applyProtection="1">
      <alignment vertical="center"/>
      <protection locked="0"/>
    </xf>
    <xf numFmtId="0" fontId="11" fillId="6" borderId="0" xfId="4" applyFont="1" applyFill="1" applyBorder="1" applyAlignment="1" applyProtection="1">
      <alignment horizontal="right" vertical="center"/>
      <protection locked="0"/>
    </xf>
    <xf numFmtId="0" fontId="16" fillId="0" borderId="0" xfId="4" applyFont="1" applyFill="1" applyBorder="1" applyAlignment="1" applyProtection="1">
      <alignment vertical="center"/>
    </xf>
    <xf numFmtId="0" fontId="16" fillId="0" borderId="52" xfId="4" applyFont="1" applyFill="1" applyBorder="1" applyAlignment="1" applyProtection="1">
      <alignment vertical="center"/>
    </xf>
    <xf numFmtId="49" fontId="18" fillId="6" borderId="52" xfId="4" applyNumberFormat="1" applyFont="1" applyFill="1" applyBorder="1" applyAlignment="1" applyProtection="1">
      <alignment vertical="center"/>
    </xf>
    <xf numFmtId="49" fontId="11" fillId="6" borderId="0" xfId="4" applyNumberFormat="1" applyFont="1" applyFill="1" applyBorder="1" applyAlignment="1" applyProtection="1">
      <alignment vertical="center"/>
    </xf>
    <xf numFmtId="49" fontId="16" fillId="6" borderId="52" xfId="4" applyNumberFormat="1" applyFont="1" applyFill="1" applyBorder="1" applyAlignment="1" applyProtection="1">
      <alignment vertical="center"/>
    </xf>
    <xf numFmtId="49" fontId="16" fillId="6" borderId="0" xfId="4" applyNumberFormat="1" applyFont="1" applyFill="1" applyBorder="1" applyAlignment="1" applyProtection="1">
      <alignment vertical="center"/>
    </xf>
    <xf numFmtId="49" fontId="19" fillId="6" borderId="52" xfId="4" applyNumberFormat="1" applyFont="1" applyFill="1" applyBorder="1" applyAlignment="1" applyProtection="1">
      <alignment vertical="center"/>
    </xf>
    <xf numFmtId="49" fontId="16" fillId="6" borderId="55" xfId="4" applyNumberFormat="1" applyFont="1" applyFill="1" applyBorder="1" applyAlignment="1" applyProtection="1">
      <alignment vertical="center"/>
    </xf>
    <xf numFmtId="49" fontId="16" fillId="6" borderId="56" xfId="4" applyNumberFormat="1" applyFont="1" applyFill="1" applyBorder="1" applyAlignment="1" applyProtection="1">
      <alignment vertical="center"/>
    </xf>
    <xf numFmtId="49" fontId="16" fillId="6" borderId="57" xfId="4" applyNumberFormat="1" applyFont="1" applyFill="1" applyBorder="1" applyAlignment="1" applyProtection="1">
      <alignment vertical="center"/>
      <protection locked="0"/>
    </xf>
    <xf numFmtId="49" fontId="16" fillId="6" borderId="58" xfId="4" applyNumberFormat="1" applyFont="1" applyFill="1" applyBorder="1" applyAlignment="1" applyProtection="1">
      <alignment vertical="center"/>
      <protection locked="0"/>
    </xf>
    <xf numFmtId="49" fontId="16" fillId="0" borderId="52" xfId="4" applyNumberFormat="1" applyFont="1" applyFill="1" applyBorder="1" applyAlignment="1" applyProtection="1">
      <alignment horizontal="center" vertical="center" wrapText="1"/>
    </xf>
    <xf numFmtId="49" fontId="16" fillId="0" borderId="0" xfId="4" applyNumberFormat="1" applyFont="1" applyFill="1" applyBorder="1" applyAlignment="1" applyProtection="1">
      <alignment horizontal="center" vertical="center" wrapText="1"/>
    </xf>
    <xf numFmtId="0" fontId="16" fillId="0" borderId="52" xfId="4" applyFont="1" applyFill="1" applyBorder="1" applyAlignment="1" applyProtection="1">
      <alignment horizontal="center" vertical="center" textRotation="90"/>
    </xf>
    <xf numFmtId="0" fontId="16" fillId="0" borderId="0" xfId="4" applyFont="1" applyFill="1" applyBorder="1" applyAlignment="1" applyProtection="1">
      <alignment horizontal="center" vertical="center" textRotation="90"/>
    </xf>
    <xf numFmtId="1" fontId="20" fillId="0" borderId="75" xfId="4" applyNumberFormat="1" applyFont="1" applyFill="1" applyBorder="1" applyAlignment="1" applyProtection="1">
      <alignment horizontal="center" vertical="center"/>
    </xf>
    <xf numFmtId="1" fontId="20" fillId="0" borderId="76" xfId="4" applyNumberFormat="1" applyFont="1" applyFill="1" applyBorder="1" applyAlignment="1" applyProtection="1">
      <alignment horizontal="center" vertical="center"/>
    </xf>
    <xf numFmtId="1" fontId="20" fillId="0" borderId="77" xfId="4" applyNumberFormat="1" applyFont="1" applyFill="1" applyBorder="1" applyAlignment="1" applyProtection="1">
      <alignment horizontal="center" vertical="center"/>
    </xf>
    <xf numFmtId="1" fontId="20" fillId="0" borderId="78" xfId="4" applyNumberFormat="1" applyFont="1" applyFill="1" applyBorder="1" applyAlignment="1" applyProtection="1">
      <alignment horizontal="center" vertical="center"/>
    </xf>
    <xf numFmtId="1" fontId="20" fillId="0" borderId="79" xfId="4" applyNumberFormat="1" applyFont="1" applyFill="1" applyBorder="1" applyAlignment="1" applyProtection="1">
      <alignment horizontal="center" vertical="center"/>
    </xf>
    <xf numFmtId="1" fontId="20" fillId="0" borderId="80" xfId="4" applyNumberFormat="1" applyFont="1" applyFill="1" applyBorder="1" applyAlignment="1" applyProtection="1">
      <alignment horizontal="center" vertical="center"/>
    </xf>
    <xf numFmtId="0" fontId="11" fillId="0" borderId="63" xfId="4" applyFont="1" applyFill="1" applyBorder="1" applyAlignment="1" applyProtection="1">
      <alignment vertical="center" wrapText="1"/>
    </xf>
    <xf numFmtId="0" fontId="11" fillId="0" borderId="63" xfId="4" applyFont="1" applyFill="1" applyBorder="1" applyAlignment="1" applyProtection="1">
      <alignment horizontal="left" vertical="center" wrapText="1"/>
    </xf>
    <xf numFmtId="0" fontId="11" fillId="0" borderId="63" xfId="4" applyFont="1" applyFill="1" applyBorder="1" applyAlignment="1" applyProtection="1">
      <alignment vertical="center"/>
    </xf>
    <xf numFmtId="0" fontId="11" fillId="0" borderId="81" xfId="4" applyFont="1" applyFill="1" applyBorder="1" applyAlignment="1" applyProtection="1">
      <alignment vertical="center"/>
    </xf>
    <xf numFmtId="0" fontId="11" fillId="0" borderId="66" xfId="4" applyFont="1" applyFill="1" applyBorder="1" applyAlignment="1" applyProtection="1">
      <alignment vertical="center"/>
    </xf>
    <xf numFmtId="0" fontId="11" fillId="0" borderId="82" xfId="4" applyFont="1" applyFill="1" applyBorder="1" applyAlignment="1" applyProtection="1">
      <alignment vertical="center"/>
      <protection locked="0"/>
    </xf>
    <xf numFmtId="0" fontId="11" fillId="0" borderId="81" xfId="4" applyFont="1" applyFill="1" applyBorder="1" applyAlignment="1" applyProtection="1">
      <alignment vertical="center"/>
      <protection locked="0"/>
    </xf>
    <xf numFmtId="0" fontId="11" fillId="0" borderId="66" xfId="4" applyFont="1" applyFill="1" applyBorder="1" applyAlignment="1" applyProtection="1">
      <alignment vertical="center"/>
      <protection locked="0"/>
    </xf>
    <xf numFmtId="0" fontId="11" fillId="0" borderId="68" xfId="4" applyFont="1" applyFill="1" applyBorder="1" applyAlignment="1" applyProtection="1">
      <alignment vertical="center"/>
      <protection locked="0"/>
    </xf>
    <xf numFmtId="0" fontId="11" fillId="0" borderId="83" xfId="4" applyFont="1" applyFill="1" applyBorder="1" applyAlignment="1" applyProtection="1">
      <alignment vertical="center"/>
      <protection locked="0"/>
    </xf>
    <xf numFmtId="0" fontId="11" fillId="0" borderId="0" xfId="4" applyFont="1" applyFill="1" applyBorder="1" applyAlignment="1" applyProtection="1">
      <alignment vertical="center"/>
    </xf>
    <xf numFmtId="0" fontId="11" fillId="0" borderId="84" xfId="4" applyFont="1" applyFill="1" applyBorder="1" applyAlignment="1" applyProtection="1">
      <alignment vertical="center" wrapText="1"/>
    </xf>
    <xf numFmtId="0" fontId="11" fillId="0" borderId="84" xfId="4" applyFont="1" applyFill="1" applyBorder="1" applyAlignment="1" applyProtection="1">
      <alignment horizontal="left" vertical="center" wrapText="1"/>
    </xf>
    <xf numFmtId="3" fontId="11" fillId="0" borderId="84" xfId="4" applyNumberFormat="1" applyFont="1" applyFill="1" applyBorder="1" applyAlignment="1" applyProtection="1">
      <alignment horizontal="right" vertical="center"/>
    </xf>
    <xf numFmtId="3" fontId="11" fillId="0" borderId="85" xfId="4" applyNumberFormat="1" applyFont="1" applyFill="1" applyBorder="1" applyAlignment="1" applyProtection="1">
      <alignment horizontal="right" vertical="center"/>
    </xf>
    <xf numFmtId="3" fontId="11" fillId="0" borderId="86" xfId="4" applyNumberFormat="1" applyFont="1" applyFill="1" applyBorder="1" applyAlignment="1" applyProtection="1">
      <alignment horizontal="right" vertical="center"/>
    </xf>
    <xf numFmtId="3" fontId="11" fillId="0" borderId="87" xfId="4" applyNumberFormat="1" applyFont="1" applyFill="1" applyBorder="1" applyAlignment="1" applyProtection="1">
      <alignment horizontal="right" vertical="center"/>
    </xf>
    <xf numFmtId="3" fontId="11" fillId="0" borderId="88" xfId="4" applyNumberFormat="1" applyFont="1" applyFill="1" applyBorder="1" applyAlignment="1" applyProtection="1">
      <alignment horizontal="right" vertical="center"/>
    </xf>
    <xf numFmtId="3" fontId="11" fillId="0" borderId="89" xfId="4" applyNumberFormat="1" applyFont="1" applyFill="1" applyBorder="1" applyAlignment="1" applyProtection="1">
      <alignment horizontal="right" vertical="center"/>
      <protection locked="0"/>
    </xf>
    <xf numFmtId="0" fontId="16" fillId="0" borderId="75" xfId="4" applyFont="1" applyFill="1" applyBorder="1" applyAlignment="1" applyProtection="1">
      <alignment vertical="center" wrapText="1"/>
    </xf>
    <xf numFmtId="0" fontId="16" fillId="0" borderId="75" xfId="4" applyFont="1" applyFill="1" applyBorder="1" applyAlignment="1" applyProtection="1">
      <alignment horizontal="left" vertical="center" wrapText="1"/>
    </xf>
    <xf numFmtId="3" fontId="16" fillId="0" borderId="75" xfId="4" applyNumberFormat="1" applyFont="1" applyFill="1" applyBorder="1" applyAlignment="1" applyProtection="1">
      <alignment horizontal="right" vertical="center"/>
    </xf>
    <xf numFmtId="3" fontId="16" fillId="0" borderId="76" xfId="4" applyNumberFormat="1" applyFont="1" applyFill="1" applyBorder="1" applyAlignment="1" applyProtection="1">
      <alignment horizontal="right" vertical="center"/>
    </xf>
    <xf numFmtId="3" fontId="16" fillId="0" borderId="77" xfId="4" applyNumberFormat="1" applyFont="1" applyFill="1" applyBorder="1" applyAlignment="1" applyProtection="1">
      <alignment horizontal="right" vertical="center"/>
    </xf>
    <xf numFmtId="3" fontId="16" fillId="0" borderId="78" xfId="4" applyNumberFormat="1" applyFont="1" applyFill="1" applyBorder="1" applyAlignment="1" applyProtection="1">
      <alignment horizontal="right" vertical="center"/>
    </xf>
    <xf numFmtId="3" fontId="16" fillId="0" borderId="79" xfId="4" applyNumberFormat="1" applyFont="1" applyFill="1" applyBorder="1" applyAlignment="1" applyProtection="1">
      <alignment horizontal="right" vertical="center"/>
    </xf>
    <xf numFmtId="3" fontId="16" fillId="0" borderId="80" xfId="4" applyNumberFormat="1" applyFont="1" applyFill="1" applyBorder="1" applyAlignment="1" applyProtection="1">
      <alignment horizontal="right" vertical="center"/>
      <protection locked="0"/>
    </xf>
    <xf numFmtId="0" fontId="16" fillId="0" borderId="63" xfId="4" applyFont="1" applyFill="1" applyBorder="1" applyAlignment="1" applyProtection="1">
      <alignment vertical="center" wrapText="1"/>
    </xf>
    <xf numFmtId="0" fontId="16" fillId="0" borderId="63" xfId="4" applyFont="1" applyFill="1" applyBorder="1" applyAlignment="1" applyProtection="1">
      <alignment horizontal="right" vertical="center" wrapText="1"/>
    </xf>
    <xf numFmtId="3" fontId="16" fillId="0" borderId="63" xfId="4" applyNumberFormat="1" applyFont="1" applyFill="1" applyBorder="1" applyAlignment="1" applyProtection="1">
      <alignment horizontal="right" vertical="center"/>
    </xf>
    <xf numFmtId="3" fontId="16" fillId="0" borderId="81" xfId="4" applyNumberFormat="1" applyFont="1" applyFill="1" applyBorder="1" applyAlignment="1" applyProtection="1">
      <alignment horizontal="right" vertical="center"/>
      <protection locked="0"/>
    </xf>
    <xf numFmtId="3" fontId="16" fillId="0" borderId="66" xfId="4" applyNumberFormat="1" applyFont="1" applyFill="1" applyBorder="1" applyAlignment="1" applyProtection="1">
      <alignment horizontal="right" vertical="center"/>
      <protection locked="0"/>
    </xf>
    <xf numFmtId="3" fontId="16" fillId="0" borderId="82" xfId="4" applyNumberFormat="1" applyFont="1" applyFill="1" applyBorder="1" applyAlignment="1" applyProtection="1">
      <alignment horizontal="right" vertical="center"/>
    </xf>
    <xf numFmtId="3" fontId="16" fillId="0" borderId="68" xfId="4" applyNumberFormat="1" applyFont="1" applyFill="1" applyBorder="1" applyAlignment="1" applyProtection="1">
      <alignment horizontal="right" vertical="center"/>
      <protection locked="0"/>
    </xf>
    <xf numFmtId="3" fontId="16" fillId="0" borderId="83" xfId="4" applyNumberFormat="1" applyFont="1" applyFill="1" applyBorder="1" applyAlignment="1" applyProtection="1">
      <alignment horizontal="right" vertical="center"/>
      <protection locked="0"/>
    </xf>
    <xf numFmtId="0" fontId="16" fillId="0" borderId="90" xfId="4" applyFont="1" applyFill="1" applyBorder="1" applyAlignment="1" applyProtection="1">
      <alignment vertical="center" wrapText="1"/>
    </xf>
    <xf numFmtId="0" fontId="16" fillId="0" borderId="90" xfId="4" applyFont="1" applyFill="1" applyBorder="1" applyAlignment="1" applyProtection="1">
      <alignment horizontal="right" vertical="center" wrapText="1"/>
    </xf>
    <xf numFmtId="3" fontId="16" fillId="0" borderId="90" xfId="4" applyNumberFormat="1" applyFont="1" applyFill="1" applyBorder="1" applyAlignment="1" applyProtection="1">
      <alignment horizontal="right" vertical="center"/>
    </xf>
    <xf numFmtId="3" fontId="16" fillId="0" borderId="91" xfId="4" applyNumberFormat="1" applyFont="1" applyFill="1" applyBorder="1" applyAlignment="1" applyProtection="1">
      <alignment horizontal="right" vertical="center"/>
      <protection locked="0"/>
    </xf>
    <xf numFmtId="3" fontId="16" fillId="0" borderId="92" xfId="4" applyNumberFormat="1" applyFont="1" applyFill="1" applyBorder="1" applyAlignment="1" applyProtection="1">
      <alignment horizontal="right" vertical="center"/>
      <protection locked="0"/>
    </xf>
    <xf numFmtId="3" fontId="16" fillId="0" borderId="93" xfId="4" applyNumberFormat="1" applyFont="1" applyFill="1" applyBorder="1" applyAlignment="1" applyProtection="1">
      <alignment horizontal="right" vertical="center"/>
    </xf>
    <xf numFmtId="3" fontId="16" fillId="0" borderId="94" xfId="4" applyNumberFormat="1" applyFont="1" applyFill="1" applyBorder="1" applyAlignment="1" applyProtection="1">
      <alignment horizontal="right" vertical="center"/>
      <protection locked="0"/>
    </xf>
    <xf numFmtId="3" fontId="16" fillId="0" borderId="95" xfId="4" applyNumberFormat="1" applyFont="1" applyFill="1" applyBorder="1" applyAlignment="1" applyProtection="1">
      <alignment horizontal="right" vertical="center"/>
      <protection locked="0"/>
    </xf>
    <xf numFmtId="0" fontId="11" fillId="0" borderId="69" xfId="4" applyFont="1" applyFill="1" applyBorder="1" applyAlignment="1" applyProtection="1">
      <alignment horizontal="left" vertical="center" wrapText="1"/>
    </xf>
    <xf numFmtId="3" fontId="16" fillId="0" borderId="69" xfId="4" applyNumberFormat="1" applyFont="1" applyFill="1" applyBorder="1" applyAlignment="1" applyProtection="1">
      <alignment vertical="center"/>
    </xf>
    <xf numFmtId="3" fontId="16" fillId="0" borderId="70" xfId="4" applyNumberFormat="1" applyFont="1" applyFill="1" applyBorder="1" applyAlignment="1" applyProtection="1">
      <alignment vertical="center"/>
      <protection locked="0"/>
    </xf>
    <xf numFmtId="3" fontId="16" fillId="7" borderId="71" xfId="4" applyNumberFormat="1" applyFont="1" applyFill="1" applyBorder="1" applyAlignment="1" applyProtection="1">
      <alignment vertical="center"/>
      <protection locked="0"/>
    </xf>
    <xf numFmtId="3" fontId="16" fillId="0" borderId="72" xfId="4" applyNumberFormat="1" applyFont="1" applyFill="1" applyBorder="1" applyAlignment="1" applyProtection="1">
      <alignment vertical="center"/>
    </xf>
    <xf numFmtId="3" fontId="16" fillId="0" borderId="71" xfId="4" applyNumberFormat="1" applyFont="1" applyFill="1" applyBorder="1" applyAlignment="1" applyProtection="1">
      <alignment vertical="center"/>
      <protection locked="0"/>
    </xf>
    <xf numFmtId="3" fontId="16" fillId="0" borderId="73" xfId="4" applyNumberFormat="1" applyFont="1" applyFill="1" applyBorder="1" applyAlignment="1" applyProtection="1">
      <alignment horizontal="center" vertical="center"/>
      <protection locked="0"/>
    </xf>
    <xf numFmtId="3" fontId="16" fillId="0" borderId="71" xfId="4" applyNumberFormat="1" applyFont="1" applyFill="1" applyBorder="1" applyAlignment="1" applyProtection="1">
      <alignment horizontal="center" vertical="center"/>
      <protection locked="0"/>
    </xf>
    <xf numFmtId="3" fontId="16" fillId="0" borderId="72" xfId="4" applyNumberFormat="1" applyFont="1" applyFill="1" applyBorder="1" applyAlignment="1" applyProtection="1">
      <alignment horizontal="center" vertical="center"/>
    </xf>
    <xf numFmtId="3" fontId="16" fillId="0" borderId="70" xfId="4" applyNumberFormat="1" applyFont="1" applyFill="1" applyBorder="1" applyAlignment="1" applyProtection="1">
      <alignment horizontal="center" vertical="center"/>
    </xf>
    <xf numFmtId="3" fontId="16" fillId="0" borderId="71" xfId="4" applyNumberFormat="1" applyFont="1" applyFill="1" applyBorder="1" applyAlignment="1" applyProtection="1">
      <alignment horizontal="center" vertical="center"/>
    </xf>
    <xf numFmtId="3" fontId="16" fillId="0" borderId="96" xfId="4" applyNumberFormat="1" applyFont="1" applyFill="1" applyBorder="1" applyAlignment="1" applyProtection="1">
      <alignment horizontal="center" vertical="center"/>
      <protection locked="0"/>
    </xf>
    <xf numFmtId="0" fontId="11" fillId="0" borderId="97" xfId="4" applyFont="1" applyFill="1" applyBorder="1" applyAlignment="1" applyProtection="1">
      <alignment horizontal="left" vertical="center" wrapText="1"/>
      <protection locked="0"/>
    </xf>
    <xf numFmtId="0" fontId="11" fillId="0" borderId="97" xfId="4" applyFont="1" applyFill="1" applyBorder="1" applyAlignment="1" applyProtection="1">
      <alignment horizontal="left" vertical="center" wrapText="1"/>
    </xf>
    <xf numFmtId="3" fontId="16" fillId="0" borderId="97" xfId="4" applyNumberFormat="1" applyFont="1" applyFill="1" applyBorder="1" applyAlignment="1" applyProtection="1">
      <alignment vertical="center"/>
    </xf>
    <xf numFmtId="3" fontId="16" fillId="0" borderId="98" xfId="4" applyNumberFormat="1" applyFont="1" applyFill="1" applyBorder="1" applyAlignment="1" applyProtection="1">
      <alignment horizontal="right" vertical="center"/>
      <protection locked="0"/>
    </xf>
    <xf numFmtId="3" fontId="16" fillId="0" borderId="99" xfId="4" applyNumberFormat="1" applyFont="1" applyFill="1" applyBorder="1" applyAlignment="1" applyProtection="1">
      <alignment horizontal="right" vertical="center"/>
      <protection locked="0"/>
    </xf>
    <xf numFmtId="3" fontId="16" fillId="0" borderId="100" xfId="4" applyNumberFormat="1" applyFont="1" applyFill="1" applyBorder="1" applyAlignment="1" applyProtection="1">
      <alignment horizontal="right" vertical="center"/>
    </xf>
    <xf numFmtId="3" fontId="16" fillId="0" borderId="98" xfId="4" applyNumberFormat="1" applyFont="1" applyFill="1" applyBorder="1" applyAlignment="1" applyProtection="1">
      <alignment horizontal="center" vertical="center"/>
      <protection locked="0"/>
    </xf>
    <xf numFmtId="3" fontId="16" fillId="0" borderId="99" xfId="4" applyNumberFormat="1" applyFont="1" applyFill="1" applyBorder="1" applyAlignment="1" applyProtection="1">
      <alignment horizontal="center" vertical="center"/>
      <protection locked="0"/>
    </xf>
    <xf numFmtId="3" fontId="16" fillId="0" borderId="100" xfId="4" applyNumberFormat="1" applyFont="1" applyFill="1" applyBorder="1" applyAlignment="1" applyProtection="1">
      <alignment horizontal="center" vertical="center"/>
    </xf>
    <xf numFmtId="3" fontId="16" fillId="0" borderId="101" xfId="4" applyNumberFormat="1" applyFont="1" applyFill="1" applyBorder="1" applyAlignment="1" applyProtection="1">
      <alignment horizontal="center" vertical="center"/>
    </xf>
    <xf numFmtId="3" fontId="16" fillId="0" borderId="99" xfId="4" applyNumberFormat="1" applyFont="1" applyFill="1" applyBorder="1" applyAlignment="1" applyProtection="1">
      <alignment horizontal="center" vertical="center"/>
    </xf>
    <xf numFmtId="3" fontId="16" fillId="0" borderId="98" xfId="4" applyNumberFormat="1" applyFont="1" applyFill="1" applyBorder="1" applyAlignment="1" applyProtection="1">
      <alignment horizontal="center" vertical="center"/>
    </xf>
    <xf numFmtId="3" fontId="16" fillId="0" borderId="102" xfId="4" applyNumberFormat="1" applyFont="1" applyFill="1" applyBorder="1" applyAlignment="1" applyProtection="1">
      <alignment horizontal="center" vertical="center"/>
      <protection locked="0"/>
    </xf>
    <xf numFmtId="3" fontId="16" fillId="0" borderId="100" xfId="4" applyNumberFormat="1" applyFont="1" applyFill="1" applyBorder="1" applyAlignment="1" applyProtection="1">
      <alignment vertical="center"/>
    </xf>
    <xf numFmtId="0" fontId="11" fillId="0" borderId="97" xfId="4" applyFont="1" applyFill="1" applyBorder="1" applyAlignment="1" applyProtection="1">
      <alignment horizontal="center" vertical="center" wrapText="1"/>
    </xf>
    <xf numFmtId="0" fontId="16" fillId="0" borderId="63" xfId="4" applyFont="1" applyFill="1" applyBorder="1" applyAlignment="1" applyProtection="1">
      <alignment horizontal="left" vertical="center" wrapText="1"/>
    </xf>
    <xf numFmtId="3" fontId="16" fillId="0" borderId="63" xfId="4" applyNumberFormat="1" applyFont="1" applyFill="1" applyBorder="1" applyAlignment="1" applyProtection="1">
      <alignment vertical="center"/>
    </xf>
    <xf numFmtId="3" fontId="16" fillId="0" borderId="81" xfId="4" applyNumberFormat="1" applyFont="1" applyFill="1" applyBorder="1" applyAlignment="1" applyProtection="1">
      <alignment horizontal="center" vertical="center"/>
    </xf>
    <xf numFmtId="3" fontId="16" fillId="0" borderId="66" xfId="4" applyNumberFormat="1" applyFont="1" applyFill="1" applyBorder="1" applyAlignment="1" applyProtection="1">
      <alignment horizontal="center" vertical="center"/>
    </xf>
    <xf numFmtId="3" fontId="16" fillId="0" borderId="82" xfId="4" applyNumberFormat="1" applyFont="1" applyFill="1" applyBorder="1" applyAlignment="1" applyProtection="1">
      <alignment horizontal="center" vertical="center"/>
    </xf>
    <xf numFmtId="3" fontId="16" fillId="0" borderId="68" xfId="4" applyNumberFormat="1" applyFont="1" applyFill="1" applyBorder="1" applyAlignment="1" applyProtection="1">
      <alignment horizontal="center" vertical="center"/>
      <protection locked="0"/>
    </xf>
    <xf numFmtId="3" fontId="16" fillId="0" borderId="66" xfId="4" applyNumberFormat="1" applyFont="1" applyFill="1" applyBorder="1" applyAlignment="1" applyProtection="1">
      <alignment horizontal="center" vertical="center"/>
      <protection locked="0"/>
    </xf>
    <xf numFmtId="3" fontId="16" fillId="0" borderId="82" xfId="4" applyNumberFormat="1" applyFont="1" applyFill="1" applyBorder="1" applyAlignment="1" applyProtection="1">
      <alignment vertical="center"/>
    </xf>
    <xf numFmtId="3" fontId="16" fillId="0" borderId="81" xfId="4" applyNumberFormat="1" applyFont="1" applyFill="1" applyBorder="1" applyAlignment="1" applyProtection="1">
      <alignment horizontal="center" vertical="center"/>
      <protection locked="0"/>
    </xf>
    <xf numFmtId="3" fontId="16" fillId="0" borderId="83" xfId="4" applyNumberFormat="1"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xf>
    <xf numFmtId="3" fontId="16" fillId="0" borderId="90" xfId="4" applyNumberFormat="1" applyFont="1" applyFill="1" applyBorder="1" applyAlignment="1" applyProtection="1">
      <alignment vertical="center"/>
    </xf>
    <xf numFmtId="3" fontId="16" fillId="0" borderId="91" xfId="4" applyNumberFormat="1" applyFont="1" applyFill="1" applyBorder="1" applyAlignment="1" applyProtection="1">
      <alignment horizontal="center" vertical="center"/>
    </xf>
    <xf numFmtId="3" fontId="16" fillId="0" borderId="92" xfId="4" applyNumberFormat="1" applyFont="1" applyFill="1" applyBorder="1" applyAlignment="1" applyProtection="1">
      <alignment horizontal="center" vertical="center"/>
    </xf>
    <xf numFmtId="3" fontId="16" fillId="0" borderId="93" xfId="4" applyNumberFormat="1" applyFont="1" applyFill="1" applyBorder="1" applyAlignment="1" applyProtection="1">
      <alignment horizontal="center" vertical="center"/>
    </xf>
    <xf numFmtId="3" fontId="16" fillId="0" borderId="94" xfId="4" applyNumberFormat="1" applyFont="1" applyFill="1" applyBorder="1" applyAlignment="1" applyProtection="1">
      <alignment horizontal="center" vertical="center"/>
      <protection locked="0"/>
    </xf>
    <xf numFmtId="3" fontId="16" fillId="0" borderId="92" xfId="4" applyNumberFormat="1" applyFont="1" applyFill="1" applyBorder="1" applyAlignment="1" applyProtection="1">
      <alignment horizontal="center" vertical="center"/>
      <protection locked="0"/>
    </xf>
    <xf numFmtId="3" fontId="16" fillId="0" borderId="93" xfId="4" applyNumberFormat="1" applyFont="1" applyFill="1" applyBorder="1" applyAlignment="1" applyProtection="1">
      <alignment vertical="center"/>
    </xf>
    <xf numFmtId="3" fontId="16" fillId="0" borderId="91" xfId="4" applyNumberFormat="1" applyFont="1" applyFill="1" applyBorder="1" applyAlignment="1" applyProtection="1">
      <alignment horizontal="center" vertical="center"/>
      <protection locked="0"/>
    </xf>
    <xf numFmtId="3" fontId="16" fillId="0" borderId="95" xfId="4" applyNumberFormat="1" applyFont="1" applyFill="1" applyBorder="1" applyAlignment="1" applyProtection="1">
      <alignment horizontal="center" vertical="center"/>
      <protection locked="0"/>
    </xf>
    <xf numFmtId="0" fontId="16" fillId="0" borderId="103" xfId="4" applyFont="1" applyFill="1" applyBorder="1" applyAlignment="1" applyProtection="1">
      <alignment horizontal="right" vertical="center" wrapText="1"/>
    </xf>
    <xf numFmtId="0" fontId="16" fillId="0" borderId="103" xfId="4" applyFont="1" applyFill="1" applyBorder="1" applyAlignment="1" applyProtection="1">
      <alignment horizontal="left" vertical="center" wrapText="1"/>
    </xf>
    <xf numFmtId="3" fontId="16" fillId="0" borderId="103" xfId="4" applyNumberFormat="1" applyFont="1" applyFill="1" applyBorder="1" applyAlignment="1" applyProtection="1">
      <alignment vertical="center"/>
    </xf>
    <xf numFmtId="3" fontId="16" fillId="0" borderId="104" xfId="4" applyNumberFormat="1" applyFont="1" applyFill="1" applyBorder="1" applyAlignment="1" applyProtection="1">
      <alignment horizontal="center" vertical="center"/>
    </xf>
    <xf numFmtId="3" fontId="16" fillId="0" borderId="105" xfId="4" applyNumberFormat="1" applyFont="1" applyFill="1" applyBorder="1" applyAlignment="1" applyProtection="1">
      <alignment horizontal="center" vertical="center"/>
    </xf>
    <xf numFmtId="3" fontId="16" fillId="0" borderId="106" xfId="4" applyNumberFormat="1" applyFont="1" applyFill="1" applyBorder="1" applyAlignment="1" applyProtection="1">
      <alignment horizontal="center" vertical="center"/>
    </xf>
    <xf numFmtId="3" fontId="16" fillId="0" borderId="107" xfId="4" applyNumberFormat="1" applyFont="1" applyFill="1" applyBorder="1" applyAlignment="1" applyProtection="1">
      <alignment horizontal="center" vertical="center"/>
      <protection locked="0"/>
    </xf>
    <xf numFmtId="3" fontId="16" fillId="0" borderId="105" xfId="4" applyNumberFormat="1" applyFont="1" applyFill="1" applyBorder="1" applyAlignment="1" applyProtection="1">
      <alignment horizontal="center" vertical="center"/>
      <protection locked="0"/>
    </xf>
    <xf numFmtId="3" fontId="16" fillId="0" borderId="106" xfId="4" applyNumberFormat="1" applyFont="1" applyFill="1" applyBorder="1" applyAlignment="1" applyProtection="1">
      <alignment vertical="center"/>
    </xf>
    <xf numFmtId="3" fontId="16" fillId="0" borderId="104" xfId="4" applyNumberFormat="1" applyFont="1" applyFill="1" applyBorder="1" applyAlignment="1" applyProtection="1">
      <alignment horizontal="center" vertical="center"/>
      <protection locked="0"/>
    </xf>
    <xf numFmtId="3" fontId="16" fillId="0" borderId="108" xfId="4" applyNumberFormat="1" applyFont="1" applyFill="1" applyBorder="1" applyAlignment="1" applyProtection="1">
      <alignment horizontal="center" vertical="center"/>
      <protection locked="0"/>
    </xf>
    <xf numFmtId="0" fontId="16" fillId="0" borderId="109" xfId="4" applyFont="1" applyFill="1" applyBorder="1" applyAlignment="1" applyProtection="1">
      <alignment horizontal="right" vertical="center" wrapText="1"/>
    </xf>
    <xf numFmtId="0" fontId="16" fillId="0" borderId="109" xfId="4" applyFont="1" applyFill="1" applyBorder="1" applyAlignment="1" applyProtection="1">
      <alignment horizontal="left" vertical="center" wrapText="1"/>
    </xf>
    <xf numFmtId="3" fontId="16" fillId="0" borderId="109" xfId="4" applyNumberFormat="1" applyFont="1" applyFill="1" applyBorder="1" applyAlignment="1" applyProtection="1">
      <alignment vertical="center"/>
    </xf>
    <xf numFmtId="3" fontId="16" fillId="0" borderId="110" xfId="4" applyNumberFormat="1" applyFont="1" applyFill="1" applyBorder="1" applyAlignment="1" applyProtection="1">
      <alignment horizontal="center" vertical="center"/>
    </xf>
    <xf numFmtId="3" fontId="16" fillId="0" borderId="111" xfId="4" applyNumberFormat="1" applyFont="1" applyFill="1" applyBorder="1" applyAlignment="1" applyProtection="1">
      <alignment horizontal="center" vertical="center"/>
    </xf>
    <xf numFmtId="3" fontId="16" fillId="0" borderId="112" xfId="4" applyNumberFormat="1" applyFont="1" applyFill="1" applyBorder="1" applyAlignment="1" applyProtection="1">
      <alignment horizontal="center" vertical="center"/>
    </xf>
    <xf numFmtId="3" fontId="16" fillId="0" borderId="113" xfId="4" applyNumberFormat="1" applyFont="1" applyFill="1" applyBorder="1" applyAlignment="1" applyProtection="1">
      <alignment horizontal="center" vertical="center"/>
      <protection locked="0"/>
    </xf>
    <xf numFmtId="3" fontId="16" fillId="0" borderId="111" xfId="4" applyNumberFormat="1" applyFont="1" applyFill="1" applyBorder="1" applyAlignment="1" applyProtection="1">
      <alignment horizontal="center" vertical="center"/>
      <protection locked="0"/>
    </xf>
    <xf numFmtId="3" fontId="16" fillId="0" borderId="112" xfId="4" applyNumberFormat="1" applyFont="1" applyFill="1" applyBorder="1" applyAlignment="1" applyProtection="1">
      <alignment vertical="center"/>
    </xf>
    <xf numFmtId="3" fontId="16" fillId="0" borderId="110" xfId="4" applyNumberFormat="1" applyFont="1" applyFill="1" applyBorder="1" applyAlignment="1" applyProtection="1">
      <alignment horizontal="center" vertical="center"/>
      <protection locked="0"/>
    </xf>
    <xf numFmtId="3" fontId="16" fillId="0" borderId="114" xfId="4" applyNumberFormat="1" applyFont="1" applyFill="1" applyBorder="1" applyAlignment="1" applyProtection="1">
      <alignment horizontal="center" vertical="center"/>
      <protection locked="0"/>
    </xf>
    <xf numFmtId="0" fontId="11" fillId="0" borderId="115" xfId="4" applyFont="1" applyFill="1" applyBorder="1" applyAlignment="1" applyProtection="1">
      <alignment horizontal="center" vertical="center" wrapText="1"/>
    </xf>
    <xf numFmtId="0" fontId="11" fillId="0" borderId="115" xfId="4" applyFont="1" applyFill="1" applyBorder="1" applyAlignment="1" applyProtection="1">
      <alignment horizontal="left" vertical="center" wrapText="1"/>
    </xf>
    <xf numFmtId="3" fontId="16" fillId="0" borderId="115" xfId="4" applyNumberFormat="1" applyFont="1" applyFill="1" applyBorder="1" applyAlignment="1" applyProtection="1">
      <alignment horizontal="right" vertical="center"/>
    </xf>
    <xf numFmtId="3" fontId="16" fillId="0" borderId="116" xfId="4" applyNumberFormat="1" applyFont="1" applyFill="1" applyBorder="1" applyAlignment="1" applyProtection="1">
      <alignment horizontal="right" vertical="center"/>
    </xf>
    <xf numFmtId="3" fontId="16" fillId="0" borderId="117" xfId="4" applyNumberFormat="1" applyFont="1" applyFill="1" applyBorder="1" applyAlignment="1" applyProtection="1">
      <alignment horizontal="right" vertical="center"/>
    </xf>
    <xf numFmtId="3" fontId="16" fillId="0" borderId="118" xfId="4" applyNumberFormat="1" applyFont="1" applyFill="1" applyBorder="1" applyAlignment="1" applyProtection="1">
      <alignment horizontal="right" vertical="center"/>
    </xf>
    <xf numFmtId="3" fontId="16" fillId="0" borderId="118" xfId="4" applyNumberFormat="1" applyFont="1" applyFill="1" applyBorder="1" applyAlignment="1" applyProtection="1">
      <alignment horizontal="center" vertical="center"/>
    </xf>
    <xf numFmtId="3" fontId="16" fillId="0" borderId="119" xfId="4" applyNumberFormat="1" applyFont="1" applyFill="1" applyBorder="1" applyAlignment="1" applyProtection="1">
      <alignment horizontal="center" vertical="center"/>
    </xf>
    <xf numFmtId="3" fontId="16" fillId="0" borderId="117" xfId="4" applyNumberFormat="1" applyFont="1" applyFill="1" applyBorder="1" applyAlignment="1" applyProtection="1">
      <alignment horizontal="center" vertical="center"/>
    </xf>
    <xf numFmtId="3" fontId="16" fillId="0" borderId="116" xfId="4" applyNumberFormat="1" applyFont="1" applyFill="1" applyBorder="1" applyAlignment="1" applyProtection="1">
      <alignment horizontal="center" vertical="center"/>
    </xf>
    <xf numFmtId="3" fontId="16" fillId="0" borderId="120" xfId="4" applyNumberFormat="1" applyFont="1" applyFill="1" applyBorder="1" applyAlignment="1" applyProtection="1">
      <alignment horizontal="center" vertical="center"/>
      <protection locked="0"/>
    </xf>
    <xf numFmtId="3" fontId="16" fillId="0" borderId="110" xfId="4" applyNumberFormat="1" applyFont="1" applyFill="1" applyBorder="1" applyAlignment="1" applyProtection="1">
      <alignment vertical="center"/>
      <protection locked="0"/>
    </xf>
    <xf numFmtId="3" fontId="16" fillId="0" borderId="111" xfId="4" applyNumberFormat="1" applyFont="1" applyFill="1" applyBorder="1" applyAlignment="1" applyProtection="1">
      <alignment vertical="center"/>
      <protection locked="0"/>
    </xf>
    <xf numFmtId="3" fontId="16" fillId="0" borderId="112" xfId="4" applyNumberFormat="1" applyFont="1" applyFill="1" applyBorder="1" applyAlignment="1" applyProtection="1">
      <alignment horizontal="right" vertical="center"/>
    </xf>
    <xf numFmtId="3" fontId="16" fillId="0" borderId="110" xfId="4" applyNumberFormat="1" applyFont="1" applyFill="1" applyBorder="1" applyAlignment="1" applyProtection="1">
      <alignment horizontal="right" vertical="center"/>
      <protection locked="0"/>
    </xf>
    <xf numFmtId="3" fontId="16" fillId="0" borderId="111" xfId="4" applyNumberFormat="1" applyFont="1" applyFill="1" applyBorder="1" applyAlignment="1" applyProtection="1">
      <alignment horizontal="right" vertical="center"/>
      <protection locked="0"/>
    </xf>
    <xf numFmtId="3" fontId="16" fillId="0" borderId="113" xfId="4" applyNumberFormat="1" applyFont="1" applyFill="1" applyBorder="1" applyAlignment="1" applyProtection="1">
      <alignment horizontal="center" vertical="center"/>
    </xf>
    <xf numFmtId="3" fontId="16" fillId="0" borderId="97" xfId="4" applyNumberFormat="1" applyFont="1" applyFill="1" applyBorder="1" applyAlignment="1" applyProtection="1">
      <alignment horizontal="right" vertical="center"/>
    </xf>
    <xf numFmtId="3" fontId="16" fillId="0" borderId="98" xfId="4" applyNumberFormat="1" applyFont="1" applyFill="1" applyBorder="1" applyAlignment="1" applyProtection="1">
      <alignment horizontal="right" vertical="center"/>
    </xf>
    <xf numFmtId="3" fontId="16" fillId="0" borderId="99" xfId="4" applyNumberFormat="1" applyFont="1" applyFill="1" applyBorder="1" applyAlignment="1" applyProtection="1">
      <alignment horizontal="right" vertical="center"/>
    </xf>
    <xf numFmtId="3" fontId="16" fillId="0" borderId="101" xfId="4" applyNumberFormat="1" applyFont="1" applyFill="1" applyBorder="1" applyAlignment="1" applyProtection="1">
      <alignment horizontal="right" vertical="center"/>
    </xf>
    <xf numFmtId="3" fontId="16" fillId="0" borderId="103" xfId="4" applyNumberFormat="1" applyFont="1" applyFill="1" applyBorder="1" applyAlignment="1" applyProtection="1">
      <alignment horizontal="right" vertical="center"/>
    </xf>
    <xf numFmtId="3" fontId="16" fillId="0" borderId="104" xfId="4" applyNumberFormat="1" applyFont="1" applyFill="1" applyBorder="1" applyAlignment="1" applyProtection="1">
      <alignment horizontal="right" vertical="center"/>
      <protection locked="0"/>
    </xf>
    <xf numFmtId="3" fontId="16" fillId="0" borderId="105" xfId="4" applyNumberFormat="1" applyFont="1" applyFill="1" applyBorder="1" applyAlignment="1" applyProtection="1">
      <alignment horizontal="right" vertical="center"/>
      <protection locked="0"/>
    </xf>
    <xf numFmtId="0" fontId="11" fillId="0" borderId="109" xfId="4" applyFont="1" applyFill="1" applyBorder="1" applyAlignment="1" applyProtection="1">
      <alignment horizontal="center" vertical="center" wrapText="1"/>
    </xf>
    <xf numFmtId="0" fontId="11" fillId="0" borderId="109" xfId="4" applyFont="1" applyFill="1" applyBorder="1" applyAlignment="1" applyProtection="1">
      <alignment horizontal="left" vertical="center" wrapText="1"/>
    </xf>
    <xf numFmtId="3" fontId="16" fillId="0" borderId="110" xfId="4" applyNumberFormat="1" applyFont="1" applyFill="1" applyBorder="1" applyAlignment="1" applyProtection="1">
      <alignment horizontal="right" vertical="center"/>
    </xf>
    <xf numFmtId="3" fontId="16" fillId="0" borderId="111" xfId="4" applyNumberFormat="1" applyFont="1" applyFill="1" applyBorder="1" applyAlignment="1" applyProtection="1">
      <alignment horizontal="right" vertical="center"/>
    </xf>
    <xf numFmtId="3" fontId="16" fillId="0" borderId="102" xfId="4" applyNumberFormat="1" applyFont="1" applyFill="1" applyBorder="1" applyAlignment="1" applyProtection="1">
      <alignment horizontal="right" vertical="center"/>
      <protection locked="0"/>
    </xf>
    <xf numFmtId="0" fontId="16" fillId="0" borderId="115" xfId="4" applyFont="1" applyFill="1" applyBorder="1" applyAlignment="1" applyProtection="1">
      <alignment horizontal="right" vertical="center" wrapText="1"/>
    </xf>
    <xf numFmtId="0" fontId="16" fillId="0" borderId="115" xfId="4" applyFont="1" applyFill="1" applyBorder="1" applyAlignment="1" applyProtection="1">
      <alignment horizontal="left" vertical="center" wrapText="1"/>
    </xf>
    <xf numFmtId="3" fontId="16" fillId="0" borderId="116" xfId="4" applyNumberFormat="1" applyFont="1" applyFill="1" applyBorder="1" applyAlignment="1" applyProtection="1">
      <alignment horizontal="center" vertical="center"/>
      <protection locked="0"/>
    </xf>
    <xf numFmtId="3" fontId="16" fillId="0" borderId="117" xfId="4" applyNumberFormat="1" applyFont="1" applyFill="1" applyBorder="1" applyAlignment="1" applyProtection="1">
      <alignment horizontal="center" vertical="center"/>
      <protection locked="0"/>
    </xf>
    <xf numFmtId="3" fontId="16" fillId="0" borderId="120" xfId="4" applyNumberFormat="1" applyFont="1" applyFill="1" applyBorder="1" applyAlignment="1" applyProtection="1">
      <alignment horizontal="right" vertical="center"/>
      <protection locked="0"/>
    </xf>
    <xf numFmtId="0" fontId="16" fillId="0" borderId="115" xfId="4" applyFont="1" applyFill="1" applyBorder="1" applyAlignment="1" applyProtection="1">
      <alignment vertical="center" wrapText="1"/>
    </xf>
    <xf numFmtId="3" fontId="16" fillId="0" borderId="115" xfId="4" applyNumberFormat="1" applyFont="1" applyFill="1" applyBorder="1" applyAlignment="1" applyProtection="1">
      <alignment vertical="center"/>
    </xf>
    <xf numFmtId="3" fontId="16" fillId="0" borderId="116" xfId="4" applyNumberFormat="1" applyFont="1" applyFill="1" applyBorder="1" applyAlignment="1" applyProtection="1">
      <alignment vertical="center"/>
    </xf>
    <xf numFmtId="3" fontId="16" fillId="0" borderId="117" xfId="4" applyNumberFormat="1" applyFont="1" applyFill="1" applyBorder="1" applyAlignment="1" applyProtection="1">
      <alignment vertical="center"/>
    </xf>
    <xf numFmtId="0" fontId="11" fillId="0" borderId="63" xfId="4" applyFont="1" applyBorder="1" applyAlignment="1" applyProtection="1">
      <alignment vertical="center" wrapText="1"/>
    </xf>
    <xf numFmtId="0" fontId="11" fillId="0" borderId="63" xfId="4" applyFont="1" applyBorder="1" applyAlignment="1" applyProtection="1">
      <alignment horizontal="left" vertical="center" wrapText="1"/>
    </xf>
    <xf numFmtId="3" fontId="11" fillId="0" borderId="63" xfId="4" applyNumberFormat="1" applyFont="1" applyBorder="1" applyAlignment="1" applyProtection="1">
      <alignment vertical="center"/>
    </xf>
    <xf numFmtId="3" fontId="11" fillId="0" borderId="81" xfId="4" applyNumberFormat="1" applyFont="1" applyBorder="1" applyAlignment="1" applyProtection="1">
      <alignment vertical="center"/>
    </xf>
    <xf numFmtId="3" fontId="11" fillId="0" borderId="66" xfId="4" applyNumberFormat="1" applyFont="1" applyBorder="1" applyAlignment="1" applyProtection="1">
      <alignment vertical="center"/>
    </xf>
    <xf numFmtId="3" fontId="11" fillId="0" borderId="82" xfId="4" applyNumberFormat="1" applyFont="1" applyBorder="1" applyAlignment="1" applyProtection="1">
      <alignment vertical="center"/>
    </xf>
    <xf numFmtId="3" fontId="11" fillId="0" borderId="68" xfId="4" applyNumberFormat="1" applyFont="1" applyBorder="1" applyAlignment="1" applyProtection="1">
      <alignment vertical="center"/>
    </xf>
    <xf numFmtId="3" fontId="11" fillId="0" borderId="83" xfId="4" applyNumberFormat="1" applyFont="1" applyBorder="1" applyAlignment="1" applyProtection="1">
      <alignment vertical="center"/>
      <protection locked="0"/>
    </xf>
    <xf numFmtId="0" fontId="11" fillId="0" borderId="84" xfId="4" applyFont="1" applyFill="1" applyBorder="1" applyAlignment="1" applyProtection="1">
      <alignment vertical="center"/>
    </xf>
    <xf numFmtId="3" fontId="11" fillId="0" borderId="84" xfId="4" applyNumberFormat="1" applyFont="1" applyFill="1" applyBorder="1" applyAlignment="1" applyProtection="1">
      <alignment vertical="center"/>
    </xf>
    <xf numFmtId="3" fontId="11" fillId="0" borderId="85" xfId="4" applyNumberFormat="1" applyFont="1" applyFill="1" applyBorder="1" applyAlignment="1" applyProtection="1">
      <alignment vertical="center"/>
    </xf>
    <xf numFmtId="3" fontId="11" fillId="0" borderId="86" xfId="4" applyNumberFormat="1" applyFont="1" applyFill="1" applyBorder="1" applyAlignment="1" applyProtection="1">
      <alignment vertical="center"/>
    </xf>
    <xf numFmtId="3" fontId="11" fillId="0" borderId="87" xfId="4" applyNumberFormat="1" applyFont="1" applyFill="1" applyBorder="1" applyAlignment="1" applyProtection="1">
      <alignment vertical="center"/>
    </xf>
    <xf numFmtId="3" fontId="11" fillId="0" borderId="88" xfId="4" applyNumberFormat="1" applyFont="1" applyFill="1" applyBorder="1" applyAlignment="1" applyProtection="1">
      <alignment vertical="center"/>
    </xf>
    <xf numFmtId="3" fontId="11" fillId="0" borderId="89" xfId="4" applyNumberFormat="1" applyFont="1" applyFill="1" applyBorder="1" applyAlignment="1" applyProtection="1">
      <alignment vertical="center"/>
      <protection locked="0"/>
    </xf>
    <xf numFmtId="0" fontId="11" fillId="0" borderId="121" xfId="4" applyFont="1" applyFill="1" applyBorder="1" applyAlignment="1" applyProtection="1">
      <alignment vertical="center"/>
    </xf>
    <xf numFmtId="0" fontId="11" fillId="0" borderId="121" xfId="4" applyFont="1" applyFill="1" applyBorder="1" applyAlignment="1" applyProtection="1">
      <alignment vertical="center" wrapText="1"/>
    </xf>
    <xf numFmtId="3" fontId="11" fillId="0" borderId="121" xfId="4" applyNumberFormat="1" applyFont="1" applyFill="1" applyBorder="1" applyAlignment="1" applyProtection="1">
      <alignment vertical="center"/>
    </xf>
    <xf numFmtId="3" fontId="11" fillId="0" borderId="122" xfId="4" applyNumberFormat="1" applyFont="1" applyFill="1" applyBorder="1" applyAlignment="1" applyProtection="1">
      <alignment vertical="center"/>
    </xf>
    <xf numFmtId="3" fontId="11" fillId="0" borderId="123" xfId="4" applyNumberFormat="1" applyFont="1" applyFill="1" applyBorder="1" applyAlignment="1" applyProtection="1">
      <alignment vertical="center"/>
    </xf>
    <xf numFmtId="3" fontId="11" fillId="0" borderId="124" xfId="4" applyNumberFormat="1" applyFont="1" applyFill="1" applyBorder="1" applyAlignment="1" applyProtection="1">
      <alignment vertical="center"/>
    </xf>
    <xf numFmtId="3" fontId="11" fillId="0" borderId="125" xfId="4" applyNumberFormat="1" applyFont="1" applyFill="1" applyBorder="1" applyAlignment="1" applyProtection="1">
      <alignment vertical="center"/>
    </xf>
    <xf numFmtId="3" fontId="11" fillId="0" borderId="126" xfId="4" applyNumberFormat="1" applyFont="1" applyFill="1" applyBorder="1" applyAlignment="1" applyProtection="1">
      <alignment vertical="center"/>
      <protection locked="0"/>
    </xf>
    <xf numFmtId="3" fontId="11" fillId="0" borderId="63" xfId="4" applyNumberFormat="1" applyFont="1" applyFill="1" applyBorder="1" applyAlignment="1" applyProtection="1">
      <alignment vertical="center"/>
    </xf>
    <xf numFmtId="3" fontId="11" fillId="0" borderId="81" xfId="4" applyNumberFormat="1" applyFont="1" applyFill="1" applyBorder="1" applyAlignment="1" applyProtection="1">
      <alignment vertical="center"/>
    </xf>
    <xf numFmtId="3" fontId="11" fillId="0" borderId="66" xfId="4" applyNumberFormat="1" applyFont="1" applyFill="1" applyBorder="1" applyAlignment="1" applyProtection="1">
      <alignment vertical="center"/>
    </xf>
    <xf numFmtId="3" fontId="11" fillId="0" borderId="82" xfId="4" applyNumberFormat="1" applyFont="1" applyFill="1" applyBorder="1" applyAlignment="1" applyProtection="1">
      <alignment vertical="center"/>
    </xf>
    <xf numFmtId="3" fontId="11" fillId="0" borderId="68" xfId="4" applyNumberFormat="1" applyFont="1" applyFill="1" applyBorder="1" applyAlignment="1" applyProtection="1">
      <alignment vertical="center"/>
    </xf>
    <xf numFmtId="3" fontId="11" fillId="0" borderId="83" xfId="4" applyNumberFormat="1" applyFont="1" applyFill="1" applyBorder="1" applyAlignment="1" applyProtection="1">
      <alignment vertical="center"/>
      <protection locked="0"/>
    </xf>
    <xf numFmtId="0" fontId="11" fillId="8" borderId="127" xfId="4" applyFont="1" applyFill="1" applyBorder="1" applyAlignment="1" applyProtection="1">
      <alignment horizontal="left" vertical="center" wrapText="1"/>
    </xf>
    <xf numFmtId="3" fontId="11" fillId="8" borderId="127" xfId="4" applyNumberFormat="1" applyFont="1" applyFill="1" applyBorder="1" applyAlignment="1" applyProtection="1">
      <alignment vertical="center"/>
    </xf>
    <xf numFmtId="3" fontId="11" fillId="8" borderId="128" xfId="4" applyNumberFormat="1" applyFont="1" applyFill="1" applyBorder="1" applyAlignment="1" applyProtection="1">
      <alignment vertical="center"/>
    </xf>
    <xf numFmtId="3" fontId="11" fillId="8" borderId="129" xfId="4" applyNumberFormat="1" applyFont="1" applyFill="1" applyBorder="1" applyAlignment="1" applyProtection="1">
      <alignment vertical="center"/>
    </xf>
    <xf numFmtId="3" fontId="11" fillId="8" borderId="130" xfId="4" applyNumberFormat="1" applyFont="1" applyFill="1" applyBorder="1" applyAlignment="1" applyProtection="1">
      <alignment vertical="center"/>
    </xf>
    <xf numFmtId="3" fontId="11" fillId="8" borderId="131" xfId="4" applyNumberFormat="1" applyFont="1" applyFill="1" applyBorder="1" applyAlignment="1" applyProtection="1">
      <alignment vertical="center"/>
    </xf>
    <xf numFmtId="3" fontId="11" fillId="8" borderId="132" xfId="4" applyNumberFormat="1" applyFont="1" applyFill="1" applyBorder="1" applyAlignment="1" applyProtection="1">
      <alignment vertical="center"/>
      <protection locked="0"/>
    </xf>
    <xf numFmtId="0" fontId="16" fillId="0" borderId="97" xfId="4" applyFont="1" applyFill="1" applyBorder="1" applyAlignment="1" applyProtection="1">
      <alignment horizontal="left" vertical="center" wrapText="1"/>
    </xf>
    <xf numFmtId="3" fontId="16" fillId="0" borderId="98" xfId="4" applyNumberFormat="1" applyFont="1" applyFill="1" applyBorder="1" applyAlignment="1" applyProtection="1">
      <alignment vertical="center"/>
    </xf>
    <xf numFmtId="3" fontId="16" fillId="0" borderId="99" xfId="4" applyNumberFormat="1" applyFont="1" applyFill="1" applyBorder="1" applyAlignment="1" applyProtection="1">
      <alignment vertical="center"/>
    </xf>
    <xf numFmtId="3" fontId="16" fillId="0" borderId="101" xfId="4" applyNumberFormat="1" applyFont="1" applyFill="1" applyBorder="1" applyAlignment="1" applyProtection="1">
      <alignment vertical="center"/>
    </xf>
    <xf numFmtId="3" fontId="16" fillId="0" borderId="132" xfId="4" applyNumberFormat="1" applyFont="1" applyFill="1" applyBorder="1" applyAlignment="1" applyProtection="1">
      <alignment vertical="center"/>
      <protection locked="0"/>
    </xf>
    <xf numFmtId="0" fontId="16" fillId="0" borderId="115" xfId="4" applyFont="1" applyFill="1" applyBorder="1" applyAlignment="1" applyProtection="1">
      <alignment horizontal="center" vertical="center" wrapText="1"/>
    </xf>
    <xf numFmtId="3" fontId="16" fillId="0" borderId="118" xfId="4" applyNumberFormat="1" applyFont="1" applyFill="1" applyBorder="1" applyAlignment="1" applyProtection="1">
      <alignment vertical="center"/>
    </xf>
    <xf numFmtId="3" fontId="16" fillId="0" borderId="119" xfId="4" applyNumberFormat="1" applyFont="1" applyFill="1" applyBorder="1" applyAlignment="1" applyProtection="1">
      <alignment vertical="center"/>
    </xf>
    <xf numFmtId="3" fontId="16" fillId="0" borderId="120" xfId="4" applyNumberFormat="1" applyFont="1" applyFill="1" applyBorder="1" applyAlignment="1" applyProtection="1">
      <alignment vertical="center"/>
      <protection locked="0"/>
    </xf>
    <xf numFmtId="3" fontId="16" fillId="0" borderId="81" xfId="4" applyNumberFormat="1" applyFont="1" applyFill="1" applyBorder="1" applyAlignment="1" applyProtection="1">
      <alignment vertical="center"/>
      <protection locked="0"/>
    </xf>
    <xf numFmtId="3" fontId="16" fillId="0" borderId="66" xfId="4" applyNumberFormat="1" applyFont="1" applyFill="1" applyBorder="1" applyAlignment="1" applyProtection="1">
      <alignment vertical="center"/>
      <protection locked="0"/>
    </xf>
    <xf numFmtId="3" fontId="16" fillId="0" borderId="68" xfId="4" applyNumberFormat="1" applyFont="1" applyFill="1" applyBorder="1" applyAlignment="1" applyProtection="1">
      <alignment vertical="center"/>
      <protection locked="0"/>
    </xf>
    <xf numFmtId="3" fontId="16" fillId="0" borderId="83" xfId="4" applyNumberFormat="1" applyFont="1" applyFill="1" applyBorder="1" applyAlignment="1" applyProtection="1">
      <alignment vertical="center"/>
      <protection locked="0"/>
    </xf>
    <xf numFmtId="3" fontId="16" fillId="0" borderId="91" xfId="4" applyNumberFormat="1" applyFont="1" applyFill="1" applyBorder="1" applyAlignment="1" applyProtection="1">
      <alignment vertical="center"/>
      <protection locked="0"/>
    </xf>
    <xf numFmtId="3" fontId="16" fillId="0" borderId="92" xfId="4" applyNumberFormat="1" applyFont="1" applyFill="1" applyBorder="1" applyAlignment="1" applyProtection="1">
      <alignment vertical="center"/>
      <protection locked="0"/>
    </xf>
    <xf numFmtId="3" fontId="16" fillId="0" borderId="94" xfId="4" applyNumberFormat="1" applyFont="1" applyFill="1" applyBorder="1" applyAlignment="1" applyProtection="1">
      <alignment vertical="center"/>
      <protection locked="0"/>
    </xf>
    <xf numFmtId="3" fontId="16" fillId="0" borderId="95" xfId="4" applyNumberFormat="1" applyFont="1" applyFill="1" applyBorder="1" applyAlignment="1" applyProtection="1">
      <alignment vertical="center"/>
      <protection locked="0"/>
    </xf>
    <xf numFmtId="0" fontId="16" fillId="0" borderId="90" xfId="4" applyFont="1" applyFill="1" applyBorder="1" applyAlignment="1" applyProtection="1">
      <alignment horizontal="center" vertical="center" wrapText="1"/>
    </xf>
    <xf numFmtId="3" fontId="16" fillId="0" borderId="91" xfId="4" applyNumberFormat="1" applyFont="1" applyFill="1" applyBorder="1" applyAlignment="1" applyProtection="1">
      <alignment vertical="center"/>
    </xf>
    <xf numFmtId="3" fontId="16" fillId="0" borderId="92" xfId="4" applyNumberFormat="1" applyFont="1" applyFill="1" applyBorder="1" applyAlignment="1" applyProtection="1">
      <alignment vertical="center"/>
    </xf>
    <xf numFmtId="3" fontId="16" fillId="0" borderId="94" xfId="4" applyNumberFormat="1" applyFont="1" applyFill="1" applyBorder="1" applyAlignment="1" applyProtection="1">
      <alignment vertical="center"/>
    </xf>
    <xf numFmtId="3" fontId="16" fillId="0" borderId="116" xfId="4" applyNumberFormat="1" applyFont="1" applyFill="1" applyBorder="1" applyAlignment="1" applyProtection="1">
      <alignment vertical="center"/>
      <protection locked="0"/>
    </xf>
    <xf numFmtId="3" fontId="16" fillId="0" borderId="117" xfId="4" applyNumberFormat="1" applyFont="1" applyFill="1" applyBorder="1" applyAlignment="1" applyProtection="1">
      <alignment vertical="center"/>
      <protection locked="0"/>
    </xf>
    <xf numFmtId="3" fontId="16" fillId="0" borderId="119" xfId="4" applyNumberFormat="1" applyFont="1" applyFill="1" applyBorder="1" applyAlignment="1" applyProtection="1">
      <alignment vertical="center"/>
      <protection locked="0"/>
    </xf>
    <xf numFmtId="3" fontId="16" fillId="0" borderId="102" xfId="4" applyNumberFormat="1" applyFont="1" applyFill="1" applyBorder="1" applyAlignment="1" applyProtection="1">
      <alignment vertical="center"/>
      <protection locked="0"/>
    </xf>
    <xf numFmtId="0" fontId="16" fillId="0" borderId="63" xfId="4" applyFont="1" applyFill="1" applyBorder="1" applyAlignment="1" applyProtection="1">
      <alignment horizontal="center" vertical="center" wrapText="1"/>
    </xf>
    <xf numFmtId="3" fontId="16" fillId="0" borderId="81" xfId="4" applyNumberFormat="1" applyFont="1" applyFill="1" applyBorder="1" applyAlignment="1" applyProtection="1">
      <alignment vertical="center"/>
    </xf>
    <xf numFmtId="3" fontId="16" fillId="0" borderId="66" xfId="4" applyNumberFormat="1" applyFont="1" applyFill="1" applyBorder="1" applyAlignment="1" applyProtection="1">
      <alignment vertical="center"/>
    </xf>
    <xf numFmtId="3" fontId="16" fillId="0" borderId="68" xfId="4" applyNumberFormat="1" applyFont="1" applyFill="1" applyBorder="1" applyAlignment="1" applyProtection="1">
      <alignment vertical="center"/>
    </xf>
    <xf numFmtId="3" fontId="16" fillId="0" borderId="114" xfId="4" applyNumberFormat="1" applyFont="1" applyFill="1" applyBorder="1" applyAlignment="1" applyProtection="1">
      <alignment vertical="center"/>
      <protection locked="0"/>
    </xf>
    <xf numFmtId="0" fontId="16" fillId="0" borderId="90" xfId="4" applyFont="1" applyFill="1" applyBorder="1" applyAlignment="1" applyProtection="1">
      <alignment vertical="center"/>
    </xf>
    <xf numFmtId="0" fontId="16" fillId="0" borderId="0" xfId="4" applyFont="1" applyFill="1" applyBorder="1" applyAlignment="1" applyProtection="1">
      <alignment vertical="center" wrapText="1"/>
    </xf>
    <xf numFmtId="3" fontId="16" fillId="0" borderId="110" xfId="4" applyNumberFormat="1" applyFont="1" applyFill="1" applyBorder="1" applyAlignment="1" applyProtection="1">
      <alignment vertical="center"/>
    </xf>
    <xf numFmtId="3" fontId="16" fillId="0" borderId="111" xfId="4" applyNumberFormat="1" applyFont="1" applyFill="1" applyBorder="1" applyAlignment="1" applyProtection="1">
      <alignment vertical="center"/>
    </xf>
    <xf numFmtId="3" fontId="16" fillId="0" borderId="113" xfId="4" applyNumberFormat="1" applyFont="1" applyFill="1" applyBorder="1" applyAlignment="1" applyProtection="1">
      <alignment vertical="center"/>
    </xf>
    <xf numFmtId="3" fontId="16" fillId="0" borderId="98" xfId="4" applyNumberFormat="1" applyFont="1" applyFill="1" applyBorder="1" applyAlignment="1" applyProtection="1">
      <alignment vertical="center"/>
      <protection locked="0"/>
    </xf>
    <xf numFmtId="3" fontId="16" fillId="0" borderId="99" xfId="4" applyNumberFormat="1" applyFont="1" applyFill="1" applyBorder="1" applyAlignment="1" applyProtection="1">
      <alignment vertical="center"/>
      <protection locked="0"/>
    </xf>
    <xf numFmtId="3" fontId="16" fillId="0" borderId="101" xfId="4" applyNumberFormat="1" applyFont="1" applyFill="1" applyBorder="1" applyAlignment="1" applyProtection="1">
      <alignment vertical="center"/>
      <protection locked="0"/>
    </xf>
    <xf numFmtId="3" fontId="16" fillId="0" borderId="108" xfId="4" applyNumberFormat="1" applyFont="1" applyFill="1" applyBorder="1" applyAlignment="1" applyProtection="1">
      <alignment vertical="center"/>
      <protection locked="0"/>
    </xf>
    <xf numFmtId="0" fontId="16" fillId="0" borderId="127" xfId="4" applyFont="1" applyFill="1" applyBorder="1" applyAlignment="1" applyProtection="1">
      <alignment horizontal="left" vertical="center" wrapText="1"/>
    </xf>
    <xf numFmtId="3" fontId="16" fillId="0" borderId="64" xfId="4" applyNumberFormat="1" applyFont="1" applyFill="1" applyBorder="1" applyAlignment="1" applyProtection="1">
      <alignment vertical="center"/>
    </xf>
    <xf numFmtId="3" fontId="16" fillId="0" borderId="133" xfId="4" applyNumberFormat="1" applyFont="1" applyFill="1" applyBorder="1" applyAlignment="1" applyProtection="1">
      <alignment vertical="center"/>
      <protection locked="0"/>
    </xf>
    <xf numFmtId="0" fontId="16" fillId="0" borderId="64" xfId="4" applyFont="1" applyFill="1" applyBorder="1" applyAlignment="1" applyProtection="1">
      <alignment horizontal="right" vertical="center" wrapText="1"/>
    </xf>
    <xf numFmtId="3" fontId="16" fillId="0" borderId="65" xfId="4" applyNumberFormat="1" applyFont="1" applyFill="1" applyBorder="1" applyAlignment="1" applyProtection="1">
      <alignment vertical="center"/>
      <protection locked="0"/>
    </xf>
    <xf numFmtId="3" fontId="16" fillId="0" borderId="134" xfId="4" applyNumberFormat="1" applyFont="1" applyFill="1" applyBorder="1" applyAlignment="1" applyProtection="1">
      <alignment vertical="center"/>
      <protection locked="0"/>
    </xf>
    <xf numFmtId="3" fontId="16" fillId="0" borderId="67" xfId="4" applyNumberFormat="1" applyFont="1" applyFill="1" applyBorder="1" applyAlignment="1" applyProtection="1">
      <alignment vertical="center"/>
    </xf>
    <xf numFmtId="3" fontId="16" fillId="0" borderId="135" xfId="4" applyNumberFormat="1" applyFont="1" applyFill="1" applyBorder="1" applyAlignment="1" applyProtection="1">
      <alignment vertical="center"/>
      <protection locked="0"/>
    </xf>
    <xf numFmtId="0" fontId="11" fillId="0" borderId="127" xfId="4" applyFont="1" applyFill="1" applyBorder="1" applyAlignment="1" applyProtection="1">
      <alignment horizontal="left" vertical="center" wrapText="1"/>
    </xf>
    <xf numFmtId="3" fontId="16" fillId="0" borderId="127" xfId="4" applyNumberFormat="1" applyFont="1" applyFill="1" applyBorder="1" applyAlignment="1" applyProtection="1">
      <alignment vertical="center"/>
    </xf>
    <xf numFmtId="3" fontId="16" fillId="0" borderId="128" xfId="4" applyNumberFormat="1" applyFont="1" applyFill="1" applyBorder="1" applyAlignment="1" applyProtection="1">
      <alignment vertical="center"/>
    </xf>
    <xf numFmtId="3" fontId="16" fillId="0" borderId="129" xfId="4" applyNumberFormat="1" applyFont="1" applyFill="1" applyBorder="1" applyAlignment="1" applyProtection="1">
      <alignment vertical="center"/>
    </xf>
    <xf numFmtId="3" fontId="16" fillId="0" borderId="130" xfId="4" applyNumberFormat="1" applyFont="1" applyFill="1" applyBorder="1" applyAlignment="1" applyProtection="1">
      <alignment vertical="center"/>
    </xf>
    <xf numFmtId="3" fontId="16" fillId="0" borderId="131" xfId="4" applyNumberFormat="1" applyFont="1" applyFill="1" applyBorder="1" applyAlignment="1" applyProtection="1">
      <alignment vertical="center"/>
    </xf>
    <xf numFmtId="1" fontId="11" fillId="8" borderId="127" xfId="4" applyNumberFormat="1" applyFont="1" applyFill="1" applyBorder="1" applyAlignment="1" applyProtection="1">
      <alignment horizontal="left" vertical="center" wrapText="1"/>
    </xf>
    <xf numFmtId="1" fontId="11" fillId="0" borderId="97" xfId="4" applyNumberFormat="1" applyFont="1" applyFill="1" applyBorder="1" applyAlignment="1" applyProtection="1">
      <alignment horizontal="left" vertical="center" wrapText="1"/>
    </xf>
    <xf numFmtId="0" fontId="11" fillId="0" borderId="63" xfId="4" applyFont="1" applyFill="1" applyBorder="1" applyAlignment="1" applyProtection="1">
      <alignment horizontal="center" vertical="center" wrapText="1"/>
    </xf>
    <xf numFmtId="3" fontId="11" fillId="0" borderId="114" xfId="4" applyNumberFormat="1" applyFont="1" applyFill="1" applyBorder="1" applyAlignment="1" applyProtection="1">
      <alignment vertical="center"/>
      <protection locked="0"/>
    </xf>
    <xf numFmtId="3" fontId="16" fillId="7" borderId="92" xfId="4" applyNumberFormat="1" applyFont="1" applyFill="1" applyBorder="1" applyAlignment="1" applyProtection="1">
      <alignment vertical="center"/>
      <protection locked="0"/>
    </xf>
    <xf numFmtId="0" fontId="16" fillId="0" borderId="64" xfId="4" applyFont="1" applyFill="1" applyBorder="1" applyAlignment="1" applyProtection="1">
      <alignment horizontal="center" vertical="center" wrapText="1"/>
    </xf>
    <xf numFmtId="0" fontId="16" fillId="0" borderId="64" xfId="4" applyFont="1" applyFill="1" applyBorder="1" applyAlignment="1" applyProtection="1">
      <alignment horizontal="left" vertical="center" wrapText="1"/>
    </xf>
    <xf numFmtId="0" fontId="12" fillId="0" borderId="0" xfId="4" applyFont="1" applyFill="1" applyBorder="1" applyAlignment="1" applyProtection="1">
      <alignment vertical="center"/>
    </xf>
    <xf numFmtId="3" fontId="16" fillId="0" borderId="113" xfId="4" applyNumberFormat="1" applyFont="1" applyFill="1" applyBorder="1" applyAlignment="1" applyProtection="1">
      <alignment vertical="center"/>
      <protection locked="0"/>
    </xf>
    <xf numFmtId="3" fontId="16" fillId="0" borderId="104" xfId="4" applyNumberFormat="1" applyFont="1" applyFill="1" applyBorder="1" applyAlignment="1" applyProtection="1">
      <alignment vertical="center"/>
      <protection locked="0"/>
    </xf>
    <xf numFmtId="3" fontId="16" fillId="0" borderId="105" xfId="4" applyNumberFormat="1" applyFont="1" applyFill="1" applyBorder="1" applyAlignment="1" applyProtection="1">
      <alignment vertical="center"/>
      <protection locked="0"/>
    </xf>
    <xf numFmtId="3" fontId="16" fillId="0" borderId="107" xfId="4" applyNumberFormat="1" applyFont="1" applyFill="1" applyBorder="1" applyAlignment="1" applyProtection="1">
      <alignment vertical="center"/>
      <protection locked="0"/>
    </xf>
    <xf numFmtId="0" fontId="11" fillId="8" borderId="97" xfId="4" applyFont="1" applyFill="1" applyBorder="1" applyAlignment="1" applyProtection="1">
      <alignment horizontal="left" vertical="center" wrapText="1"/>
    </xf>
    <xf numFmtId="3" fontId="11" fillId="8" borderId="97" xfId="4" applyNumberFormat="1" applyFont="1" applyFill="1" applyBorder="1" applyAlignment="1" applyProtection="1">
      <alignment vertical="center"/>
    </xf>
    <xf numFmtId="3" fontId="11" fillId="8" borderId="98" xfId="4" applyNumberFormat="1" applyFont="1" applyFill="1" applyBorder="1" applyAlignment="1" applyProtection="1">
      <alignment vertical="center"/>
    </xf>
    <xf numFmtId="3" fontId="11" fillId="8" borderId="99" xfId="4" applyNumberFormat="1" applyFont="1" applyFill="1" applyBorder="1" applyAlignment="1" applyProtection="1">
      <alignment vertical="center"/>
    </xf>
    <xf numFmtId="3" fontId="11" fillId="8" borderId="100" xfId="4" applyNumberFormat="1" applyFont="1" applyFill="1" applyBorder="1" applyAlignment="1" applyProtection="1">
      <alignment vertical="center"/>
    </xf>
    <xf numFmtId="3" fontId="11" fillId="8" borderId="101" xfId="4" applyNumberFormat="1" applyFont="1" applyFill="1" applyBorder="1" applyAlignment="1" applyProtection="1">
      <alignment vertical="center"/>
    </xf>
    <xf numFmtId="3" fontId="11" fillId="8" borderId="102" xfId="4" applyNumberFormat="1" applyFont="1" applyFill="1" applyBorder="1" applyAlignment="1" applyProtection="1">
      <alignment vertical="center"/>
      <protection locked="0"/>
    </xf>
    <xf numFmtId="0" fontId="11" fillId="9" borderId="136" xfId="4" applyFont="1" applyFill="1" applyBorder="1" applyAlignment="1" applyProtection="1">
      <alignment horizontal="left" vertical="center" wrapText="1"/>
    </xf>
    <xf numFmtId="0" fontId="11" fillId="9" borderId="90" xfId="4" applyFont="1" applyFill="1" applyBorder="1" applyAlignment="1" applyProtection="1">
      <alignment horizontal="left" vertical="center" wrapText="1"/>
    </xf>
    <xf numFmtId="3" fontId="11" fillId="9" borderId="115" xfId="4" applyNumberFormat="1" applyFont="1" applyFill="1" applyBorder="1" applyAlignment="1" applyProtection="1">
      <alignment vertical="center"/>
    </xf>
    <xf numFmtId="3" fontId="11" fillId="9" borderId="116" xfId="4" applyNumberFormat="1" applyFont="1" applyFill="1" applyBorder="1" applyAlignment="1" applyProtection="1">
      <alignment vertical="center"/>
    </xf>
    <xf numFmtId="3" fontId="11" fillId="9" borderId="117" xfId="4" applyNumberFormat="1" applyFont="1" applyFill="1" applyBorder="1" applyAlignment="1" applyProtection="1">
      <alignment vertical="center"/>
    </xf>
    <xf numFmtId="3" fontId="11" fillId="9" borderId="118" xfId="4" applyNumberFormat="1" applyFont="1" applyFill="1" applyBorder="1" applyAlignment="1" applyProtection="1">
      <alignment vertical="center"/>
    </xf>
    <xf numFmtId="3" fontId="11" fillId="9" borderId="119" xfId="4" applyNumberFormat="1" applyFont="1" applyFill="1" applyBorder="1" applyAlignment="1" applyProtection="1">
      <alignment vertical="center"/>
    </xf>
    <xf numFmtId="3" fontId="11" fillId="9" borderId="120" xfId="4" applyNumberFormat="1" applyFont="1" applyFill="1" applyBorder="1" applyAlignment="1" applyProtection="1">
      <alignment vertical="center"/>
      <protection locked="0"/>
    </xf>
    <xf numFmtId="0" fontId="11" fillId="0" borderId="136" xfId="4" applyFont="1" applyFill="1" applyBorder="1" applyAlignment="1" applyProtection="1">
      <alignment horizontal="left" vertical="center" wrapText="1"/>
    </xf>
    <xf numFmtId="0" fontId="16" fillId="0" borderId="136" xfId="4" applyFont="1" applyFill="1" applyBorder="1" applyAlignment="1" applyProtection="1">
      <alignment horizontal="center" vertical="center" wrapText="1"/>
    </xf>
    <xf numFmtId="0" fontId="16" fillId="0" borderId="136" xfId="4" applyFont="1" applyFill="1" applyBorder="1" applyAlignment="1" applyProtection="1">
      <alignment horizontal="right" vertical="center" wrapText="1"/>
    </xf>
    <xf numFmtId="0" fontId="16" fillId="0" borderId="97" xfId="4" applyFont="1" applyFill="1" applyBorder="1" applyAlignment="1" applyProtection="1">
      <alignment horizontal="right" vertical="center" wrapText="1"/>
    </xf>
    <xf numFmtId="0" fontId="16" fillId="0" borderId="84" xfId="4" applyFont="1" applyFill="1" applyBorder="1" applyAlignment="1" applyProtection="1">
      <alignment vertical="center"/>
    </xf>
    <xf numFmtId="3" fontId="16" fillId="0" borderId="84" xfId="4" applyNumberFormat="1" applyFont="1" applyFill="1" applyBorder="1" applyAlignment="1" applyProtection="1">
      <alignment vertical="center"/>
    </xf>
    <xf numFmtId="3" fontId="16" fillId="0" borderId="85" xfId="4" applyNumberFormat="1" applyFont="1" applyFill="1" applyBorder="1" applyAlignment="1" applyProtection="1">
      <alignment vertical="center"/>
    </xf>
    <xf numFmtId="3" fontId="16" fillId="0" borderId="86" xfId="4" applyNumberFormat="1" applyFont="1" applyFill="1" applyBorder="1" applyAlignment="1" applyProtection="1">
      <alignment vertical="center"/>
    </xf>
    <xf numFmtId="3" fontId="16" fillId="0" borderId="87" xfId="4" applyNumberFormat="1" applyFont="1" applyFill="1" applyBorder="1" applyAlignment="1" applyProtection="1">
      <alignment vertical="center"/>
    </xf>
    <xf numFmtId="3" fontId="16" fillId="0" borderId="88" xfId="4" applyNumberFormat="1" applyFont="1" applyFill="1" applyBorder="1" applyAlignment="1" applyProtection="1">
      <alignment vertical="center"/>
    </xf>
    <xf numFmtId="3" fontId="16" fillId="0" borderId="89" xfId="4" applyNumberFormat="1" applyFont="1" applyFill="1" applyBorder="1" applyAlignment="1" applyProtection="1">
      <alignment vertical="center"/>
      <protection locked="0"/>
    </xf>
    <xf numFmtId="3" fontId="11" fillId="0" borderId="139" xfId="4" applyNumberFormat="1" applyFont="1" applyFill="1" applyBorder="1" applyAlignment="1" applyProtection="1">
      <alignment vertical="center"/>
    </xf>
    <xf numFmtId="3" fontId="11" fillId="0" borderId="137" xfId="4" applyNumberFormat="1" applyFont="1" applyFill="1" applyBorder="1" applyAlignment="1" applyProtection="1">
      <alignment vertical="center"/>
    </xf>
    <xf numFmtId="3" fontId="11" fillId="0" borderId="140" xfId="4" applyNumberFormat="1" applyFont="1" applyFill="1" applyBorder="1" applyAlignment="1" applyProtection="1">
      <alignment vertical="center"/>
    </xf>
    <xf numFmtId="3" fontId="11" fillId="0" borderId="138" xfId="4" applyNumberFormat="1" applyFont="1" applyFill="1" applyBorder="1" applyAlignment="1" applyProtection="1">
      <alignment vertical="center"/>
    </xf>
    <xf numFmtId="3" fontId="11" fillId="0" borderId="141" xfId="4" applyNumberFormat="1" applyFont="1" applyFill="1" applyBorder="1" applyAlignment="1" applyProtection="1">
      <alignment vertical="center"/>
    </xf>
    <xf numFmtId="3" fontId="11" fillId="0" borderId="142" xfId="4" applyNumberFormat="1" applyFont="1" applyFill="1" applyBorder="1" applyAlignment="1" applyProtection="1">
      <alignment vertical="center"/>
      <protection locked="0"/>
    </xf>
    <xf numFmtId="3" fontId="11" fillId="0" borderId="97" xfId="4" applyNumberFormat="1" applyFont="1" applyFill="1" applyBorder="1" applyAlignment="1" applyProtection="1">
      <alignment vertical="center"/>
    </xf>
    <xf numFmtId="3" fontId="11" fillId="0" borderId="98" xfId="4" applyNumberFormat="1" applyFont="1" applyFill="1" applyBorder="1" applyAlignment="1" applyProtection="1">
      <alignment vertical="center"/>
    </xf>
    <xf numFmtId="3" fontId="11" fillId="0" borderId="99" xfId="4" applyNumberFormat="1" applyFont="1" applyFill="1" applyBorder="1" applyAlignment="1" applyProtection="1">
      <alignment vertical="center"/>
    </xf>
    <xf numFmtId="3" fontId="11" fillId="0" borderId="100" xfId="4" applyNumberFormat="1" applyFont="1" applyFill="1" applyBorder="1" applyAlignment="1" applyProtection="1">
      <alignment vertical="center"/>
    </xf>
    <xf numFmtId="3" fontId="11" fillId="0" borderId="101" xfId="4" applyNumberFormat="1" applyFont="1" applyFill="1" applyBorder="1" applyAlignment="1" applyProtection="1">
      <alignment vertical="center"/>
    </xf>
    <xf numFmtId="3" fontId="11" fillId="0" borderId="102" xfId="4" applyNumberFormat="1" applyFont="1" applyFill="1" applyBorder="1" applyAlignment="1" applyProtection="1">
      <alignment vertical="center"/>
      <protection locked="0"/>
    </xf>
    <xf numFmtId="3" fontId="11" fillId="0" borderId="143" xfId="4" applyNumberFormat="1" applyFont="1" applyFill="1" applyBorder="1" applyAlignment="1" applyProtection="1">
      <alignment vertical="center"/>
      <protection locked="0"/>
    </xf>
    <xf numFmtId="0" fontId="11" fillId="0" borderId="97" xfId="4" applyFont="1" applyFill="1" applyBorder="1" applyAlignment="1" applyProtection="1">
      <alignment vertical="center"/>
    </xf>
    <xf numFmtId="0" fontId="16" fillId="0" borderId="115" xfId="4" applyFont="1" applyFill="1" applyBorder="1" applyAlignment="1" applyProtection="1">
      <alignment vertical="center"/>
    </xf>
    <xf numFmtId="0" fontId="16" fillId="0" borderId="64" xfId="4" applyFont="1" applyFill="1" applyBorder="1" applyAlignment="1" applyProtection="1">
      <alignment vertical="center"/>
    </xf>
    <xf numFmtId="0" fontId="16" fillId="0" borderId="64" xfId="4" applyFont="1" applyFill="1" applyBorder="1" applyAlignment="1" applyProtection="1">
      <alignment vertical="center" wrapText="1"/>
    </xf>
    <xf numFmtId="0" fontId="11" fillId="0" borderId="139" xfId="4" applyFont="1" applyFill="1" applyBorder="1" applyAlignment="1" applyProtection="1">
      <alignment vertical="center"/>
    </xf>
    <xf numFmtId="3" fontId="11" fillId="0" borderId="137" xfId="4" applyNumberFormat="1" applyFont="1" applyFill="1" applyBorder="1" applyAlignment="1" applyProtection="1">
      <alignment vertical="center"/>
      <protection locked="0"/>
    </xf>
    <xf numFmtId="3" fontId="11" fillId="0" borderId="140" xfId="4" applyNumberFormat="1" applyFont="1" applyFill="1" applyBorder="1" applyAlignment="1" applyProtection="1">
      <alignment vertical="center"/>
      <protection locked="0"/>
    </xf>
    <xf numFmtId="3" fontId="11" fillId="0" borderId="141" xfId="4" applyNumberFormat="1" applyFont="1" applyFill="1" applyBorder="1" applyAlignment="1" applyProtection="1">
      <alignment vertical="center"/>
      <protection locked="0"/>
    </xf>
    <xf numFmtId="0" fontId="11" fillId="0" borderId="56" xfId="4" applyFont="1" applyFill="1" applyBorder="1" applyAlignment="1" applyProtection="1">
      <alignment vertical="center" wrapText="1"/>
    </xf>
    <xf numFmtId="3" fontId="11" fillId="0" borderId="98" xfId="4" applyNumberFormat="1" applyFont="1" applyFill="1" applyBorder="1" applyAlignment="1" applyProtection="1">
      <alignment vertical="center"/>
      <protection locked="0"/>
    </xf>
    <xf numFmtId="3" fontId="11" fillId="0" borderId="99" xfId="4" applyNumberFormat="1" applyFont="1" applyFill="1" applyBorder="1" applyAlignment="1" applyProtection="1">
      <alignment vertical="center"/>
      <protection locked="0"/>
    </xf>
    <xf numFmtId="0" fontId="16" fillId="0" borderId="0" xfId="4" applyFont="1" applyBorder="1" applyAlignment="1" applyProtection="1">
      <alignment vertical="center"/>
    </xf>
    <xf numFmtId="0" fontId="16" fillId="0" borderId="0" xfId="5" applyFont="1"/>
    <xf numFmtId="0" fontId="16" fillId="0" borderId="0" xfId="5" applyFont="1" applyAlignment="1">
      <alignment horizontal="right"/>
    </xf>
    <xf numFmtId="0" fontId="16" fillId="0" borderId="0" xfId="5" applyFont="1" applyBorder="1" applyAlignment="1">
      <alignment vertical="center"/>
    </xf>
    <xf numFmtId="0" fontId="16" fillId="0" borderId="0" xfId="5" applyFont="1" applyBorder="1" applyAlignment="1" applyProtection="1">
      <alignment vertical="center"/>
      <protection locked="0"/>
    </xf>
    <xf numFmtId="0" fontId="11" fillId="0" borderId="0" xfId="5" applyFont="1" applyBorder="1" applyAlignment="1" applyProtection="1">
      <alignment vertical="center"/>
      <protection locked="0"/>
    </xf>
    <xf numFmtId="0" fontId="16" fillId="0" borderId="0" xfId="5" applyFont="1" applyBorder="1" applyAlignment="1" applyProtection="1">
      <alignment horizontal="center" vertical="center"/>
      <protection locked="0"/>
    </xf>
    <xf numFmtId="0" fontId="16" fillId="0" borderId="0" xfId="5" applyFont="1" applyBorder="1" applyAlignment="1" applyProtection="1">
      <alignment horizontal="left" vertical="center" wrapText="1"/>
      <protection locked="0"/>
    </xf>
    <xf numFmtId="0" fontId="16" fillId="0" borderId="0" xfId="5" applyFont="1" applyBorder="1" applyAlignment="1" applyProtection="1">
      <alignment vertical="center" wrapText="1"/>
      <protection locked="0"/>
    </xf>
    <xf numFmtId="0" fontId="16" fillId="0" borderId="0" xfId="5" applyFont="1" applyBorder="1" applyAlignment="1" applyProtection="1">
      <alignment horizontal="center" vertical="center" wrapText="1"/>
      <protection locked="0"/>
    </xf>
    <xf numFmtId="0" fontId="21" fillId="0" borderId="0" xfId="5" applyFont="1" applyAlignment="1"/>
    <xf numFmtId="0" fontId="21" fillId="0" borderId="0" xfId="5" applyFont="1" applyBorder="1" applyAlignment="1">
      <alignment horizontal="center" vertical="center"/>
    </xf>
    <xf numFmtId="0" fontId="16" fillId="0" borderId="0" xfId="5" applyFont="1" applyAlignment="1">
      <alignment vertical="center"/>
    </xf>
    <xf numFmtId="0" fontId="22" fillId="0" borderId="0" xfId="4" applyFont="1" applyBorder="1" applyAlignment="1">
      <alignment vertical="center"/>
    </xf>
    <xf numFmtId="0" fontId="23" fillId="0" borderId="0" xfId="5" applyFont="1" applyAlignment="1">
      <alignment vertical="center"/>
    </xf>
    <xf numFmtId="0" fontId="16" fillId="0" borderId="0" xfId="4" applyFont="1" applyBorder="1" applyAlignment="1">
      <alignment vertical="center"/>
    </xf>
    <xf numFmtId="0" fontId="16" fillId="0" borderId="144" xfId="5" applyFont="1" applyBorder="1" applyAlignment="1">
      <alignment vertical="center"/>
    </xf>
    <xf numFmtId="49" fontId="11" fillId="0" borderId="0" xfId="4" applyNumberFormat="1" applyFont="1" applyBorder="1" applyAlignment="1">
      <alignment vertical="center"/>
    </xf>
    <xf numFmtId="0" fontId="18" fillId="0" borderId="0" xfId="5" applyFont="1" applyAlignment="1">
      <alignment vertical="center"/>
    </xf>
    <xf numFmtId="0" fontId="16" fillId="0" borderId="0" xfId="5" applyFont="1" applyFill="1"/>
    <xf numFmtId="0" fontId="16" fillId="0" borderId="92" xfId="5" applyFont="1" applyFill="1" applyBorder="1" applyAlignment="1">
      <alignment horizontal="center" vertical="center" wrapText="1"/>
    </xf>
    <xf numFmtId="0" fontId="16" fillId="0" borderId="92" xfId="7" applyFont="1" applyBorder="1" applyAlignment="1">
      <alignment horizontal="center" vertical="center" wrapText="1"/>
    </xf>
    <xf numFmtId="164" fontId="11" fillId="0" borderId="117" xfId="5" applyNumberFormat="1" applyFont="1" applyFill="1" applyBorder="1" applyAlignment="1">
      <alignment vertical="center" wrapText="1"/>
    </xf>
    <xf numFmtId="164" fontId="11" fillId="0" borderId="92" xfId="5" applyNumberFormat="1" applyFont="1" applyFill="1" applyBorder="1" applyAlignment="1">
      <alignment vertical="center" wrapText="1"/>
    </xf>
    <xf numFmtId="3" fontId="11" fillId="0" borderId="117" xfId="5" applyNumberFormat="1" applyFont="1" applyFill="1" applyBorder="1" applyAlignment="1">
      <alignment horizontal="center" vertical="center" wrapText="1"/>
    </xf>
    <xf numFmtId="3" fontId="11" fillId="0" borderId="92" xfId="5" applyNumberFormat="1" applyFont="1" applyFill="1" applyBorder="1" applyAlignment="1" applyProtection="1">
      <alignment horizontal="center" vertical="center" wrapText="1"/>
      <protection locked="0"/>
    </xf>
    <xf numFmtId="164" fontId="16" fillId="0" borderId="117" xfId="5" applyNumberFormat="1" applyFont="1" applyFill="1" applyBorder="1" applyAlignment="1">
      <alignment horizontal="right" vertical="center" wrapText="1"/>
    </xf>
    <xf numFmtId="3" fontId="16" fillId="0" borderId="92" xfId="5" applyNumberFormat="1" applyFont="1" applyFill="1" applyBorder="1" applyAlignment="1">
      <alignment horizontal="right" vertical="center" wrapText="1"/>
    </xf>
    <xf numFmtId="3" fontId="16" fillId="0" borderId="92" xfId="5" applyNumberFormat="1" applyFont="1" applyFill="1" applyBorder="1" applyAlignment="1" applyProtection="1">
      <alignment vertical="center" wrapText="1"/>
      <protection locked="0"/>
    </xf>
    <xf numFmtId="3" fontId="16" fillId="0" borderId="92" xfId="5" applyNumberFormat="1" applyFont="1" applyFill="1" applyBorder="1" applyAlignment="1" applyProtection="1">
      <alignment vertical="center"/>
      <protection locked="0"/>
    </xf>
    <xf numFmtId="3" fontId="11" fillId="10" borderId="92" xfId="5" applyNumberFormat="1" applyFont="1" applyFill="1" applyBorder="1" applyAlignment="1" applyProtection="1">
      <alignment vertical="center"/>
      <protection locked="0"/>
    </xf>
    <xf numFmtId="0" fontId="16" fillId="0" borderId="117" xfId="5" applyFont="1" applyFill="1" applyBorder="1" applyAlignment="1">
      <alignment horizontal="center" vertical="center" wrapText="1"/>
    </xf>
    <xf numFmtId="3" fontId="16" fillId="0" borderId="92" xfId="5" applyNumberFormat="1" applyFont="1" applyFill="1" applyBorder="1" applyAlignment="1" applyProtection="1">
      <alignment horizontal="center" vertical="center" wrapText="1"/>
      <protection locked="0"/>
    </xf>
    <xf numFmtId="0" fontId="15" fillId="0" borderId="0" xfId="5" applyFont="1" applyFill="1" applyAlignment="1">
      <alignment vertical="center"/>
    </xf>
    <xf numFmtId="0" fontId="15" fillId="0" borderId="0" xfId="5" applyFont="1" applyFill="1" applyAlignment="1">
      <alignment horizontal="center" vertical="center"/>
    </xf>
    <xf numFmtId="0" fontId="15" fillId="0" borderId="0" xfId="5"/>
    <xf numFmtId="0" fontId="16" fillId="0" borderId="0" xfId="5" applyFont="1" applyFill="1" applyBorder="1" applyAlignment="1">
      <alignment vertical="center"/>
    </xf>
    <xf numFmtId="0" fontId="16" fillId="0" borderId="0" xfId="5" applyFont="1" applyFill="1" applyBorder="1" applyAlignment="1" applyProtection="1">
      <alignment vertical="center"/>
      <protection locked="0"/>
    </xf>
    <xf numFmtId="0" fontId="24" fillId="0" borderId="0" xfId="5" applyFont="1" applyFill="1" applyBorder="1" applyAlignment="1" applyProtection="1">
      <alignment vertical="center"/>
      <protection locked="0"/>
    </xf>
    <xf numFmtId="0" fontId="16" fillId="0" borderId="0" xfId="5" applyFont="1" applyFill="1" applyBorder="1" applyAlignment="1" applyProtection="1">
      <alignment horizontal="center" vertical="center"/>
      <protection locked="0"/>
    </xf>
    <xf numFmtId="0" fontId="16" fillId="0" borderId="144" xfId="5" applyFont="1" applyFill="1" applyBorder="1" applyAlignment="1">
      <alignment vertical="center"/>
    </xf>
    <xf numFmtId="49" fontId="11" fillId="0" borderId="144" xfId="5" applyNumberFormat="1" applyFont="1" applyFill="1" applyBorder="1" applyAlignment="1" applyProtection="1">
      <alignment vertical="center"/>
      <protection locked="0"/>
    </xf>
    <xf numFmtId="49" fontId="24" fillId="0" borderId="144" xfId="5" applyNumberFormat="1" applyFont="1" applyFill="1" applyBorder="1" applyAlignment="1" applyProtection="1">
      <alignment vertical="center"/>
      <protection locked="0"/>
    </xf>
    <xf numFmtId="49" fontId="24" fillId="0" borderId="0" xfId="5" applyNumberFormat="1" applyFont="1" applyFill="1" applyBorder="1" applyAlignment="1" applyProtection="1">
      <alignment vertical="center"/>
      <protection locked="0"/>
    </xf>
    <xf numFmtId="49" fontId="16" fillId="0" borderId="0" xfId="5" applyNumberFormat="1" applyFont="1" applyFill="1" applyBorder="1" applyAlignment="1" applyProtection="1">
      <alignment horizontal="center" vertical="center"/>
      <protection locked="0"/>
    </xf>
    <xf numFmtId="0" fontId="18" fillId="0" borderId="92" xfId="4" applyFont="1" applyFill="1" applyBorder="1" applyAlignment="1">
      <alignment horizontal="center" vertical="center" wrapText="1"/>
    </xf>
    <xf numFmtId="0" fontId="16" fillId="0" borderId="0" xfId="5" applyFont="1" applyBorder="1"/>
    <xf numFmtId="3" fontId="16" fillId="0" borderId="134" xfId="5" applyNumberFormat="1" applyFont="1" applyFill="1" applyBorder="1" applyAlignment="1" applyProtection="1">
      <alignment vertical="center" wrapText="1"/>
      <protection locked="0"/>
    </xf>
    <xf numFmtId="3" fontId="16" fillId="0" borderId="134" xfId="5" applyNumberFormat="1" applyFont="1" applyFill="1" applyBorder="1" applyAlignment="1" applyProtection="1">
      <alignment horizontal="center" vertical="center" wrapText="1"/>
      <protection locked="0"/>
    </xf>
    <xf numFmtId="3" fontId="11" fillId="0" borderId="92" xfId="5" applyNumberFormat="1" applyFont="1" applyFill="1" applyBorder="1" applyAlignment="1" applyProtection="1">
      <alignment vertical="center" wrapText="1"/>
      <protection locked="0"/>
    </xf>
    <xf numFmtId="0" fontId="18" fillId="0" borderId="117" xfId="4" applyFont="1" applyFill="1" applyBorder="1" applyAlignment="1">
      <alignment horizontal="center" vertical="center" wrapText="1"/>
    </xf>
    <xf numFmtId="0" fontId="16" fillId="0" borderId="92" xfId="4" applyFont="1" applyFill="1" applyBorder="1" applyAlignment="1">
      <alignment horizontal="center" vertical="center" wrapText="1"/>
    </xf>
    <xf numFmtId="3" fontId="11" fillId="0" borderId="92" xfId="5" applyNumberFormat="1" applyFont="1" applyFill="1" applyBorder="1" applyAlignment="1">
      <alignment horizontal="center" vertical="center" wrapText="1"/>
    </xf>
    <xf numFmtId="0" fontId="11" fillId="0" borderId="0" xfId="5" applyFont="1" applyFill="1" applyBorder="1" applyAlignment="1">
      <alignment horizontal="right"/>
    </xf>
    <xf numFmtId="164" fontId="11" fillId="0" borderId="0" xfId="8" applyNumberFormat="1" applyFont="1" applyFill="1" applyBorder="1"/>
    <xf numFmtId="0" fontId="16" fillId="0" borderId="0" xfId="5" applyFont="1" applyFill="1" applyBorder="1" applyAlignment="1">
      <alignment horizontal="center" vertical="center"/>
    </xf>
    <xf numFmtId="0" fontId="16" fillId="0" borderId="0" xfId="5" applyFont="1" applyFill="1" applyAlignment="1">
      <alignment horizontal="center" vertical="center"/>
    </xf>
    <xf numFmtId="0" fontId="25" fillId="0" borderId="0" xfId="5" applyFont="1"/>
    <xf numFmtId="0" fontId="16" fillId="0" borderId="0" xfId="5" applyFont="1" applyFill="1" applyBorder="1" applyAlignment="1">
      <alignment wrapText="1"/>
    </xf>
    <xf numFmtId="0" fontId="16" fillId="0" borderId="0" xfId="5" applyFont="1" applyFill="1" applyBorder="1"/>
    <xf numFmtId="0" fontId="25" fillId="0" borderId="0" xfId="5" applyFont="1" applyBorder="1"/>
    <xf numFmtId="0" fontId="16" fillId="0" borderId="0" xfId="5" applyFont="1" applyFill="1" applyBorder="1" applyAlignment="1" applyProtection="1">
      <alignment horizontal="left" vertical="center" wrapText="1"/>
    </xf>
    <xf numFmtId="0" fontId="16" fillId="0" borderId="0" xfId="5" applyFont="1" applyFill="1" applyProtection="1">
      <protection locked="0"/>
    </xf>
    <xf numFmtId="0" fontId="16" fillId="0" borderId="0" xfId="5" applyFont="1" applyFill="1" applyAlignment="1" applyProtection="1">
      <alignment horizontal="center" vertical="center"/>
      <protection locked="0"/>
    </xf>
    <xf numFmtId="0" fontId="25" fillId="0" borderId="0" xfId="5" applyFont="1" applyFill="1" applyBorder="1" applyAlignment="1" applyProtection="1">
      <alignment horizontal="left" vertical="center" wrapText="1"/>
    </xf>
    <xf numFmtId="0" fontId="25" fillId="0" borderId="0" xfId="5" applyFont="1" applyProtection="1">
      <protection locked="0"/>
    </xf>
    <xf numFmtId="0" fontId="25" fillId="0" borderId="0" xfId="5" applyFont="1" applyAlignment="1" applyProtection="1">
      <alignment horizontal="center" vertical="center"/>
      <protection locked="0"/>
    </xf>
    <xf numFmtId="0" fontId="25" fillId="0" borderId="0" xfId="5" applyFont="1" applyAlignment="1">
      <alignment horizontal="center" vertical="center"/>
    </xf>
    <xf numFmtId="0" fontId="27" fillId="0" borderId="0" xfId="5" applyFont="1" applyProtection="1">
      <protection locked="0"/>
    </xf>
    <xf numFmtId="0" fontId="16" fillId="0" borderId="0" xfId="5" applyFont="1" applyAlignment="1">
      <alignment horizontal="center" vertical="center"/>
    </xf>
    <xf numFmtId="0" fontId="16" fillId="0" borderId="64" xfId="4" applyFont="1" applyFill="1" applyBorder="1" applyAlignment="1" applyProtection="1">
      <alignment horizontal="center" vertical="center" wrapText="1"/>
    </xf>
    <xf numFmtId="0" fontId="16" fillId="0" borderId="63" xfId="4" applyFont="1" applyFill="1" applyBorder="1" applyAlignment="1" applyProtection="1">
      <alignment horizontal="center" vertical="center" wrapText="1"/>
    </xf>
    <xf numFmtId="0" fontId="24" fillId="6" borderId="0" xfId="4" applyFont="1" applyFill="1" applyBorder="1" applyAlignment="1" applyProtection="1">
      <alignment vertical="center"/>
      <protection locked="0"/>
    </xf>
    <xf numFmtId="0" fontId="11" fillId="11" borderId="69" xfId="4" applyFont="1" applyFill="1" applyBorder="1" applyAlignment="1" applyProtection="1">
      <alignment horizontal="left" vertical="center" wrapText="1"/>
    </xf>
    <xf numFmtId="3" fontId="16" fillId="11" borderId="69" xfId="4" applyNumberFormat="1" applyFont="1" applyFill="1" applyBorder="1" applyAlignment="1" applyProtection="1">
      <alignment vertical="center"/>
    </xf>
    <xf numFmtId="3" fontId="16" fillId="11" borderId="70" xfId="4" applyNumberFormat="1" applyFont="1" applyFill="1" applyBorder="1" applyAlignment="1" applyProtection="1">
      <alignment vertical="center"/>
      <protection locked="0"/>
    </xf>
    <xf numFmtId="3" fontId="16" fillId="11" borderId="71" xfId="4" applyNumberFormat="1" applyFont="1" applyFill="1" applyBorder="1" applyAlignment="1" applyProtection="1">
      <alignment vertical="center"/>
      <protection locked="0"/>
    </xf>
    <xf numFmtId="3" fontId="16" fillId="11" borderId="72" xfId="4" applyNumberFormat="1" applyFont="1" applyFill="1" applyBorder="1" applyAlignment="1" applyProtection="1">
      <alignment vertical="center"/>
    </xf>
    <xf numFmtId="3" fontId="16" fillId="11" borderId="73" xfId="4" applyNumberFormat="1" applyFont="1" applyFill="1" applyBorder="1" applyAlignment="1" applyProtection="1">
      <alignment horizontal="center" vertical="center"/>
      <protection locked="0"/>
    </xf>
    <xf numFmtId="3" fontId="16" fillId="11" borderId="71" xfId="4" applyNumberFormat="1" applyFont="1" applyFill="1" applyBorder="1" applyAlignment="1" applyProtection="1">
      <alignment horizontal="center" vertical="center"/>
      <protection locked="0"/>
    </xf>
    <xf numFmtId="3" fontId="16" fillId="11" borderId="72" xfId="4" applyNumberFormat="1" applyFont="1" applyFill="1" applyBorder="1" applyAlignment="1" applyProtection="1">
      <alignment horizontal="center" vertical="center"/>
    </xf>
    <xf numFmtId="3" fontId="16" fillId="11" borderId="70" xfId="4" applyNumberFormat="1" applyFont="1" applyFill="1" applyBorder="1" applyAlignment="1" applyProtection="1">
      <alignment horizontal="center" vertical="center"/>
    </xf>
    <xf numFmtId="3" fontId="16" fillId="11" borderId="71" xfId="4" applyNumberFormat="1" applyFont="1" applyFill="1" applyBorder="1" applyAlignment="1" applyProtection="1">
      <alignment horizontal="center" vertical="center"/>
    </xf>
    <xf numFmtId="3" fontId="16" fillId="11" borderId="96" xfId="4" applyNumberFormat="1" applyFont="1" applyFill="1" applyBorder="1" applyAlignment="1" applyProtection="1">
      <alignment horizontal="center" vertical="center"/>
      <protection locked="0"/>
    </xf>
    <xf numFmtId="0" fontId="16" fillId="11" borderId="90" xfId="4" applyFont="1" applyFill="1" applyBorder="1" applyAlignment="1" applyProtection="1">
      <alignment vertical="center" wrapText="1"/>
    </xf>
    <xf numFmtId="0" fontId="16" fillId="11" borderId="90" xfId="4" applyFont="1" applyFill="1" applyBorder="1" applyAlignment="1" applyProtection="1">
      <alignment horizontal="left" vertical="center" wrapText="1"/>
    </xf>
    <xf numFmtId="3" fontId="16" fillId="11" borderId="90" xfId="4" applyNumberFormat="1" applyFont="1" applyFill="1" applyBorder="1" applyAlignment="1" applyProtection="1">
      <alignment vertical="center"/>
    </xf>
    <xf numFmtId="3" fontId="16" fillId="11" borderId="91" xfId="4" applyNumberFormat="1" applyFont="1" applyFill="1" applyBorder="1" applyAlignment="1" applyProtection="1">
      <alignment vertical="center"/>
      <protection locked="0"/>
    </xf>
    <xf numFmtId="3" fontId="16" fillId="11" borderId="92" xfId="4" applyNumberFormat="1" applyFont="1" applyFill="1" applyBorder="1" applyAlignment="1" applyProtection="1">
      <alignment vertical="center"/>
      <protection locked="0"/>
    </xf>
    <xf numFmtId="3" fontId="16" fillId="11" borderId="93" xfId="4" applyNumberFormat="1" applyFont="1" applyFill="1" applyBorder="1" applyAlignment="1" applyProtection="1">
      <alignment vertical="center"/>
    </xf>
    <xf numFmtId="3" fontId="16" fillId="11" borderId="94" xfId="4" applyNumberFormat="1" applyFont="1" applyFill="1" applyBorder="1" applyAlignment="1" applyProtection="1">
      <alignment vertical="center"/>
      <protection locked="0"/>
    </xf>
    <xf numFmtId="3" fontId="16" fillId="11" borderId="95" xfId="4" applyNumberFormat="1" applyFont="1" applyFill="1" applyBorder="1" applyAlignment="1" applyProtection="1">
      <alignment vertical="center"/>
      <protection locked="0"/>
    </xf>
    <xf numFmtId="0" fontId="16" fillId="11" borderId="90" xfId="4" applyFont="1" applyFill="1" applyBorder="1" applyAlignment="1" applyProtection="1">
      <alignment horizontal="right" vertical="center" wrapText="1"/>
    </xf>
    <xf numFmtId="0" fontId="16" fillId="0" borderId="0" xfId="4" applyFont="1"/>
    <xf numFmtId="0" fontId="16" fillId="0" borderId="0" xfId="10" applyFont="1" applyAlignment="1">
      <alignment horizontal="right"/>
    </xf>
    <xf numFmtId="0" fontId="16" fillId="0" borderId="0" xfId="4" applyFont="1" applyAlignment="1"/>
    <xf numFmtId="0" fontId="21" fillId="0" borderId="0" xfId="4" applyFont="1" applyAlignment="1">
      <alignment horizontal="center"/>
    </xf>
    <xf numFmtId="0" fontId="28" fillId="0" borderId="0" xfId="5" applyFont="1" applyAlignment="1"/>
    <xf numFmtId="0" fontId="16" fillId="0" borderId="0" xfId="5" applyFont="1" applyAlignment="1"/>
    <xf numFmtId="49" fontId="11" fillId="0" borderId="0" xfId="5" applyNumberFormat="1" applyFont="1" applyAlignment="1"/>
    <xf numFmtId="0" fontId="16" fillId="0" borderId="92" xfId="4" applyFont="1" applyBorder="1" applyAlignment="1">
      <alignment horizontal="center" vertical="center" wrapText="1"/>
    </xf>
    <xf numFmtId="3" fontId="11" fillId="0" borderId="92" xfId="4" applyNumberFormat="1" applyFont="1" applyBorder="1" applyAlignment="1">
      <alignment wrapText="1"/>
    </xf>
    <xf numFmtId="3" fontId="11" fillId="0" borderId="92" xfId="4" applyNumberFormat="1" applyFont="1" applyBorder="1" applyAlignment="1" applyProtection="1">
      <alignment wrapText="1"/>
    </xf>
    <xf numFmtId="0" fontId="16" fillId="0" borderId="92" xfId="4" applyFont="1" applyBorder="1" applyAlignment="1" applyProtection="1">
      <alignment horizontal="center" wrapText="1"/>
      <protection locked="0"/>
    </xf>
    <xf numFmtId="0" fontId="16" fillId="0" borderId="92" xfId="5" applyFont="1" applyBorder="1" applyAlignment="1" applyProtection="1">
      <alignment vertical="center" wrapText="1"/>
      <protection locked="0"/>
    </xf>
    <xf numFmtId="0" fontId="11" fillId="0" borderId="92" xfId="5" applyFont="1" applyBorder="1" applyAlignment="1" applyProtection="1">
      <alignment horizontal="center" vertical="center" wrapText="1"/>
      <protection locked="0"/>
    </xf>
    <xf numFmtId="3" fontId="16" fillId="0" borderId="92" xfId="4" applyNumberFormat="1" applyFont="1" applyBorder="1" applyAlignment="1" applyProtection="1">
      <alignment wrapText="1"/>
      <protection locked="0"/>
    </xf>
    <xf numFmtId="3" fontId="16" fillId="0" borderId="92" xfId="4" applyNumberFormat="1" applyFont="1" applyBorder="1" applyAlignment="1" applyProtection="1">
      <alignment wrapText="1"/>
    </xf>
    <xf numFmtId="0" fontId="16" fillId="11" borderId="92" xfId="4" applyFont="1" applyFill="1" applyBorder="1" applyAlignment="1" applyProtection="1">
      <alignment horizontal="center" wrapText="1"/>
      <protection locked="0"/>
    </xf>
    <xf numFmtId="0" fontId="16" fillId="11" borderId="92" xfId="5" applyFont="1" applyFill="1" applyBorder="1" applyAlignment="1" applyProtection="1">
      <alignment vertical="center" wrapText="1"/>
      <protection locked="0"/>
    </xf>
    <xf numFmtId="0" fontId="11" fillId="11" borderId="92" xfId="5" applyFont="1" applyFill="1" applyBorder="1" applyAlignment="1" applyProtection="1">
      <alignment horizontal="center" vertical="center" wrapText="1"/>
      <protection locked="0"/>
    </xf>
    <xf numFmtId="3" fontId="16" fillId="11" borderId="92" xfId="4" applyNumberFormat="1" applyFont="1" applyFill="1" applyBorder="1" applyAlignment="1" applyProtection="1">
      <alignment wrapText="1"/>
      <protection locked="0"/>
    </xf>
    <xf numFmtId="3" fontId="16" fillId="11" borderId="92" xfId="4" applyNumberFormat="1" applyFont="1" applyFill="1" applyBorder="1" applyAlignment="1" applyProtection="1">
      <alignment wrapText="1"/>
    </xf>
    <xf numFmtId="0" fontId="16" fillId="0" borderId="92" xfId="4" applyFont="1" applyFill="1" applyBorder="1" applyAlignment="1" applyProtection="1">
      <alignment horizontal="center" wrapText="1"/>
      <protection locked="0"/>
    </xf>
    <xf numFmtId="0" fontId="16" fillId="0" borderId="92" xfId="5" applyFont="1" applyFill="1" applyBorder="1" applyAlignment="1" applyProtection="1">
      <alignment vertical="center" wrapText="1"/>
      <protection locked="0"/>
    </xf>
    <xf numFmtId="0" fontId="11" fillId="0" borderId="92" xfId="5" applyFont="1" applyFill="1" applyBorder="1" applyAlignment="1" applyProtection="1">
      <alignment horizontal="center" vertical="center" wrapText="1"/>
      <protection locked="0"/>
    </xf>
    <xf numFmtId="3" fontId="16" fillId="0" borderId="92" xfId="4" applyNumberFormat="1" applyFont="1" applyFill="1" applyBorder="1" applyAlignment="1" applyProtection="1">
      <alignment wrapText="1"/>
      <protection locked="0"/>
    </xf>
    <xf numFmtId="3" fontId="16" fillId="0" borderId="92" xfId="4" applyNumberFormat="1" applyFont="1" applyFill="1" applyBorder="1" applyAlignment="1" applyProtection="1">
      <alignment wrapText="1"/>
    </xf>
    <xf numFmtId="0" fontId="16" fillId="0" borderId="92" xfId="4" applyFont="1" applyFill="1" applyBorder="1" applyAlignment="1" applyProtection="1">
      <alignment horizontal="center" vertical="center" wrapText="1"/>
      <protection locked="0"/>
    </xf>
    <xf numFmtId="0" fontId="29" fillId="0" borderId="92" xfId="11" applyFont="1" applyFill="1" applyBorder="1" applyAlignment="1">
      <alignment vertical="center"/>
    </xf>
    <xf numFmtId="0" fontId="16" fillId="0" borderId="0" xfId="4" applyFont="1" applyBorder="1" applyAlignment="1">
      <alignment wrapText="1"/>
    </xf>
    <xf numFmtId="3" fontId="16" fillId="0" borderId="92" xfId="4" applyNumberFormat="1" applyFont="1" applyBorder="1" applyAlignment="1" applyProtection="1">
      <alignment horizontal="right"/>
      <protection locked="0"/>
    </xf>
    <xf numFmtId="3" fontId="16" fillId="0" borderId="92" xfId="4" applyNumberFormat="1" applyFont="1" applyBorder="1" applyAlignment="1" applyProtection="1">
      <alignment horizontal="left"/>
      <protection locked="0"/>
    </xf>
    <xf numFmtId="0" fontId="16" fillId="0" borderId="92" xfId="4" applyFont="1" applyBorder="1" applyAlignment="1" applyProtection="1">
      <alignment horizontal="center" vertical="center" wrapText="1"/>
      <protection locked="0"/>
    </xf>
    <xf numFmtId="3" fontId="16" fillId="0" borderId="92" xfId="4" applyNumberFormat="1" applyFont="1" applyBorder="1" applyAlignment="1" applyProtection="1">
      <alignment horizontal="right" vertical="center" wrapText="1"/>
      <protection locked="0"/>
    </xf>
    <xf numFmtId="3" fontId="16" fillId="0" borderId="92" xfId="4" applyNumberFormat="1" applyFont="1" applyBorder="1" applyAlignment="1" applyProtection="1">
      <alignment horizontal="center" vertical="center" wrapText="1"/>
      <protection locked="0"/>
    </xf>
    <xf numFmtId="0" fontId="16" fillId="11" borderId="92" xfId="4" applyFont="1" applyFill="1" applyBorder="1" applyAlignment="1" applyProtection="1">
      <alignment horizontal="center" vertical="center"/>
      <protection locked="0"/>
    </xf>
    <xf numFmtId="0" fontId="16" fillId="11" borderId="92" xfId="11" applyFont="1" applyFill="1" applyBorder="1" applyAlignment="1">
      <alignment horizontal="left" vertical="center" wrapText="1"/>
    </xf>
    <xf numFmtId="3" fontId="16" fillId="11" borderId="92" xfId="4" applyNumberFormat="1" applyFont="1" applyFill="1" applyBorder="1" applyAlignment="1" applyProtection="1">
      <alignment horizontal="right" vertical="center" wrapText="1"/>
      <protection locked="0"/>
    </xf>
    <xf numFmtId="3" fontId="16" fillId="11" borderId="92" xfId="4" applyNumberFormat="1" applyFont="1" applyFill="1" applyBorder="1" applyAlignment="1" applyProtection="1">
      <alignment vertical="center" wrapText="1"/>
    </xf>
    <xf numFmtId="3" fontId="16" fillId="11" borderId="92" xfId="4" applyNumberFormat="1" applyFont="1" applyFill="1" applyBorder="1" applyAlignment="1" applyProtection="1">
      <alignment horizontal="center" wrapText="1"/>
      <protection locked="0"/>
    </xf>
    <xf numFmtId="3" fontId="16" fillId="0" borderId="0" xfId="4" applyNumberFormat="1" applyFont="1" applyBorder="1" applyAlignment="1">
      <alignment wrapText="1"/>
    </xf>
    <xf numFmtId="0" fontId="18" fillId="0" borderId="0" xfId="5" applyFont="1" applyAlignment="1">
      <alignment horizontal="left" vertical="center"/>
    </xf>
    <xf numFmtId="49" fontId="11" fillId="0" borderId="0" xfId="12" quotePrefix="1" applyNumberFormat="1" applyFont="1" applyFill="1" applyBorder="1" applyAlignment="1">
      <alignment horizontal="left" vertical="center"/>
    </xf>
    <xf numFmtId="3" fontId="11" fillId="11" borderId="92" xfId="4" applyNumberFormat="1" applyFont="1" applyFill="1" applyBorder="1" applyAlignment="1" applyProtection="1">
      <alignment horizontal="center" wrapText="1"/>
      <protection locked="0"/>
    </xf>
    <xf numFmtId="3" fontId="11" fillId="0" borderId="92" xfId="4" applyNumberFormat="1" applyFont="1" applyBorder="1" applyAlignment="1" applyProtection="1">
      <alignment horizontal="center" wrapText="1"/>
      <protection locked="0"/>
    </xf>
    <xf numFmtId="3" fontId="16" fillId="0" borderId="92" xfId="5" applyNumberFormat="1" applyFont="1" applyFill="1" applyBorder="1" applyAlignment="1">
      <alignment horizontal="center" vertical="center" wrapText="1"/>
    </xf>
    <xf numFmtId="0" fontId="16" fillId="0" borderId="92" xfId="5" applyFont="1" applyFill="1" applyBorder="1" applyAlignment="1">
      <alignment vertical="center" wrapText="1"/>
    </xf>
    <xf numFmtId="0" fontId="11" fillId="0" borderId="92" xfId="5" applyFont="1" applyFill="1" applyBorder="1" applyAlignment="1">
      <alignment horizontal="center" vertical="center" wrapText="1"/>
    </xf>
    <xf numFmtId="3" fontId="11" fillId="0" borderId="92" xfId="4" applyNumberFormat="1" applyFont="1" applyBorder="1" applyAlignment="1" applyProtection="1">
      <alignment horizontal="center"/>
      <protection locked="0"/>
    </xf>
    <xf numFmtId="0" fontId="16" fillId="0" borderId="92" xfId="4" applyFont="1" applyBorder="1" applyAlignment="1" applyProtection="1">
      <alignment vertical="center" wrapText="1"/>
      <protection locked="0"/>
    </xf>
    <xf numFmtId="0" fontId="16" fillId="0" borderId="149" xfId="4" applyFont="1" applyBorder="1" applyProtection="1">
      <protection locked="0"/>
    </xf>
    <xf numFmtId="0" fontId="16" fillId="0" borderId="149" xfId="4" applyFont="1" applyBorder="1" applyAlignment="1" applyProtection="1">
      <alignment horizontal="left" wrapText="1"/>
      <protection locked="0"/>
    </xf>
    <xf numFmtId="3" fontId="16" fillId="0" borderId="149" xfId="4" applyNumberFormat="1" applyFont="1" applyBorder="1" applyAlignment="1" applyProtection="1">
      <alignment horizontal="left"/>
      <protection locked="0"/>
    </xf>
    <xf numFmtId="3" fontId="16" fillId="0" borderId="149" xfId="4" applyNumberFormat="1" applyFont="1" applyBorder="1" applyAlignment="1" applyProtection="1">
      <alignment wrapText="1"/>
    </xf>
    <xf numFmtId="3" fontId="16" fillId="0" borderId="149" xfId="4" applyNumberFormat="1" applyFont="1" applyBorder="1" applyAlignment="1" applyProtection="1">
      <alignment wrapText="1"/>
      <protection locked="0"/>
    </xf>
    <xf numFmtId="3" fontId="16" fillId="0" borderId="149" xfId="5" applyNumberFormat="1" applyFont="1" applyFill="1" applyBorder="1" applyAlignment="1">
      <alignment vertical="center" wrapText="1"/>
    </xf>
    <xf numFmtId="3" fontId="16" fillId="0" borderId="0" xfId="4" applyNumberFormat="1" applyFont="1"/>
    <xf numFmtId="3" fontId="16" fillId="0" borderId="0" xfId="5" applyNumberFormat="1" applyFont="1" applyFill="1" applyBorder="1" applyAlignment="1">
      <alignment vertical="center"/>
    </xf>
    <xf numFmtId="0" fontId="16" fillId="0" borderId="0" xfId="4" applyFont="1" applyProtection="1">
      <protection locked="0"/>
    </xf>
    <xf numFmtId="0" fontId="16" fillId="0" borderId="0" xfId="12" applyFont="1"/>
    <xf numFmtId="0" fontId="5" fillId="0" borderId="28" xfId="1" applyFont="1" applyFill="1" applyBorder="1" applyAlignment="1">
      <alignment horizontal="left" vertical="center"/>
    </xf>
    <xf numFmtId="0" fontId="5" fillId="0" borderId="10" xfId="1" applyFont="1" applyFill="1" applyBorder="1" applyAlignment="1">
      <alignment horizontal="left" vertical="center"/>
    </xf>
    <xf numFmtId="0" fontId="4" fillId="0" borderId="8" xfId="1" applyFont="1" applyFill="1" applyBorder="1" applyAlignment="1">
      <alignment horizontal="center" vertical="center" textRotation="90" wrapText="1"/>
    </xf>
    <xf numFmtId="49" fontId="4" fillId="0" borderId="8" xfId="1" applyNumberFormat="1" applyFont="1" applyFill="1" applyBorder="1" applyAlignment="1">
      <alignment horizontal="center" vertical="center" textRotation="90" wrapText="1"/>
    </xf>
    <xf numFmtId="49" fontId="4" fillId="0" borderId="8" xfId="1" applyNumberFormat="1" applyFont="1" applyFill="1" applyBorder="1" applyAlignment="1">
      <alignment horizontal="center" vertical="center" wrapText="1"/>
    </xf>
    <xf numFmtId="49" fontId="4" fillId="0" borderId="9" xfId="1" applyNumberFormat="1" applyFont="1" applyFill="1" applyBorder="1" applyAlignment="1">
      <alignment horizontal="center" vertical="center"/>
    </xf>
    <xf numFmtId="0" fontId="4" fillId="0" borderId="8" xfId="1" applyFont="1" applyFill="1" applyBorder="1" applyAlignment="1">
      <alignment horizontal="center" vertical="center" textRotation="90"/>
    </xf>
    <xf numFmtId="0" fontId="0" fillId="0" borderId="3" xfId="0" applyFill="1" applyBorder="1"/>
    <xf numFmtId="49" fontId="4" fillId="2" borderId="3" xfId="1" applyNumberFormat="1" applyFont="1" applyFill="1" applyBorder="1" applyAlignment="1" applyProtection="1">
      <alignment horizontal="center" vertical="center"/>
      <protection locked="0"/>
    </xf>
    <xf numFmtId="0" fontId="0" fillId="2" borderId="3" xfId="0" applyFill="1" applyBorder="1"/>
    <xf numFmtId="0" fontId="4" fillId="0" borderId="8" xfId="1" applyFont="1" applyFill="1" applyBorder="1" applyAlignment="1">
      <alignment horizontal="center" vertical="center" wrapText="1"/>
    </xf>
    <xf numFmtId="49" fontId="5" fillId="2" borderId="3" xfId="1" applyNumberFormat="1" applyFont="1" applyFill="1" applyBorder="1" applyAlignment="1" applyProtection="1">
      <alignment horizontal="center" vertical="center" wrapText="1"/>
      <protection locked="0"/>
    </xf>
    <xf numFmtId="49" fontId="6" fillId="2" borderId="1" xfId="1" applyNumberFormat="1" applyFont="1" applyFill="1" applyBorder="1" applyAlignment="1">
      <alignment horizontal="center" vertical="center"/>
    </xf>
    <xf numFmtId="49" fontId="11" fillId="6" borderId="53" xfId="4" applyNumberFormat="1" applyFont="1" applyFill="1" applyBorder="1" applyAlignment="1" applyProtection="1">
      <alignment horizontal="center" vertical="center" wrapText="1"/>
      <protection locked="0"/>
    </xf>
    <xf numFmtId="49" fontId="11" fillId="6" borderId="54" xfId="4" applyNumberFormat="1" applyFont="1" applyFill="1" applyBorder="1" applyAlignment="1" applyProtection="1">
      <alignment horizontal="center" vertical="center" wrapText="1"/>
      <protection locked="0"/>
    </xf>
    <xf numFmtId="49" fontId="17" fillId="6" borderId="49" xfId="4" applyNumberFormat="1" applyFont="1" applyFill="1" applyBorder="1" applyAlignment="1" applyProtection="1">
      <alignment horizontal="center" vertical="center"/>
    </xf>
    <xf numFmtId="49" fontId="17" fillId="6" borderId="50" xfId="4" applyNumberFormat="1" applyFont="1" applyFill="1" applyBorder="1" applyAlignment="1" applyProtection="1">
      <alignment horizontal="center" vertical="center"/>
    </xf>
    <xf numFmtId="49" fontId="17" fillId="6" borderId="51" xfId="4" applyNumberFormat="1" applyFont="1" applyFill="1" applyBorder="1" applyAlignment="1" applyProtection="1">
      <alignment horizontal="center" vertical="center"/>
    </xf>
    <xf numFmtId="49" fontId="16" fillId="6" borderId="53" xfId="4" applyNumberFormat="1" applyFont="1" applyFill="1" applyBorder="1" applyAlignment="1" applyProtection="1">
      <alignment horizontal="center" vertical="center"/>
      <protection locked="0"/>
    </xf>
    <xf numFmtId="49" fontId="16" fillId="6" borderId="54" xfId="4" applyNumberFormat="1" applyFont="1" applyFill="1" applyBorder="1" applyAlignment="1" applyProtection="1">
      <alignment horizontal="center" vertical="center"/>
      <protection locked="0"/>
    </xf>
    <xf numFmtId="0" fontId="16" fillId="0" borderId="64" xfId="4" applyFont="1" applyFill="1" applyBorder="1" applyAlignment="1" applyProtection="1">
      <alignment horizontal="center" vertical="center" wrapText="1"/>
    </xf>
    <xf numFmtId="0" fontId="16" fillId="0" borderId="69" xfId="4" applyFont="1" applyFill="1" applyBorder="1" applyAlignment="1" applyProtection="1">
      <alignment horizontal="center" vertical="center" wrapText="1"/>
    </xf>
    <xf numFmtId="0" fontId="16" fillId="0" borderId="65" xfId="4" applyNumberFormat="1" applyFont="1" applyFill="1" applyBorder="1" applyAlignment="1" applyProtection="1">
      <alignment horizontal="center" vertical="center" textRotation="90" wrapText="1"/>
    </xf>
    <xf numFmtId="0" fontId="16" fillId="0" borderId="70" xfId="4" applyNumberFormat="1" applyFont="1" applyFill="1" applyBorder="1" applyAlignment="1" applyProtection="1">
      <alignment horizontal="center" vertical="center" textRotation="90" wrapText="1"/>
    </xf>
    <xf numFmtId="0" fontId="16" fillId="0" borderId="68" xfId="4" applyNumberFormat="1" applyFont="1" applyFill="1" applyBorder="1" applyAlignment="1" applyProtection="1">
      <alignment horizontal="center" vertical="center" textRotation="90" wrapText="1"/>
    </xf>
    <xf numFmtId="0" fontId="16" fillId="0" borderId="73" xfId="4" applyNumberFormat="1" applyFont="1" applyFill="1" applyBorder="1" applyAlignment="1" applyProtection="1">
      <alignment horizontal="center" vertical="center" textRotation="90" wrapText="1"/>
    </xf>
    <xf numFmtId="0" fontId="16" fillId="0" borderId="0" xfId="4" applyFont="1" applyFill="1" applyBorder="1" applyAlignment="1" applyProtection="1">
      <alignment horizontal="center" vertical="center" textRotation="90" wrapText="1"/>
    </xf>
    <xf numFmtId="0" fontId="16" fillId="0" borderId="74" xfId="4" applyFont="1" applyFill="1" applyBorder="1" applyAlignment="1" applyProtection="1">
      <alignment horizontal="center" vertical="center" textRotation="90" wrapText="1"/>
    </xf>
    <xf numFmtId="0" fontId="16" fillId="0" borderId="53" xfId="4" applyFont="1" applyBorder="1" applyAlignment="1" applyProtection="1">
      <alignment horizontal="center" vertical="center"/>
      <protection locked="0"/>
    </xf>
    <xf numFmtId="0" fontId="16" fillId="0" borderId="54" xfId="4" applyFont="1" applyBorder="1" applyAlignment="1" applyProtection="1">
      <alignment horizontal="center" vertical="center"/>
      <protection locked="0"/>
    </xf>
    <xf numFmtId="0" fontId="11" fillId="0" borderId="137" xfId="4" applyFont="1" applyFill="1" applyBorder="1" applyAlignment="1" applyProtection="1">
      <alignment horizontal="left" vertical="center"/>
    </xf>
    <xf numFmtId="0" fontId="11" fillId="0" borderId="138" xfId="4" applyFont="1" applyFill="1" applyBorder="1" applyAlignment="1" applyProtection="1">
      <alignment horizontal="left" vertical="center"/>
    </xf>
    <xf numFmtId="0" fontId="11" fillId="0" borderId="98" xfId="4" applyFont="1" applyFill="1" applyBorder="1" applyAlignment="1" applyProtection="1">
      <alignment horizontal="left" vertical="center"/>
    </xf>
    <xf numFmtId="0" fontId="11" fillId="0" borderId="100" xfId="4" applyFont="1" applyFill="1" applyBorder="1" applyAlignment="1" applyProtection="1">
      <alignment horizontal="left" vertical="center"/>
    </xf>
    <xf numFmtId="0" fontId="16" fillId="0" borderId="67" xfId="4" applyFont="1" applyFill="1" applyBorder="1" applyAlignment="1" applyProtection="1">
      <alignment horizontal="center" vertical="center" textRotation="90" wrapText="1"/>
    </xf>
    <xf numFmtId="0" fontId="16" fillId="0" borderId="72" xfId="4" applyFont="1" applyFill="1" applyBorder="1" applyAlignment="1" applyProtection="1">
      <alignment horizontal="center" vertical="center" textRotation="90" wrapText="1"/>
    </xf>
    <xf numFmtId="49" fontId="16" fillId="0" borderId="59" xfId="4" applyNumberFormat="1" applyFont="1" applyFill="1" applyBorder="1" applyAlignment="1" applyProtection="1">
      <alignment horizontal="center" vertical="center" textRotation="90" wrapText="1"/>
    </xf>
    <xf numFmtId="0" fontId="16" fillId="0" borderId="63" xfId="4" applyFont="1" applyFill="1" applyBorder="1" applyAlignment="1" applyProtection="1">
      <alignment horizontal="center" vertical="center" wrapText="1"/>
    </xf>
    <xf numFmtId="49" fontId="16" fillId="0" borderId="59" xfId="4" applyNumberFormat="1" applyFont="1" applyFill="1" applyBorder="1" applyAlignment="1" applyProtection="1">
      <alignment horizontal="center" vertical="center" wrapText="1"/>
    </xf>
    <xf numFmtId="49" fontId="16" fillId="0" borderId="63" xfId="4" applyNumberFormat="1" applyFont="1" applyFill="1" applyBorder="1" applyAlignment="1" applyProtection="1">
      <alignment horizontal="center" vertical="center" wrapText="1"/>
    </xf>
    <xf numFmtId="49" fontId="16" fillId="0" borderId="69" xfId="4" applyNumberFormat="1" applyFont="1" applyFill="1" applyBorder="1" applyAlignment="1" applyProtection="1">
      <alignment horizontal="center" vertical="center" wrapText="1"/>
    </xf>
    <xf numFmtId="49" fontId="16" fillId="0" borderId="60" xfId="4" applyNumberFormat="1" applyFont="1" applyFill="1" applyBorder="1" applyAlignment="1" applyProtection="1">
      <alignment horizontal="center" vertical="center"/>
    </xf>
    <xf numFmtId="49" fontId="16" fillId="0" borderId="61" xfId="4" applyNumberFormat="1" applyFont="1" applyFill="1" applyBorder="1" applyAlignment="1" applyProtection="1">
      <alignment horizontal="center" vertical="center"/>
    </xf>
    <xf numFmtId="49" fontId="16" fillId="0" borderId="62" xfId="4" applyNumberFormat="1" applyFont="1" applyFill="1" applyBorder="1" applyAlignment="1" applyProtection="1">
      <alignment horizontal="center" vertical="center"/>
    </xf>
    <xf numFmtId="0" fontId="16" fillId="0" borderId="64" xfId="4" applyFont="1" applyFill="1" applyBorder="1" applyAlignment="1" applyProtection="1">
      <alignment horizontal="center" vertical="center" textRotation="90"/>
    </xf>
    <xf numFmtId="0" fontId="16" fillId="0" borderId="69" xfId="4" applyFont="1" applyFill="1" applyBorder="1" applyAlignment="1" applyProtection="1">
      <alignment horizontal="center" vertical="center" textRotation="90"/>
    </xf>
    <xf numFmtId="0" fontId="16" fillId="0" borderId="65" xfId="4" applyFont="1" applyFill="1" applyBorder="1" applyAlignment="1" applyProtection="1">
      <alignment horizontal="center" vertical="center" textRotation="90" wrapText="1"/>
    </xf>
    <xf numFmtId="0" fontId="16" fillId="0" borderId="70" xfId="4" applyFont="1" applyFill="1" applyBorder="1" applyAlignment="1" applyProtection="1">
      <alignment horizontal="center" vertical="center" textRotation="90" wrapText="1"/>
    </xf>
    <xf numFmtId="0" fontId="16" fillId="0" borderId="66" xfId="4" applyFont="1" applyFill="1" applyBorder="1" applyAlignment="1" applyProtection="1">
      <alignment horizontal="center" vertical="center" textRotation="90" wrapText="1"/>
    </xf>
    <xf numFmtId="0" fontId="16" fillId="0" borderId="71" xfId="4" applyFont="1" applyFill="1" applyBorder="1" applyAlignment="1" applyProtection="1">
      <alignment horizontal="center" vertical="center" textRotation="90" wrapText="1"/>
    </xf>
    <xf numFmtId="0" fontId="16" fillId="0" borderId="67" xfId="4" applyFont="1" applyFill="1" applyBorder="1" applyAlignment="1" applyProtection="1">
      <alignment horizontal="center" vertical="center" textRotation="90"/>
    </xf>
    <xf numFmtId="0" fontId="16" fillId="0" borderId="72" xfId="4" applyFont="1" applyFill="1" applyBorder="1" applyAlignment="1" applyProtection="1">
      <alignment horizontal="center" vertical="center" textRotation="90"/>
    </xf>
    <xf numFmtId="0" fontId="16" fillId="0" borderId="67" xfId="4" applyNumberFormat="1" applyFont="1" applyFill="1" applyBorder="1" applyAlignment="1" applyProtection="1">
      <alignment horizontal="center" vertical="center" textRotation="90" wrapText="1"/>
    </xf>
    <xf numFmtId="0" fontId="16" fillId="0" borderId="72" xfId="4" applyNumberFormat="1" applyFont="1" applyFill="1" applyBorder="1" applyAlignment="1" applyProtection="1">
      <alignment horizontal="center" vertical="center" textRotation="90" wrapText="1"/>
    </xf>
    <xf numFmtId="0" fontId="4" fillId="0" borderId="48" xfId="1" applyFont="1" applyFill="1" applyBorder="1" applyAlignment="1" applyProtection="1">
      <alignment horizontal="center" vertical="center" wrapText="1"/>
      <protection locked="0"/>
    </xf>
    <xf numFmtId="0" fontId="4" fillId="0" borderId="48" xfId="1" applyFont="1" applyFill="1" applyBorder="1" applyAlignment="1" applyProtection="1">
      <alignment horizontal="left" vertical="center" wrapText="1"/>
      <protection locked="0"/>
    </xf>
    <xf numFmtId="3" fontId="4" fillId="0" borderId="48" xfId="1" applyNumberFormat="1" applyFont="1" applyFill="1" applyBorder="1" applyAlignment="1" applyProtection="1">
      <alignment horizontal="center" vertical="center"/>
      <protection locked="0"/>
    </xf>
    <xf numFmtId="0" fontId="4" fillId="0" borderId="48" xfId="1" applyFont="1" applyFill="1" applyBorder="1" applyAlignment="1">
      <alignment horizontal="center" vertical="center" wrapText="1"/>
    </xf>
    <xf numFmtId="0" fontId="5" fillId="0" borderId="48" xfId="1" applyFont="1" applyFill="1" applyBorder="1" applyAlignment="1">
      <alignment horizontal="right" wrapText="1"/>
    </xf>
    <xf numFmtId="0" fontId="5" fillId="0" borderId="0" xfId="0" applyFont="1" applyFill="1" applyBorder="1"/>
    <xf numFmtId="0" fontId="4" fillId="0" borderId="0" xfId="0" applyFont="1" applyFill="1"/>
    <xf numFmtId="0" fontId="4" fillId="0" borderId="0" xfId="0" applyFont="1" applyFill="1" applyAlignment="1">
      <alignment horizontal="left"/>
    </xf>
    <xf numFmtId="0" fontId="13" fillId="0" borderId="0" xfId="1" applyFont="1" applyFill="1" applyAlignment="1">
      <alignment horizontal="center"/>
    </xf>
    <xf numFmtId="0" fontId="4" fillId="0" borderId="0" xfId="1" applyFont="1" applyFill="1" applyAlignment="1">
      <alignment horizontal="left"/>
    </xf>
    <xf numFmtId="0" fontId="21" fillId="0" borderId="0" xfId="5" applyFont="1" applyBorder="1" applyAlignment="1">
      <alignment horizontal="center" vertical="center"/>
    </xf>
    <xf numFmtId="0" fontId="16" fillId="0" borderId="0" xfId="5" applyFont="1" applyBorder="1" applyAlignment="1">
      <alignment horizontal="left" vertical="center"/>
    </xf>
    <xf numFmtId="0" fontId="16" fillId="0" borderId="134" xfId="5" applyFont="1" applyFill="1" applyBorder="1" applyAlignment="1">
      <alignment horizontal="center" vertical="center" wrapText="1"/>
    </xf>
    <xf numFmtId="0" fontId="16" fillId="0" borderId="117" xfId="5" applyFont="1" applyFill="1" applyBorder="1" applyAlignment="1">
      <alignment horizontal="center" vertical="center" wrapText="1"/>
    </xf>
    <xf numFmtId="0" fontId="16" fillId="0" borderId="145" xfId="5" applyFont="1" applyFill="1" applyBorder="1" applyAlignment="1">
      <alignment horizontal="center" vertical="center" wrapText="1"/>
    </xf>
    <xf numFmtId="0" fontId="16" fillId="0" borderId="135" xfId="5" applyFont="1" applyFill="1" applyBorder="1" applyAlignment="1">
      <alignment horizontal="center" vertical="center" wrapText="1"/>
    </xf>
    <xf numFmtId="0" fontId="16" fillId="0" borderId="147" xfId="5" applyFont="1" applyFill="1" applyBorder="1" applyAlignment="1">
      <alignment horizontal="center" vertical="center" wrapText="1"/>
    </xf>
    <xf numFmtId="0" fontId="16" fillId="0" borderId="119" xfId="5" applyFont="1" applyFill="1" applyBorder="1" applyAlignment="1">
      <alignment horizontal="center" vertical="center" wrapText="1"/>
    </xf>
    <xf numFmtId="0" fontId="16" fillId="0" borderId="146" xfId="5" applyFont="1" applyFill="1" applyBorder="1" applyAlignment="1">
      <alignment horizontal="center" vertical="center" wrapText="1"/>
    </xf>
    <xf numFmtId="0" fontId="16" fillId="0" borderId="94" xfId="5" applyFont="1" applyFill="1" applyBorder="1" applyAlignment="1">
      <alignment horizontal="center" vertical="center" wrapText="1"/>
    </xf>
    <xf numFmtId="0" fontId="16" fillId="0" borderId="146" xfId="6" applyFont="1" applyBorder="1" applyAlignment="1">
      <alignment horizontal="center" vertical="center" wrapText="1"/>
    </xf>
    <xf numFmtId="0" fontId="16" fillId="0" borderId="94" xfId="6" applyFont="1" applyBorder="1" applyAlignment="1">
      <alignment horizontal="center" vertical="center" wrapText="1"/>
    </xf>
    <xf numFmtId="0" fontId="16" fillId="0" borderId="134" xfId="6" applyFont="1" applyBorder="1" applyAlignment="1">
      <alignment horizontal="center" vertical="center" wrapText="1"/>
    </xf>
    <xf numFmtId="0" fontId="16" fillId="0" borderId="117" xfId="6" applyFont="1" applyBorder="1" applyAlignment="1">
      <alignment horizontal="center" vertical="center" wrapText="1"/>
    </xf>
    <xf numFmtId="0" fontId="11" fillId="0" borderId="146" xfId="5" applyFont="1" applyFill="1" applyBorder="1" applyAlignment="1">
      <alignment horizontal="right" vertical="center" wrapText="1"/>
    </xf>
    <xf numFmtId="0" fontId="11" fillId="0" borderId="53" xfId="5" applyFont="1" applyFill="1" applyBorder="1" applyAlignment="1">
      <alignment horizontal="right" vertical="center" wrapText="1"/>
    </xf>
    <xf numFmtId="0" fontId="11" fillId="0" borderId="94" xfId="5" applyFont="1" applyFill="1" applyBorder="1" applyAlignment="1">
      <alignment horizontal="right" vertical="center" wrapText="1"/>
    </xf>
    <xf numFmtId="0" fontId="16" fillId="0" borderId="66" xfId="5" applyFont="1" applyFill="1" applyBorder="1" applyAlignment="1">
      <alignment horizontal="center" vertical="center" wrapText="1"/>
    </xf>
    <xf numFmtId="0" fontId="16" fillId="0" borderId="148" xfId="5" applyFont="1" applyFill="1" applyBorder="1" applyAlignment="1">
      <alignment horizontal="left" vertical="center" wrapText="1"/>
    </xf>
    <xf numFmtId="0" fontId="16" fillId="0" borderId="68" xfId="5" applyFont="1" applyFill="1" applyBorder="1" applyAlignment="1">
      <alignment horizontal="left" vertical="center" wrapText="1"/>
    </xf>
    <xf numFmtId="3" fontId="16" fillId="0" borderId="134" xfId="5" applyNumberFormat="1" applyFont="1" applyFill="1" applyBorder="1" applyAlignment="1">
      <alignment horizontal="center" vertical="center" wrapText="1"/>
    </xf>
    <xf numFmtId="3" fontId="16" fillId="0" borderId="66" xfId="5" applyNumberFormat="1" applyFont="1" applyFill="1" applyBorder="1" applyAlignment="1">
      <alignment horizontal="center" vertical="center" wrapText="1"/>
    </xf>
    <xf numFmtId="3" fontId="16" fillId="0" borderId="117" xfId="5" applyNumberFormat="1" applyFont="1" applyFill="1" applyBorder="1" applyAlignment="1">
      <alignment horizontal="center" vertical="center" wrapText="1"/>
    </xf>
    <xf numFmtId="0" fontId="16" fillId="0" borderId="145" xfId="5" applyFont="1" applyFill="1" applyBorder="1" applyAlignment="1">
      <alignment horizontal="left" vertical="center" wrapText="1"/>
    </xf>
    <xf numFmtId="0" fontId="16" fillId="0" borderId="135" xfId="5" applyFont="1" applyFill="1" applyBorder="1" applyAlignment="1">
      <alignment horizontal="left" vertical="center" wrapText="1"/>
    </xf>
    <xf numFmtId="0" fontId="16" fillId="0" borderId="147" xfId="5" applyFont="1" applyFill="1" applyBorder="1" applyAlignment="1">
      <alignment horizontal="left" vertical="center" wrapText="1"/>
    </xf>
    <xf numFmtId="0" fontId="16" fillId="0" borderId="119" xfId="5" applyFont="1" applyFill="1" applyBorder="1" applyAlignment="1">
      <alignment horizontal="left" vertical="center" wrapText="1"/>
    </xf>
    <xf numFmtId="3" fontId="16" fillId="0" borderId="134" xfId="5" applyNumberFormat="1" applyFont="1" applyFill="1" applyBorder="1" applyAlignment="1" applyProtection="1">
      <alignment horizontal="center" vertical="center" wrapText="1"/>
      <protection locked="0"/>
    </xf>
    <xf numFmtId="3" fontId="16" fillId="0" borderId="66" xfId="5" applyNumberFormat="1" applyFont="1" applyFill="1" applyBorder="1" applyAlignment="1" applyProtection="1">
      <alignment horizontal="center" vertical="center" wrapText="1"/>
      <protection locked="0"/>
    </xf>
    <xf numFmtId="3" fontId="16" fillId="0" borderId="117" xfId="5" applyNumberFormat="1" applyFont="1" applyFill="1" applyBorder="1" applyAlignment="1" applyProtection="1">
      <alignment horizontal="center" vertical="center" wrapText="1"/>
      <protection locked="0"/>
    </xf>
    <xf numFmtId="0" fontId="16" fillId="0" borderId="146" xfId="4" applyFont="1" applyFill="1" applyBorder="1" applyAlignment="1" applyProtection="1">
      <alignment horizontal="left" vertical="center" wrapText="1"/>
    </xf>
    <xf numFmtId="0" fontId="16" fillId="0" borderId="94" xfId="4" applyFont="1" applyFill="1" applyBorder="1" applyAlignment="1" applyProtection="1">
      <alignment horizontal="left" vertical="center" wrapText="1"/>
    </xf>
    <xf numFmtId="3" fontId="16" fillId="0" borderId="146" xfId="7" applyNumberFormat="1" applyFont="1" applyFill="1" applyBorder="1" applyAlignment="1">
      <alignment horizontal="left" vertical="center" wrapText="1"/>
    </xf>
    <xf numFmtId="3" fontId="16" fillId="0" borderId="94" xfId="7" applyNumberFormat="1" applyFont="1" applyFill="1" applyBorder="1" applyAlignment="1">
      <alignment horizontal="left" vertical="center" wrapText="1"/>
    </xf>
    <xf numFmtId="0" fontId="26" fillId="0" borderId="0" xfId="9" applyFont="1" applyAlignment="1">
      <alignment horizontal="left" wrapText="1"/>
    </xf>
    <xf numFmtId="0" fontId="16" fillId="0" borderId="147" xfId="4" applyFont="1" applyFill="1" applyBorder="1" applyAlignment="1">
      <alignment horizontal="left" vertical="center" wrapText="1"/>
    </xf>
    <xf numFmtId="0" fontId="16" fillId="0" borderId="144" xfId="4" applyFont="1" applyFill="1" applyBorder="1" applyAlignment="1">
      <alignment horizontal="left" vertical="center" wrapText="1"/>
    </xf>
    <xf numFmtId="0" fontId="16" fillId="0" borderId="0" xfId="5" applyFont="1" applyFill="1" applyAlignment="1">
      <alignment horizontal="left" wrapText="1"/>
    </xf>
    <xf numFmtId="0" fontId="18" fillId="0" borderId="134" xfId="4" applyFont="1" applyFill="1" applyBorder="1" applyAlignment="1">
      <alignment horizontal="center" vertical="center" wrapText="1"/>
    </xf>
    <xf numFmtId="0" fontId="18" fillId="0" borderId="117" xfId="4" applyFont="1" applyFill="1" applyBorder="1" applyAlignment="1">
      <alignment horizontal="center" vertical="center" wrapText="1"/>
    </xf>
    <xf numFmtId="0" fontId="16" fillId="0" borderId="145" xfId="4" applyFont="1" applyFill="1" applyBorder="1" applyAlignment="1" applyProtection="1">
      <alignment horizontal="left" vertical="center" wrapText="1"/>
    </xf>
    <xf numFmtId="0" fontId="16" fillId="0" borderId="135" xfId="4" applyFont="1" applyFill="1" applyBorder="1" applyAlignment="1" applyProtection="1">
      <alignment horizontal="left" vertical="center" wrapText="1"/>
    </xf>
    <xf numFmtId="0" fontId="16" fillId="0" borderId="147" xfId="4" applyFont="1" applyFill="1" applyBorder="1" applyAlignment="1" applyProtection="1">
      <alignment horizontal="left" vertical="center" wrapText="1"/>
    </xf>
    <xf numFmtId="0" fontId="16" fillId="0" borderId="119" xfId="4" applyFont="1" applyFill="1" applyBorder="1" applyAlignment="1" applyProtection="1">
      <alignment horizontal="left" vertical="center" wrapText="1"/>
    </xf>
    <xf numFmtId="3" fontId="16" fillId="0" borderId="92" xfId="5" applyNumberFormat="1" applyFont="1" applyFill="1" applyBorder="1" applyAlignment="1">
      <alignment horizontal="center" vertical="center" wrapText="1"/>
    </xf>
    <xf numFmtId="0" fontId="16" fillId="0" borderId="92" xfId="4" applyFont="1" applyBorder="1" applyAlignment="1" applyProtection="1">
      <alignment horizontal="center" wrapText="1"/>
      <protection locked="0"/>
    </xf>
    <xf numFmtId="0" fontId="16" fillId="0" borderId="92" xfId="4" applyFont="1" applyBorder="1" applyAlignment="1" applyProtection="1">
      <alignment vertical="center" wrapText="1"/>
      <protection locked="0"/>
    </xf>
    <xf numFmtId="3" fontId="16" fillId="0" borderId="92" xfId="4" applyNumberFormat="1" applyFont="1" applyBorder="1" applyAlignment="1" applyProtection="1">
      <alignment horizontal="center" vertical="center" wrapText="1"/>
    </xf>
    <xf numFmtId="0" fontId="16" fillId="0" borderId="92" xfId="4" applyFont="1" applyBorder="1" applyAlignment="1" applyProtection="1">
      <alignment horizontal="center" vertical="center"/>
      <protection locked="0"/>
    </xf>
    <xf numFmtId="0" fontId="16" fillId="0" borderId="92" xfId="5" applyFont="1" applyBorder="1" applyAlignment="1" applyProtection="1">
      <alignment horizontal="left" vertical="center" wrapText="1"/>
      <protection locked="0"/>
    </xf>
    <xf numFmtId="0" fontId="11" fillId="0" borderId="92" xfId="4" applyFont="1" applyBorder="1" applyAlignment="1">
      <alignment horizontal="right" wrapText="1"/>
    </xf>
    <xf numFmtId="0" fontId="16" fillId="0" borderId="92" xfId="4" applyFont="1" applyBorder="1" applyAlignment="1" applyProtection="1">
      <alignment horizontal="center" vertical="center" wrapText="1"/>
      <protection locked="0"/>
    </xf>
    <xf numFmtId="3" fontId="16" fillId="11" borderId="92" xfId="4" applyNumberFormat="1" applyFont="1" applyFill="1" applyBorder="1" applyAlignment="1" applyProtection="1">
      <alignment horizontal="center" wrapText="1"/>
      <protection locked="0"/>
    </xf>
    <xf numFmtId="0" fontId="16" fillId="0" borderId="0" xfId="4" applyFont="1" applyAlignment="1">
      <alignment horizontal="left"/>
    </xf>
    <xf numFmtId="0" fontId="21" fillId="0" borderId="0" xfId="4" applyFont="1" applyAlignment="1">
      <alignment horizontal="center"/>
    </xf>
    <xf numFmtId="3" fontId="16" fillId="0" borderId="92" xfId="4" applyNumberFormat="1" applyFont="1" applyBorder="1" applyAlignment="1" applyProtection="1">
      <alignment horizontal="center" vertical="center" wrapText="1"/>
      <protection locked="0"/>
    </xf>
  </cellXfs>
  <cellStyles count="13">
    <cellStyle name="Comma 2" xfId="8"/>
    <cellStyle name="Normal" xfId="0" builtinId="0"/>
    <cellStyle name="Normal 11" xfId="5"/>
    <cellStyle name="Normal 2" xfId="1"/>
    <cellStyle name="Normal 2 2" xfId="4"/>
    <cellStyle name="Normal 2 3 2 2" xfId="12"/>
    <cellStyle name="Normal 3" xfId="3"/>
    <cellStyle name="Normal 3 2" xfId="9"/>
    <cellStyle name="Normal 3 2 2 2" xfId="2"/>
    <cellStyle name="Normal 3 2 2 2 2" xfId="10"/>
    <cellStyle name="Normal 3 3" xfId="7"/>
    <cellStyle name="Normal 4" xfId="6"/>
    <cellStyle name="Normal 5"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285"/>
  <sheetViews>
    <sheetView showGridLines="0" view="pageLayout" zoomScaleNormal="100" workbookViewId="0">
      <selection activeCell="Q5" sqref="Q5"/>
    </sheetView>
  </sheetViews>
  <sheetFormatPr defaultRowHeight="12" outlineLevelCol="1" x14ac:dyDescent="0.25"/>
  <cols>
    <col min="1" max="1" width="10.85546875" style="3" customWidth="1"/>
    <col min="2" max="2" width="28" style="3" customWidth="1"/>
    <col min="3" max="3" width="8" style="3" customWidth="1"/>
    <col min="4" max="5" width="8.7109375" style="3" hidden="1" customWidth="1" outlineLevel="1"/>
    <col min="6" max="6" width="8.7109375" style="3" customWidth="1" collapsed="1"/>
    <col min="7" max="8" width="8.7109375" style="3" hidden="1" customWidth="1" outlineLevel="1"/>
    <col min="9" max="9" width="8.7109375" style="3" customWidth="1" collapsed="1"/>
    <col min="10" max="11" width="8.28515625" style="3" hidden="1" customWidth="1" outlineLevel="1"/>
    <col min="12" max="12" width="8.28515625" style="3" customWidth="1" collapsed="1"/>
    <col min="13" max="14" width="7.42578125" style="3" hidden="1" customWidth="1" outlineLevel="1"/>
    <col min="15" max="15" width="7.42578125" style="3" customWidth="1" collapsed="1"/>
    <col min="16" max="16" width="26.7109375" style="3" hidden="1" customWidth="1" outlineLevel="1"/>
    <col min="17" max="17" width="9.140625" style="3" customWidth="1" collapsed="1"/>
    <col min="18" max="16384" width="9.140625" style="3"/>
  </cols>
  <sheetData>
    <row r="1" spans="1:17" x14ac:dyDescent="0.25">
      <c r="A1" s="1"/>
      <c r="B1" s="1"/>
      <c r="C1" s="1"/>
      <c r="D1" s="1"/>
      <c r="E1" s="1"/>
      <c r="F1" s="1"/>
      <c r="G1" s="1"/>
      <c r="H1" s="1"/>
      <c r="I1" s="1"/>
      <c r="J1" s="1"/>
      <c r="K1" s="1"/>
      <c r="L1" s="1"/>
      <c r="M1" s="1"/>
      <c r="N1" s="1"/>
      <c r="O1" s="2" t="s">
        <v>0</v>
      </c>
      <c r="P1" s="1"/>
    </row>
    <row r="2" spans="1:17" ht="35.25" customHeight="1" x14ac:dyDescent="0.25">
      <c r="A2" s="784" t="s">
        <v>1</v>
      </c>
      <c r="B2" s="784"/>
      <c r="C2" s="784"/>
      <c r="D2" s="784"/>
      <c r="E2" s="784"/>
      <c r="F2" s="784"/>
      <c r="G2" s="784"/>
      <c r="H2" s="784"/>
      <c r="I2" s="784"/>
      <c r="J2" s="784"/>
      <c r="K2" s="784"/>
      <c r="L2" s="784"/>
      <c r="M2" s="784"/>
      <c r="N2" s="784"/>
      <c r="O2" s="784"/>
      <c r="P2" s="784"/>
      <c r="Q2" s="4"/>
    </row>
    <row r="3" spans="1:17" ht="12.75" customHeight="1" x14ac:dyDescent="0.25">
      <c r="A3" s="5" t="s">
        <v>2</v>
      </c>
      <c r="B3" s="6"/>
      <c r="C3" s="783" t="s">
        <v>372</v>
      </c>
      <c r="D3" s="783"/>
      <c r="E3" s="783"/>
      <c r="F3" s="783"/>
      <c r="G3" s="783"/>
      <c r="H3" s="783"/>
      <c r="I3" s="783"/>
      <c r="J3" s="783"/>
      <c r="K3" s="783"/>
      <c r="L3" s="783"/>
      <c r="M3" s="783"/>
      <c r="N3" s="783"/>
      <c r="O3" s="783"/>
      <c r="P3" s="783"/>
      <c r="Q3" s="4"/>
    </row>
    <row r="4" spans="1:17" ht="12.75" customHeight="1" x14ac:dyDescent="0.25">
      <c r="A4" s="5" t="s">
        <v>3</v>
      </c>
      <c r="B4" s="6"/>
      <c r="C4" s="781"/>
      <c r="D4" s="781"/>
      <c r="E4" s="781"/>
      <c r="F4" s="781"/>
      <c r="G4" s="781"/>
      <c r="H4" s="781"/>
      <c r="I4" s="781"/>
      <c r="J4" s="781"/>
      <c r="K4" s="781"/>
      <c r="L4" s="781"/>
      <c r="M4" s="781"/>
      <c r="N4" s="781"/>
      <c r="O4" s="781"/>
      <c r="P4" s="781"/>
      <c r="Q4" s="4"/>
    </row>
    <row r="5" spans="1:17" ht="12.75" customHeight="1" x14ac:dyDescent="0.25">
      <c r="A5" s="7" t="s">
        <v>4</v>
      </c>
      <c r="B5" s="8"/>
      <c r="C5" s="780" t="s">
        <v>5</v>
      </c>
      <c r="D5" s="780"/>
      <c r="E5" s="780"/>
      <c r="F5" s="780"/>
      <c r="G5" s="780"/>
      <c r="H5" s="780"/>
      <c r="I5" s="780"/>
      <c r="J5" s="780"/>
      <c r="K5" s="780"/>
      <c r="L5" s="780"/>
      <c r="M5" s="780"/>
      <c r="N5" s="780"/>
      <c r="O5" s="780"/>
      <c r="P5" s="780"/>
      <c r="Q5" s="4"/>
    </row>
    <row r="6" spans="1:17" ht="12.75" customHeight="1" x14ac:dyDescent="0.25">
      <c r="A6" s="7" t="s">
        <v>6</v>
      </c>
      <c r="B6" s="8"/>
      <c r="C6" s="780" t="s">
        <v>7</v>
      </c>
      <c r="D6" s="780"/>
      <c r="E6" s="780"/>
      <c r="F6" s="780"/>
      <c r="G6" s="780"/>
      <c r="H6" s="780"/>
      <c r="I6" s="780"/>
      <c r="J6" s="780"/>
      <c r="K6" s="780"/>
      <c r="L6" s="780"/>
      <c r="M6" s="780"/>
      <c r="N6" s="780"/>
      <c r="O6" s="780"/>
      <c r="P6" s="780"/>
      <c r="Q6" s="4"/>
    </row>
    <row r="7" spans="1:17" x14ac:dyDescent="0.25">
      <c r="A7" s="7" t="s">
        <v>8</v>
      </c>
      <c r="B7" s="8"/>
      <c r="C7" s="783" t="s">
        <v>9</v>
      </c>
      <c r="D7" s="783"/>
      <c r="E7" s="783"/>
      <c r="F7" s="783"/>
      <c r="G7" s="783"/>
      <c r="H7" s="783"/>
      <c r="I7" s="783"/>
      <c r="J7" s="783"/>
      <c r="K7" s="783"/>
      <c r="L7" s="783"/>
      <c r="M7" s="783"/>
      <c r="N7" s="783"/>
      <c r="O7" s="783"/>
      <c r="P7" s="783"/>
      <c r="Q7" s="4"/>
    </row>
    <row r="8" spans="1:17" ht="12.75" customHeight="1" x14ac:dyDescent="0.25">
      <c r="A8" s="9" t="s">
        <v>10</v>
      </c>
      <c r="B8" s="8"/>
      <c r="C8" s="779"/>
      <c r="D8" s="779"/>
      <c r="E8" s="779"/>
      <c r="F8" s="779"/>
      <c r="G8" s="779"/>
      <c r="H8" s="779"/>
      <c r="I8" s="779"/>
      <c r="J8" s="779"/>
      <c r="K8" s="779"/>
      <c r="L8" s="779"/>
      <c r="M8" s="779"/>
      <c r="N8" s="779"/>
      <c r="O8" s="779"/>
      <c r="P8" s="779"/>
      <c r="Q8" s="4"/>
    </row>
    <row r="9" spans="1:17" ht="12.75" customHeight="1" x14ac:dyDescent="0.25">
      <c r="A9" s="7"/>
      <c r="B9" s="8" t="s">
        <v>11</v>
      </c>
      <c r="C9" s="780" t="s">
        <v>12</v>
      </c>
      <c r="D9" s="780"/>
      <c r="E9" s="780"/>
      <c r="F9" s="780"/>
      <c r="G9" s="780"/>
      <c r="H9" s="780"/>
      <c r="I9" s="780"/>
      <c r="J9" s="780"/>
      <c r="K9" s="780"/>
      <c r="L9" s="780"/>
      <c r="M9" s="780"/>
      <c r="N9" s="780"/>
      <c r="O9" s="780"/>
      <c r="P9" s="780"/>
      <c r="Q9" s="4"/>
    </row>
    <row r="10" spans="1:17" ht="12.75" customHeight="1" x14ac:dyDescent="0.25">
      <c r="A10" s="7"/>
      <c r="B10" s="8" t="s">
        <v>13</v>
      </c>
      <c r="C10" s="781"/>
      <c r="D10" s="781"/>
      <c r="E10" s="781"/>
      <c r="F10" s="781"/>
      <c r="G10" s="781"/>
      <c r="H10" s="781"/>
      <c r="I10" s="781"/>
      <c r="J10" s="781"/>
      <c r="K10" s="781"/>
      <c r="L10" s="781"/>
      <c r="M10" s="781"/>
      <c r="N10" s="781"/>
      <c r="O10" s="781"/>
      <c r="P10" s="781"/>
      <c r="Q10" s="4"/>
    </row>
    <row r="11" spans="1:17" ht="12.75" customHeight="1" x14ac:dyDescent="0.25">
      <c r="A11" s="7"/>
      <c r="B11" s="8" t="s">
        <v>14</v>
      </c>
      <c r="C11" s="779"/>
      <c r="D11" s="779"/>
      <c r="E11" s="779"/>
      <c r="F11" s="779"/>
      <c r="G11" s="779"/>
      <c r="H11" s="779"/>
      <c r="I11" s="779"/>
      <c r="J11" s="779"/>
      <c r="K11" s="779"/>
      <c r="L11" s="779"/>
      <c r="M11" s="779"/>
      <c r="N11" s="779"/>
      <c r="O11" s="779"/>
      <c r="P11" s="779"/>
      <c r="Q11" s="4"/>
    </row>
    <row r="12" spans="1:17" ht="12.75" customHeight="1" x14ac:dyDescent="0.25">
      <c r="A12" s="7"/>
      <c r="B12" s="8" t="s">
        <v>15</v>
      </c>
      <c r="C12" s="781"/>
      <c r="D12" s="781"/>
      <c r="E12" s="781"/>
      <c r="F12" s="781"/>
      <c r="G12" s="781"/>
      <c r="H12" s="781"/>
      <c r="I12" s="781"/>
      <c r="J12" s="781"/>
      <c r="K12" s="781"/>
      <c r="L12" s="781"/>
      <c r="M12" s="781"/>
      <c r="N12" s="781"/>
      <c r="O12" s="781"/>
      <c r="P12" s="781"/>
      <c r="Q12" s="4"/>
    </row>
    <row r="13" spans="1:17" ht="12.75" customHeight="1" x14ac:dyDescent="0.25">
      <c r="A13" s="7"/>
      <c r="B13" s="8" t="s">
        <v>16</v>
      </c>
      <c r="C13" s="781"/>
      <c r="D13" s="781"/>
      <c r="E13" s="781"/>
      <c r="F13" s="781"/>
      <c r="G13" s="781"/>
      <c r="H13" s="781"/>
      <c r="I13" s="781"/>
      <c r="J13" s="781"/>
      <c r="K13" s="781"/>
      <c r="L13" s="781"/>
      <c r="M13" s="781"/>
      <c r="N13" s="781"/>
      <c r="O13" s="781"/>
      <c r="P13" s="781"/>
      <c r="Q13" s="4"/>
    </row>
    <row r="14" spans="1:17" ht="12.75" customHeight="1" x14ac:dyDescent="0.25">
      <c r="A14" s="10"/>
      <c r="B14" s="11"/>
      <c r="C14" s="12"/>
      <c r="D14" s="12"/>
      <c r="E14" s="12"/>
      <c r="F14" s="12"/>
      <c r="G14" s="12"/>
      <c r="H14" s="12"/>
      <c r="I14" s="12"/>
      <c r="J14" s="12"/>
      <c r="K14" s="12"/>
      <c r="L14" s="12"/>
      <c r="M14" s="12"/>
      <c r="N14" s="12"/>
      <c r="O14" s="12"/>
      <c r="P14" s="13"/>
      <c r="Q14" s="4"/>
    </row>
    <row r="15" spans="1:17" s="15" customFormat="1" ht="12.75" customHeight="1" thickBot="1" x14ac:dyDescent="0.3">
      <c r="A15" s="775" t="s">
        <v>17</v>
      </c>
      <c r="B15" s="776" t="s">
        <v>18</v>
      </c>
      <c r="C15" s="777" t="s">
        <v>19</v>
      </c>
      <c r="D15" s="777"/>
      <c r="E15" s="777"/>
      <c r="F15" s="777"/>
      <c r="G15" s="777"/>
      <c r="H15" s="777"/>
      <c r="I15" s="777"/>
      <c r="J15" s="777"/>
      <c r="K15" s="777"/>
      <c r="L15" s="777"/>
      <c r="M15" s="777"/>
      <c r="N15" s="777"/>
      <c r="O15" s="777"/>
      <c r="P15" s="777"/>
      <c r="Q15" s="14"/>
    </row>
    <row r="16" spans="1:17" s="15" customFormat="1" ht="12.75" customHeight="1" thickTop="1" thickBot="1" x14ac:dyDescent="0.3">
      <c r="A16" s="775"/>
      <c r="B16" s="776"/>
      <c r="C16" s="778" t="s">
        <v>20</v>
      </c>
      <c r="D16" s="774" t="s">
        <v>21</v>
      </c>
      <c r="E16" s="774" t="s">
        <v>22</v>
      </c>
      <c r="F16" s="778" t="s">
        <v>23</v>
      </c>
      <c r="G16" s="774" t="s">
        <v>24</v>
      </c>
      <c r="H16" s="774" t="s">
        <v>25</v>
      </c>
      <c r="I16" s="774" t="s">
        <v>26</v>
      </c>
      <c r="J16" s="774" t="s">
        <v>27</v>
      </c>
      <c r="K16" s="774" t="s">
        <v>28</v>
      </c>
      <c r="L16" s="774" t="s">
        <v>29</v>
      </c>
      <c r="M16" s="774" t="s">
        <v>30</v>
      </c>
      <c r="N16" s="774" t="s">
        <v>31</v>
      </c>
      <c r="O16" s="774" t="s">
        <v>32</v>
      </c>
      <c r="P16" s="782" t="s">
        <v>33</v>
      </c>
      <c r="Q16" s="14"/>
    </row>
    <row r="17" spans="1:17" s="17" customFormat="1" ht="60.75" customHeight="1" thickTop="1" thickBot="1" x14ac:dyDescent="0.3">
      <c r="A17" s="775"/>
      <c r="B17" s="776"/>
      <c r="C17" s="778"/>
      <c r="D17" s="774"/>
      <c r="E17" s="774"/>
      <c r="F17" s="778"/>
      <c r="G17" s="774"/>
      <c r="H17" s="774"/>
      <c r="I17" s="774"/>
      <c r="J17" s="774"/>
      <c r="K17" s="774"/>
      <c r="L17" s="774"/>
      <c r="M17" s="774"/>
      <c r="N17" s="774"/>
      <c r="O17" s="774"/>
      <c r="P17" s="782"/>
      <c r="Q17" s="16"/>
    </row>
    <row r="18" spans="1:17" s="17" customFormat="1" ht="9.75" customHeight="1" thickTop="1" x14ac:dyDescent="0.25">
      <c r="A18" s="18" t="s">
        <v>34</v>
      </c>
      <c r="B18" s="18">
        <v>2</v>
      </c>
      <c r="C18" s="18">
        <v>8</v>
      </c>
      <c r="D18" s="18"/>
      <c r="E18" s="18"/>
      <c r="F18" s="18">
        <v>9</v>
      </c>
      <c r="G18" s="18"/>
      <c r="H18" s="18"/>
      <c r="I18" s="18">
        <v>10</v>
      </c>
      <c r="J18" s="19"/>
      <c r="K18" s="18"/>
      <c r="L18" s="18">
        <v>11</v>
      </c>
      <c r="M18" s="18"/>
      <c r="N18" s="18"/>
      <c r="O18" s="18"/>
      <c r="P18" s="20">
        <v>12</v>
      </c>
    </row>
    <row r="19" spans="1:17" s="27" customFormat="1" hidden="1" x14ac:dyDescent="0.25">
      <c r="A19" s="21"/>
      <c r="B19" s="22" t="s">
        <v>35</v>
      </c>
      <c r="C19" s="23"/>
      <c r="D19" s="23"/>
      <c r="E19" s="23"/>
      <c r="F19" s="24"/>
      <c r="G19" s="24"/>
      <c r="H19" s="24"/>
      <c r="I19" s="24"/>
      <c r="J19" s="25"/>
      <c r="K19" s="24"/>
      <c r="L19" s="24"/>
      <c r="M19" s="24"/>
      <c r="N19" s="24"/>
      <c r="O19" s="24"/>
      <c r="P19" s="26"/>
    </row>
    <row r="20" spans="1:17" s="27" customFormat="1" ht="12.75" thickBot="1" x14ac:dyDescent="0.3">
      <c r="A20" s="28"/>
      <c r="B20" s="29" t="s">
        <v>36</v>
      </c>
      <c r="C20" s="30">
        <f>F20+I20+L20+O20</f>
        <v>177992</v>
      </c>
      <c r="D20" s="30">
        <f>SUM(D21,D24,D25,D41,D43)</f>
        <v>184534</v>
      </c>
      <c r="E20" s="30">
        <f>SUM(E21,E24,E25,E41,E43)</f>
        <v>-6542</v>
      </c>
      <c r="F20" s="30">
        <f>SUM(F21,F24,F25,F41,F43)</f>
        <v>177992</v>
      </c>
      <c r="G20" s="30">
        <f>SUM(G21,G24,G43)</f>
        <v>0</v>
      </c>
      <c r="H20" s="30">
        <f>SUM(H21,H24,H43)</f>
        <v>0</v>
      </c>
      <c r="I20" s="30">
        <f>SUM(I21,I24,I43)</f>
        <v>0</v>
      </c>
      <c r="J20" s="31">
        <f>SUM(J21,J26,J43)</f>
        <v>0</v>
      </c>
      <c r="K20" s="30">
        <f>SUM(K21,K26,K43)</f>
        <v>0</v>
      </c>
      <c r="L20" s="30">
        <f>SUM(L21,L26,L43)</f>
        <v>0</v>
      </c>
      <c r="M20" s="32">
        <f>SUM(M21,M45)</f>
        <v>0</v>
      </c>
      <c r="N20" s="30">
        <f>SUM(N21,N45)</f>
        <v>0</v>
      </c>
      <c r="O20" s="30">
        <f>SUM(O21,O45)</f>
        <v>0</v>
      </c>
      <c r="P20" s="33"/>
    </row>
    <row r="21" spans="1:17" ht="12.75" hidden="1" thickTop="1" x14ac:dyDescent="0.25">
      <c r="A21" s="34"/>
      <c r="B21" s="35" t="s">
        <v>37</v>
      </c>
      <c r="C21" s="36">
        <f>F21+I21+L21+O21</f>
        <v>0</v>
      </c>
      <c r="D21" s="36">
        <f t="shared" ref="D21:O21" si="0">SUM(D22:D23)</f>
        <v>0</v>
      </c>
      <c r="E21" s="36">
        <f t="shared" si="0"/>
        <v>0</v>
      </c>
      <c r="F21" s="36">
        <f t="shared" si="0"/>
        <v>0</v>
      </c>
      <c r="G21" s="36">
        <f t="shared" si="0"/>
        <v>0</v>
      </c>
      <c r="H21" s="36">
        <f t="shared" si="0"/>
        <v>0</v>
      </c>
      <c r="I21" s="36">
        <f t="shared" si="0"/>
        <v>0</v>
      </c>
      <c r="J21" s="37">
        <f t="shared" si="0"/>
        <v>0</v>
      </c>
      <c r="K21" s="36">
        <f t="shared" si="0"/>
        <v>0</v>
      </c>
      <c r="L21" s="36">
        <f t="shared" si="0"/>
        <v>0</v>
      </c>
      <c r="M21" s="36">
        <f t="shared" si="0"/>
        <v>0</v>
      </c>
      <c r="N21" s="36">
        <f t="shared" si="0"/>
        <v>0</v>
      </c>
      <c r="O21" s="36">
        <f t="shared" si="0"/>
        <v>0</v>
      </c>
      <c r="P21" s="38"/>
    </row>
    <row r="22" spans="1:17" ht="12.75" hidden="1" thickTop="1" x14ac:dyDescent="0.25">
      <c r="A22" s="39"/>
      <c r="B22" s="40" t="s">
        <v>38</v>
      </c>
      <c r="C22" s="41">
        <f>F22+I22+L22+O22</f>
        <v>0</v>
      </c>
      <c r="D22" s="42"/>
      <c r="E22" s="42"/>
      <c r="F22" s="41">
        <f>D22+E22</f>
        <v>0</v>
      </c>
      <c r="G22" s="42"/>
      <c r="H22" s="42"/>
      <c r="I22" s="41">
        <f>G22+H22</f>
        <v>0</v>
      </c>
      <c r="J22" s="43"/>
      <c r="K22" s="42"/>
      <c r="L22" s="41">
        <f>J22+K22</f>
        <v>0</v>
      </c>
      <c r="M22" s="42"/>
      <c r="N22" s="42"/>
      <c r="O22" s="41">
        <f>M22+N22</f>
        <v>0</v>
      </c>
      <c r="P22" s="44"/>
    </row>
    <row r="23" spans="1:17" ht="12.75" hidden="1" thickTop="1" x14ac:dyDescent="0.25">
      <c r="A23" s="45"/>
      <c r="B23" s="46" t="s">
        <v>39</v>
      </c>
      <c r="C23" s="47">
        <f>F23+I23+L23+O23</f>
        <v>0</v>
      </c>
      <c r="D23" s="48"/>
      <c r="E23" s="48"/>
      <c r="F23" s="47">
        <f>D23+E23</f>
        <v>0</v>
      </c>
      <c r="G23" s="48"/>
      <c r="H23" s="48"/>
      <c r="I23" s="47">
        <f>G23+H23</f>
        <v>0</v>
      </c>
      <c r="J23" s="49"/>
      <c r="K23" s="48"/>
      <c r="L23" s="47">
        <f>J23+K23</f>
        <v>0</v>
      </c>
      <c r="M23" s="48"/>
      <c r="N23" s="48"/>
      <c r="O23" s="47">
        <f>M23+N23</f>
        <v>0</v>
      </c>
      <c r="P23" s="50"/>
    </row>
    <row r="24" spans="1:17" s="27" customFormat="1" ht="25.5" thickTop="1" thickBot="1" x14ac:dyDescent="0.3">
      <c r="A24" s="51">
        <v>19300</v>
      </c>
      <c r="B24" s="51" t="s">
        <v>40</v>
      </c>
      <c r="C24" s="52">
        <f>F24+I24</f>
        <v>177992</v>
      </c>
      <c r="D24" s="53">
        <v>184534</v>
      </c>
      <c r="E24" s="54">
        <v>-6542</v>
      </c>
      <c r="F24" s="52">
        <f>D24+E24</f>
        <v>177992</v>
      </c>
      <c r="G24" s="53"/>
      <c r="H24" s="53"/>
      <c r="I24" s="52">
        <f>G24+H24</f>
        <v>0</v>
      </c>
      <c r="J24" s="55" t="s">
        <v>41</v>
      </c>
      <c r="K24" s="56" t="s">
        <v>41</v>
      </c>
      <c r="L24" s="57" t="s">
        <v>41</v>
      </c>
      <c r="M24" s="57" t="s">
        <v>41</v>
      </c>
      <c r="N24" s="57" t="s">
        <v>41</v>
      </c>
      <c r="O24" s="57" t="s">
        <v>41</v>
      </c>
      <c r="P24" s="58"/>
    </row>
    <row r="25" spans="1:17" s="27" customFormat="1" ht="24.75" hidden="1" thickTop="1" x14ac:dyDescent="0.25">
      <c r="A25" s="59"/>
      <c r="B25" s="60" t="s">
        <v>42</v>
      </c>
      <c r="C25" s="61">
        <f>F25</f>
        <v>0</v>
      </c>
      <c r="D25" s="62"/>
      <c r="E25" s="62"/>
      <c r="F25" s="63">
        <f>D25+E25</f>
        <v>0</v>
      </c>
      <c r="G25" s="64" t="s">
        <v>41</v>
      </c>
      <c r="H25" s="64" t="s">
        <v>41</v>
      </c>
      <c r="I25" s="65" t="s">
        <v>41</v>
      </c>
      <c r="J25" s="66" t="s">
        <v>41</v>
      </c>
      <c r="K25" s="65" t="s">
        <v>41</v>
      </c>
      <c r="L25" s="65" t="s">
        <v>41</v>
      </c>
      <c r="M25" s="65" t="s">
        <v>41</v>
      </c>
      <c r="N25" s="65" t="s">
        <v>41</v>
      </c>
      <c r="O25" s="65" t="s">
        <v>41</v>
      </c>
      <c r="P25" s="67"/>
    </row>
    <row r="26" spans="1:17" s="27" customFormat="1" ht="36.75" hidden="1" thickTop="1" x14ac:dyDescent="0.25">
      <c r="A26" s="60">
        <v>21300</v>
      </c>
      <c r="B26" s="60" t="s">
        <v>43</v>
      </c>
      <c r="C26" s="61">
        <f t="shared" ref="C26:C40" si="1">L26</f>
        <v>0</v>
      </c>
      <c r="D26" s="65" t="s">
        <v>41</v>
      </c>
      <c r="E26" s="65" t="s">
        <v>41</v>
      </c>
      <c r="F26" s="65" t="s">
        <v>41</v>
      </c>
      <c r="G26" s="65" t="s">
        <v>41</v>
      </c>
      <c r="H26" s="65" t="s">
        <v>41</v>
      </c>
      <c r="I26" s="65" t="s">
        <v>41</v>
      </c>
      <c r="J26" s="66">
        <f>SUM(J27,J31,J33,J36)</f>
        <v>0</v>
      </c>
      <c r="K26" s="65">
        <f>SUM(K27,K31,K33,K36)</f>
        <v>0</v>
      </c>
      <c r="L26" s="61">
        <f>SUM(L27,L31,L33,L36)</f>
        <v>0</v>
      </c>
      <c r="M26" s="65" t="s">
        <v>41</v>
      </c>
      <c r="N26" s="65" t="s">
        <v>41</v>
      </c>
      <c r="O26" s="65" t="s">
        <v>41</v>
      </c>
      <c r="P26" s="67"/>
    </row>
    <row r="27" spans="1:17" s="27" customFormat="1" ht="24.75" hidden="1" thickTop="1" x14ac:dyDescent="0.25">
      <c r="A27" s="68">
        <v>21350</v>
      </c>
      <c r="B27" s="60" t="s">
        <v>44</v>
      </c>
      <c r="C27" s="61">
        <f t="shared" si="1"/>
        <v>0</v>
      </c>
      <c r="D27" s="65" t="s">
        <v>41</v>
      </c>
      <c r="E27" s="65" t="s">
        <v>41</v>
      </c>
      <c r="F27" s="65" t="s">
        <v>41</v>
      </c>
      <c r="G27" s="65" t="s">
        <v>41</v>
      </c>
      <c r="H27" s="65" t="s">
        <v>41</v>
      </c>
      <c r="I27" s="65" t="s">
        <v>41</v>
      </c>
      <c r="J27" s="66">
        <f>SUM(J28:J30)</f>
        <v>0</v>
      </c>
      <c r="K27" s="65">
        <f>SUM(K28:K30)</f>
        <v>0</v>
      </c>
      <c r="L27" s="61">
        <f>SUM(L28:L30)</f>
        <v>0</v>
      </c>
      <c r="M27" s="65" t="s">
        <v>41</v>
      </c>
      <c r="N27" s="65" t="s">
        <v>41</v>
      </c>
      <c r="O27" s="65" t="s">
        <v>41</v>
      </c>
      <c r="P27" s="67"/>
    </row>
    <row r="28" spans="1:17" ht="12.75" hidden="1" thickTop="1" x14ac:dyDescent="0.25">
      <c r="A28" s="39">
        <v>21351</v>
      </c>
      <c r="B28" s="69" t="s">
        <v>45</v>
      </c>
      <c r="C28" s="70">
        <f t="shared" si="1"/>
        <v>0</v>
      </c>
      <c r="D28" s="71" t="s">
        <v>41</v>
      </c>
      <c r="E28" s="71" t="s">
        <v>41</v>
      </c>
      <c r="F28" s="71" t="s">
        <v>41</v>
      </c>
      <c r="G28" s="71" t="s">
        <v>41</v>
      </c>
      <c r="H28" s="71" t="s">
        <v>41</v>
      </c>
      <c r="I28" s="71" t="s">
        <v>41</v>
      </c>
      <c r="J28" s="72"/>
      <c r="K28" s="73"/>
      <c r="L28" s="70">
        <f>J28+K28</f>
        <v>0</v>
      </c>
      <c r="M28" s="73" t="s">
        <v>41</v>
      </c>
      <c r="N28" s="73" t="s">
        <v>41</v>
      </c>
      <c r="O28" s="71" t="s">
        <v>41</v>
      </c>
      <c r="P28" s="74"/>
    </row>
    <row r="29" spans="1:17" ht="12.75" hidden="1" thickTop="1" x14ac:dyDescent="0.25">
      <c r="A29" s="45">
        <v>21352</v>
      </c>
      <c r="B29" s="75" t="s">
        <v>46</v>
      </c>
      <c r="C29" s="76">
        <f t="shared" si="1"/>
        <v>0</v>
      </c>
      <c r="D29" s="77" t="s">
        <v>41</v>
      </c>
      <c r="E29" s="77" t="s">
        <v>41</v>
      </c>
      <c r="F29" s="77" t="s">
        <v>41</v>
      </c>
      <c r="G29" s="77" t="s">
        <v>41</v>
      </c>
      <c r="H29" s="77" t="s">
        <v>41</v>
      </c>
      <c r="I29" s="77" t="s">
        <v>41</v>
      </c>
      <c r="J29" s="78"/>
      <c r="K29" s="79"/>
      <c r="L29" s="76">
        <f>J29+K29</f>
        <v>0</v>
      </c>
      <c r="M29" s="79" t="s">
        <v>41</v>
      </c>
      <c r="N29" s="79" t="s">
        <v>41</v>
      </c>
      <c r="O29" s="77" t="s">
        <v>41</v>
      </c>
      <c r="P29" s="80"/>
    </row>
    <row r="30" spans="1:17" ht="24.75" hidden="1" thickTop="1" x14ac:dyDescent="0.25">
      <c r="A30" s="45">
        <v>21359</v>
      </c>
      <c r="B30" s="75" t="s">
        <v>47</v>
      </c>
      <c r="C30" s="76">
        <f t="shared" si="1"/>
        <v>0</v>
      </c>
      <c r="D30" s="77" t="s">
        <v>41</v>
      </c>
      <c r="E30" s="77" t="s">
        <v>41</v>
      </c>
      <c r="F30" s="77" t="s">
        <v>41</v>
      </c>
      <c r="G30" s="77" t="s">
        <v>41</v>
      </c>
      <c r="H30" s="77" t="s">
        <v>41</v>
      </c>
      <c r="I30" s="77" t="s">
        <v>41</v>
      </c>
      <c r="J30" s="78"/>
      <c r="K30" s="79"/>
      <c r="L30" s="76">
        <f>J30+K30</f>
        <v>0</v>
      </c>
      <c r="M30" s="79" t="s">
        <v>41</v>
      </c>
      <c r="N30" s="79" t="s">
        <v>41</v>
      </c>
      <c r="O30" s="77" t="s">
        <v>41</v>
      </c>
      <c r="P30" s="80"/>
    </row>
    <row r="31" spans="1:17" s="27" customFormat="1" ht="36.75" hidden="1" thickTop="1" x14ac:dyDescent="0.25">
      <c r="A31" s="68">
        <v>21370</v>
      </c>
      <c r="B31" s="60" t="s">
        <v>48</v>
      </c>
      <c r="C31" s="61">
        <f t="shared" si="1"/>
        <v>0</v>
      </c>
      <c r="D31" s="65" t="s">
        <v>41</v>
      </c>
      <c r="E31" s="65" t="s">
        <v>41</v>
      </c>
      <c r="F31" s="65" t="s">
        <v>41</v>
      </c>
      <c r="G31" s="65" t="s">
        <v>41</v>
      </c>
      <c r="H31" s="65" t="s">
        <v>41</v>
      </c>
      <c r="I31" s="65" t="s">
        <v>41</v>
      </c>
      <c r="J31" s="66">
        <f>SUM(J32)</f>
        <v>0</v>
      </c>
      <c r="K31" s="65">
        <f>SUM(K32)</f>
        <v>0</v>
      </c>
      <c r="L31" s="61">
        <f>SUM(L32)</f>
        <v>0</v>
      </c>
      <c r="M31" s="65" t="s">
        <v>41</v>
      </c>
      <c r="N31" s="65" t="s">
        <v>41</v>
      </c>
      <c r="O31" s="65" t="s">
        <v>41</v>
      </c>
      <c r="P31" s="67"/>
    </row>
    <row r="32" spans="1:17" ht="36.75" hidden="1" thickTop="1" x14ac:dyDescent="0.25">
      <c r="A32" s="46">
        <v>21379</v>
      </c>
      <c r="B32" s="75" t="s">
        <v>49</v>
      </c>
      <c r="C32" s="76">
        <f t="shared" si="1"/>
        <v>0</v>
      </c>
      <c r="D32" s="77" t="s">
        <v>41</v>
      </c>
      <c r="E32" s="77" t="s">
        <v>41</v>
      </c>
      <c r="F32" s="77" t="s">
        <v>41</v>
      </c>
      <c r="G32" s="77" t="s">
        <v>41</v>
      </c>
      <c r="H32" s="77" t="s">
        <v>41</v>
      </c>
      <c r="I32" s="77" t="s">
        <v>41</v>
      </c>
      <c r="J32" s="78"/>
      <c r="K32" s="79"/>
      <c r="L32" s="76">
        <f>J32+K32</f>
        <v>0</v>
      </c>
      <c r="M32" s="79" t="s">
        <v>41</v>
      </c>
      <c r="N32" s="79" t="s">
        <v>41</v>
      </c>
      <c r="O32" s="77" t="s">
        <v>41</v>
      </c>
      <c r="P32" s="80"/>
    </row>
    <row r="33" spans="1:16" s="27" customFormat="1" ht="12.75" hidden="1" thickTop="1" x14ac:dyDescent="0.25">
      <c r="A33" s="68">
        <v>21380</v>
      </c>
      <c r="B33" s="60" t="s">
        <v>50</v>
      </c>
      <c r="C33" s="61">
        <f t="shared" si="1"/>
        <v>0</v>
      </c>
      <c r="D33" s="65" t="s">
        <v>41</v>
      </c>
      <c r="E33" s="65" t="s">
        <v>41</v>
      </c>
      <c r="F33" s="65" t="s">
        <v>41</v>
      </c>
      <c r="G33" s="65" t="s">
        <v>41</v>
      </c>
      <c r="H33" s="65" t="s">
        <v>41</v>
      </c>
      <c r="I33" s="65" t="s">
        <v>41</v>
      </c>
      <c r="J33" s="66">
        <f>SUM(J34:J35)</f>
        <v>0</v>
      </c>
      <c r="K33" s="65">
        <f>SUM(K34:K35)</f>
        <v>0</v>
      </c>
      <c r="L33" s="61">
        <f>SUM(L34:L35)</f>
        <v>0</v>
      </c>
      <c r="M33" s="65" t="s">
        <v>41</v>
      </c>
      <c r="N33" s="65" t="s">
        <v>41</v>
      </c>
      <c r="O33" s="65" t="s">
        <v>41</v>
      </c>
      <c r="P33" s="67"/>
    </row>
    <row r="34" spans="1:16" ht="12.75" hidden="1" thickTop="1" x14ac:dyDescent="0.25">
      <c r="A34" s="40">
        <v>21381</v>
      </c>
      <c r="B34" s="69" t="s">
        <v>51</v>
      </c>
      <c r="C34" s="70">
        <f t="shared" si="1"/>
        <v>0</v>
      </c>
      <c r="D34" s="71" t="s">
        <v>41</v>
      </c>
      <c r="E34" s="71" t="s">
        <v>41</v>
      </c>
      <c r="F34" s="71" t="s">
        <v>41</v>
      </c>
      <c r="G34" s="71" t="s">
        <v>41</v>
      </c>
      <c r="H34" s="71" t="s">
        <v>41</v>
      </c>
      <c r="I34" s="71" t="s">
        <v>41</v>
      </c>
      <c r="J34" s="72"/>
      <c r="K34" s="73"/>
      <c r="L34" s="70">
        <f>J34+K34</f>
        <v>0</v>
      </c>
      <c r="M34" s="73" t="s">
        <v>41</v>
      </c>
      <c r="N34" s="73" t="s">
        <v>41</v>
      </c>
      <c r="O34" s="71" t="s">
        <v>41</v>
      </c>
      <c r="P34" s="74"/>
    </row>
    <row r="35" spans="1:16" ht="24.75" hidden="1" thickTop="1" x14ac:dyDescent="0.25">
      <c r="A35" s="46">
        <v>21383</v>
      </c>
      <c r="B35" s="75" t="s">
        <v>52</v>
      </c>
      <c r="C35" s="76">
        <f t="shared" si="1"/>
        <v>0</v>
      </c>
      <c r="D35" s="77" t="s">
        <v>41</v>
      </c>
      <c r="E35" s="77" t="s">
        <v>41</v>
      </c>
      <c r="F35" s="77" t="s">
        <v>41</v>
      </c>
      <c r="G35" s="77" t="s">
        <v>41</v>
      </c>
      <c r="H35" s="77" t="s">
        <v>41</v>
      </c>
      <c r="I35" s="77" t="s">
        <v>41</v>
      </c>
      <c r="J35" s="78"/>
      <c r="K35" s="79"/>
      <c r="L35" s="76">
        <f>J35+K35</f>
        <v>0</v>
      </c>
      <c r="M35" s="79" t="s">
        <v>41</v>
      </c>
      <c r="N35" s="79" t="s">
        <v>41</v>
      </c>
      <c r="O35" s="77" t="s">
        <v>41</v>
      </c>
      <c r="P35" s="80"/>
    </row>
    <row r="36" spans="1:16" s="27" customFormat="1" ht="25.5" hidden="1" customHeight="1" x14ac:dyDescent="0.25">
      <c r="A36" s="68">
        <v>21390</v>
      </c>
      <c r="B36" s="60" t="s">
        <v>53</v>
      </c>
      <c r="C36" s="61">
        <f t="shared" si="1"/>
        <v>0</v>
      </c>
      <c r="D36" s="65" t="s">
        <v>41</v>
      </c>
      <c r="E36" s="65" t="s">
        <v>41</v>
      </c>
      <c r="F36" s="65" t="s">
        <v>41</v>
      </c>
      <c r="G36" s="65" t="s">
        <v>41</v>
      </c>
      <c r="H36" s="65" t="s">
        <v>41</v>
      </c>
      <c r="I36" s="65" t="s">
        <v>41</v>
      </c>
      <c r="J36" s="66">
        <f>SUM(J37:J40)</f>
        <v>0</v>
      </c>
      <c r="K36" s="65">
        <f>SUM(K37:K40)</f>
        <v>0</v>
      </c>
      <c r="L36" s="61">
        <f>SUM(L37:L40)</f>
        <v>0</v>
      </c>
      <c r="M36" s="65" t="s">
        <v>41</v>
      </c>
      <c r="N36" s="65" t="s">
        <v>41</v>
      </c>
      <c r="O36" s="65" t="s">
        <v>41</v>
      </c>
      <c r="P36" s="67"/>
    </row>
    <row r="37" spans="1:16" ht="24.75" hidden="1" thickTop="1" x14ac:dyDescent="0.25">
      <c r="A37" s="40">
        <v>21391</v>
      </c>
      <c r="B37" s="69" t="s">
        <v>54</v>
      </c>
      <c r="C37" s="70">
        <f t="shared" si="1"/>
        <v>0</v>
      </c>
      <c r="D37" s="71" t="s">
        <v>41</v>
      </c>
      <c r="E37" s="71" t="s">
        <v>41</v>
      </c>
      <c r="F37" s="71" t="s">
        <v>41</v>
      </c>
      <c r="G37" s="71" t="s">
        <v>41</v>
      </c>
      <c r="H37" s="71" t="s">
        <v>41</v>
      </c>
      <c r="I37" s="71" t="s">
        <v>41</v>
      </c>
      <c r="J37" s="72"/>
      <c r="K37" s="73"/>
      <c r="L37" s="70">
        <f>J37+K37</f>
        <v>0</v>
      </c>
      <c r="M37" s="73" t="s">
        <v>41</v>
      </c>
      <c r="N37" s="73" t="s">
        <v>41</v>
      </c>
      <c r="O37" s="71" t="s">
        <v>41</v>
      </c>
      <c r="P37" s="74"/>
    </row>
    <row r="38" spans="1:16" ht="12.75" hidden="1" thickTop="1" x14ac:dyDescent="0.25">
      <c r="A38" s="46">
        <v>21393</v>
      </c>
      <c r="B38" s="75" t="s">
        <v>55</v>
      </c>
      <c r="C38" s="76">
        <f t="shared" si="1"/>
        <v>0</v>
      </c>
      <c r="D38" s="77" t="s">
        <v>41</v>
      </c>
      <c r="E38" s="77" t="s">
        <v>41</v>
      </c>
      <c r="F38" s="77" t="s">
        <v>41</v>
      </c>
      <c r="G38" s="77" t="s">
        <v>41</v>
      </c>
      <c r="H38" s="77" t="s">
        <v>41</v>
      </c>
      <c r="I38" s="77" t="s">
        <v>41</v>
      </c>
      <c r="J38" s="78"/>
      <c r="K38" s="79"/>
      <c r="L38" s="76">
        <f>J38+K38</f>
        <v>0</v>
      </c>
      <c r="M38" s="79" t="s">
        <v>41</v>
      </c>
      <c r="N38" s="79" t="s">
        <v>41</v>
      </c>
      <c r="O38" s="77" t="s">
        <v>41</v>
      </c>
      <c r="P38" s="80"/>
    </row>
    <row r="39" spans="1:16" ht="12.75" hidden="1" thickTop="1" x14ac:dyDescent="0.25">
      <c r="A39" s="46">
        <v>21395</v>
      </c>
      <c r="B39" s="75" t="s">
        <v>56</v>
      </c>
      <c r="C39" s="76">
        <f t="shared" si="1"/>
        <v>0</v>
      </c>
      <c r="D39" s="77" t="s">
        <v>41</v>
      </c>
      <c r="E39" s="77" t="s">
        <v>41</v>
      </c>
      <c r="F39" s="77" t="s">
        <v>41</v>
      </c>
      <c r="G39" s="77" t="s">
        <v>41</v>
      </c>
      <c r="H39" s="77" t="s">
        <v>41</v>
      </c>
      <c r="I39" s="77" t="s">
        <v>41</v>
      </c>
      <c r="J39" s="78"/>
      <c r="K39" s="79"/>
      <c r="L39" s="76">
        <f>J39+K39</f>
        <v>0</v>
      </c>
      <c r="M39" s="79" t="s">
        <v>41</v>
      </c>
      <c r="N39" s="79" t="s">
        <v>41</v>
      </c>
      <c r="O39" s="77" t="s">
        <v>41</v>
      </c>
      <c r="P39" s="80"/>
    </row>
    <row r="40" spans="1:16" ht="24.75" hidden="1" thickTop="1" x14ac:dyDescent="0.25">
      <c r="A40" s="46">
        <v>21399</v>
      </c>
      <c r="B40" s="75" t="s">
        <v>57</v>
      </c>
      <c r="C40" s="76">
        <f t="shared" si="1"/>
        <v>0</v>
      </c>
      <c r="D40" s="77" t="s">
        <v>41</v>
      </c>
      <c r="E40" s="77" t="s">
        <v>41</v>
      </c>
      <c r="F40" s="77" t="s">
        <v>41</v>
      </c>
      <c r="G40" s="77" t="s">
        <v>41</v>
      </c>
      <c r="H40" s="77" t="s">
        <v>41</v>
      </c>
      <c r="I40" s="77" t="s">
        <v>41</v>
      </c>
      <c r="J40" s="78"/>
      <c r="K40" s="79"/>
      <c r="L40" s="76">
        <f>J40+K40</f>
        <v>0</v>
      </c>
      <c r="M40" s="79" t="s">
        <v>41</v>
      </c>
      <c r="N40" s="79" t="s">
        <v>41</v>
      </c>
      <c r="O40" s="77" t="s">
        <v>41</v>
      </c>
      <c r="P40" s="80"/>
    </row>
    <row r="41" spans="1:16" s="27" customFormat="1" ht="26.25" hidden="1" customHeight="1" x14ac:dyDescent="0.25">
      <c r="A41" s="68">
        <v>21420</v>
      </c>
      <c r="B41" s="60" t="s">
        <v>58</v>
      </c>
      <c r="C41" s="63">
        <f>F41</f>
        <v>0</v>
      </c>
      <c r="D41" s="63">
        <f>SUM(D42)</f>
        <v>0</v>
      </c>
      <c r="E41" s="63">
        <f>SUM(E42)</f>
        <v>0</v>
      </c>
      <c r="F41" s="63">
        <f>SUM(F42)</f>
        <v>0</v>
      </c>
      <c r="G41" s="63" t="s">
        <v>41</v>
      </c>
      <c r="H41" s="63" t="s">
        <v>41</v>
      </c>
      <c r="I41" s="65" t="s">
        <v>41</v>
      </c>
      <c r="J41" s="66" t="s">
        <v>41</v>
      </c>
      <c r="K41" s="65" t="s">
        <v>41</v>
      </c>
      <c r="L41" s="65" t="s">
        <v>41</v>
      </c>
      <c r="M41" s="65" t="s">
        <v>41</v>
      </c>
      <c r="N41" s="65" t="s">
        <v>41</v>
      </c>
      <c r="O41" s="65" t="s">
        <v>41</v>
      </c>
      <c r="P41" s="67"/>
    </row>
    <row r="42" spans="1:16" s="27" customFormat="1" ht="26.25" hidden="1" customHeight="1" x14ac:dyDescent="0.25">
      <c r="A42" s="46">
        <v>21429</v>
      </c>
      <c r="B42" s="75" t="s">
        <v>59</v>
      </c>
      <c r="C42" s="76">
        <f>F42</f>
        <v>0</v>
      </c>
      <c r="D42" s="81"/>
      <c r="E42" s="81"/>
      <c r="F42" s="47">
        <f>D42+E42</f>
        <v>0</v>
      </c>
      <c r="G42" s="48" t="s">
        <v>41</v>
      </c>
      <c r="H42" s="48" t="s">
        <v>41</v>
      </c>
      <c r="I42" s="77" t="s">
        <v>41</v>
      </c>
      <c r="J42" s="82" t="s">
        <v>41</v>
      </c>
      <c r="K42" s="77" t="s">
        <v>41</v>
      </c>
      <c r="L42" s="77" t="s">
        <v>41</v>
      </c>
      <c r="M42" s="77" t="s">
        <v>41</v>
      </c>
      <c r="N42" s="77" t="s">
        <v>41</v>
      </c>
      <c r="O42" s="77" t="s">
        <v>41</v>
      </c>
      <c r="P42" s="80"/>
    </row>
    <row r="43" spans="1:16" s="27" customFormat="1" ht="24.75" hidden="1" thickTop="1" x14ac:dyDescent="0.25">
      <c r="A43" s="68">
        <v>21490</v>
      </c>
      <c r="B43" s="60" t="s">
        <v>60</v>
      </c>
      <c r="C43" s="63">
        <f>F43+I43+L43</f>
        <v>0</v>
      </c>
      <c r="D43" s="63">
        <f t="shared" ref="D43:L43" si="2">D44</f>
        <v>0</v>
      </c>
      <c r="E43" s="63">
        <f t="shared" si="2"/>
        <v>0</v>
      </c>
      <c r="F43" s="63">
        <f t="shared" si="2"/>
        <v>0</v>
      </c>
      <c r="G43" s="63">
        <f t="shared" si="2"/>
        <v>0</v>
      </c>
      <c r="H43" s="63">
        <f t="shared" si="2"/>
        <v>0</v>
      </c>
      <c r="I43" s="63">
        <f t="shared" si="2"/>
        <v>0</v>
      </c>
      <c r="J43" s="83">
        <f t="shared" si="2"/>
        <v>0</v>
      </c>
      <c r="K43" s="63">
        <f t="shared" si="2"/>
        <v>0</v>
      </c>
      <c r="L43" s="63">
        <f t="shared" si="2"/>
        <v>0</v>
      </c>
      <c r="M43" s="65" t="s">
        <v>41</v>
      </c>
      <c r="N43" s="65" t="s">
        <v>41</v>
      </c>
      <c r="O43" s="65" t="s">
        <v>41</v>
      </c>
      <c r="P43" s="67"/>
    </row>
    <row r="44" spans="1:16" s="27" customFormat="1" ht="24.75" hidden="1" thickTop="1" x14ac:dyDescent="0.25">
      <c r="A44" s="46">
        <v>21499</v>
      </c>
      <c r="B44" s="75" t="s">
        <v>61</v>
      </c>
      <c r="C44" s="47">
        <f>F44+I44+L44</f>
        <v>0</v>
      </c>
      <c r="D44" s="48"/>
      <c r="E44" s="48"/>
      <c r="F44" s="41">
        <f>D44+E44</f>
        <v>0</v>
      </c>
      <c r="G44" s="42"/>
      <c r="H44" s="42"/>
      <c r="I44" s="41">
        <f>G44+H44</f>
        <v>0</v>
      </c>
      <c r="J44" s="72"/>
      <c r="K44" s="73"/>
      <c r="L44" s="41">
        <f>J44+K44</f>
        <v>0</v>
      </c>
      <c r="M44" s="79" t="s">
        <v>41</v>
      </c>
      <c r="N44" s="79" t="s">
        <v>41</v>
      </c>
      <c r="O44" s="77" t="s">
        <v>41</v>
      </c>
      <c r="P44" s="80"/>
    </row>
    <row r="45" spans="1:16" ht="12.75" hidden="1" customHeight="1" x14ac:dyDescent="0.25">
      <c r="A45" s="84">
        <v>23000</v>
      </c>
      <c r="B45" s="85" t="s">
        <v>62</v>
      </c>
      <c r="C45" s="63">
        <f>O45</f>
        <v>0</v>
      </c>
      <c r="D45" s="47" t="s">
        <v>41</v>
      </c>
      <c r="E45" s="47" t="s">
        <v>41</v>
      </c>
      <c r="F45" s="77" t="s">
        <v>41</v>
      </c>
      <c r="G45" s="77" t="s">
        <v>41</v>
      </c>
      <c r="H45" s="77" t="s">
        <v>41</v>
      </c>
      <c r="I45" s="77" t="s">
        <v>41</v>
      </c>
      <c r="J45" s="82" t="s">
        <v>41</v>
      </c>
      <c r="K45" s="77" t="s">
        <v>41</v>
      </c>
      <c r="L45" s="77" t="s">
        <v>41</v>
      </c>
      <c r="M45" s="47">
        <f>SUM(M46:M47)</f>
        <v>0</v>
      </c>
      <c r="N45" s="47">
        <f>SUM(N46:N47)</f>
        <v>0</v>
      </c>
      <c r="O45" s="47">
        <f>SUM(O46:O47)</f>
        <v>0</v>
      </c>
      <c r="P45" s="86"/>
    </row>
    <row r="46" spans="1:16" ht="24.75" hidden="1" thickTop="1" x14ac:dyDescent="0.25">
      <c r="A46" s="87">
        <v>23410</v>
      </c>
      <c r="B46" s="88" t="s">
        <v>63</v>
      </c>
      <c r="C46" s="63">
        <f>O46</f>
        <v>0</v>
      </c>
      <c r="D46" s="63" t="s">
        <v>41</v>
      </c>
      <c r="E46" s="63" t="s">
        <v>41</v>
      </c>
      <c r="F46" s="65" t="s">
        <v>41</v>
      </c>
      <c r="G46" s="65" t="s">
        <v>41</v>
      </c>
      <c r="H46" s="65" t="s">
        <v>41</v>
      </c>
      <c r="I46" s="65" t="s">
        <v>41</v>
      </c>
      <c r="J46" s="66" t="s">
        <v>41</v>
      </c>
      <c r="K46" s="65" t="s">
        <v>41</v>
      </c>
      <c r="L46" s="65" t="s">
        <v>41</v>
      </c>
      <c r="M46" s="64"/>
      <c r="N46" s="64"/>
      <c r="O46" s="63">
        <f>M46+N46</f>
        <v>0</v>
      </c>
      <c r="P46" s="86"/>
    </row>
    <row r="47" spans="1:16" ht="24.75" hidden="1" thickTop="1" x14ac:dyDescent="0.25">
      <c r="A47" s="87">
        <v>23510</v>
      </c>
      <c r="B47" s="88" t="s">
        <v>64</v>
      </c>
      <c r="C47" s="63">
        <f>O47</f>
        <v>0</v>
      </c>
      <c r="D47" s="63" t="s">
        <v>41</v>
      </c>
      <c r="E47" s="63" t="s">
        <v>41</v>
      </c>
      <c r="F47" s="65" t="s">
        <v>41</v>
      </c>
      <c r="G47" s="65" t="s">
        <v>41</v>
      </c>
      <c r="H47" s="65" t="s">
        <v>41</v>
      </c>
      <c r="I47" s="65" t="s">
        <v>41</v>
      </c>
      <c r="J47" s="66" t="s">
        <v>41</v>
      </c>
      <c r="K47" s="65" t="s">
        <v>41</v>
      </c>
      <c r="L47" s="65" t="s">
        <v>41</v>
      </c>
      <c r="M47" s="64"/>
      <c r="N47" s="64"/>
      <c r="O47" s="63">
        <f>M47+N47</f>
        <v>0</v>
      </c>
      <c r="P47" s="86"/>
    </row>
    <row r="48" spans="1:16" ht="12.75" hidden="1" thickTop="1" x14ac:dyDescent="0.25">
      <c r="A48" s="89"/>
      <c r="B48" s="88"/>
      <c r="C48" s="61"/>
      <c r="D48" s="61"/>
      <c r="E48" s="61"/>
      <c r="F48" s="65"/>
      <c r="G48" s="65"/>
      <c r="H48" s="65"/>
      <c r="I48" s="65"/>
      <c r="J48" s="66"/>
      <c r="K48" s="65"/>
      <c r="L48" s="63"/>
      <c r="M48" s="63"/>
      <c r="N48" s="63"/>
      <c r="O48" s="63"/>
      <c r="P48" s="86"/>
    </row>
    <row r="49" spans="1:16" s="27" customFormat="1" ht="12.75" hidden="1" thickTop="1" x14ac:dyDescent="0.25">
      <c r="A49" s="21"/>
      <c r="B49" s="22" t="s">
        <v>65</v>
      </c>
      <c r="C49" s="90"/>
      <c r="D49" s="90"/>
      <c r="E49" s="90"/>
      <c r="F49" s="90"/>
      <c r="G49" s="90"/>
      <c r="H49" s="90"/>
      <c r="I49" s="90"/>
      <c r="J49" s="91"/>
      <c r="K49" s="90"/>
      <c r="L49" s="90"/>
      <c r="M49" s="90"/>
      <c r="N49" s="90"/>
      <c r="O49" s="90"/>
      <c r="P49" s="92"/>
    </row>
    <row r="50" spans="1:16" s="27" customFormat="1" ht="13.5" thickTop="1" thickBot="1" x14ac:dyDescent="0.3">
      <c r="A50" s="93"/>
      <c r="B50" s="28" t="s">
        <v>66</v>
      </c>
      <c r="C50" s="94">
        <f t="shared" ref="C50:C113" si="3">F50+I50+L50+O50</f>
        <v>177992</v>
      </c>
      <c r="D50" s="94">
        <f t="shared" ref="D50:O50" si="4">SUM(D51,D269)</f>
        <v>184534</v>
      </c>
      <c r="E50" s="94">
        <f t="shared" si="4"/>
        <v>-6542</v>
      </c>
      <c r="F50" s="94">
        <f t="shared" si="4"/>
        <v>177992</v>
      </c>
      <c r="G50" s="94">
        <f t="shared" si="4"/>
        <v>0</v>
      </c>
      <c r="H50" s="94">
        <f t="shared" si="4"/>
        <v>0</v>
      </c>
      <c r="I50" s="94">
        <f t="shared" si="4"/>
        <v>0</v>
      </c>
      <c r="J50" s="95">
        <f t="shared" si="4"/>
        <v>0</v>
      </c>
      <c r="K50" s="94">
        <f t="shared" si="4"/>
        <v>0</v>
      </c>
      <c r="L50" s="94">
        <f t="shared" si="4"/>
        <v>0</v>
      </c>
      <c r="M50" s="94">
        <f t="shared" si="4"/>
        <v>0</v>
      </c>
      <c r="N50" s="94">
        <f t="shared" si="4"/>
        <v>0</v>
      </c>
      <c r="O50" s="94">
        <f t="shared" si="4"/>
        <v>0</v>
      </c>
      <c r="P50" s="96"/>
    </row>
    <row r="51" spans="1:16" s="27" customFormat="1" ht="36.75" thickTop="1" x14ac:dyDescent="0.25">
      <c r="A51" s="97"/>
      <c r="B51" s="98" t="s">
        <v>67</v>
      </c>
      <c r="C51" s="99">
        <f t="shared" si="3"/>
        <v>177992</v>
      </c>
      <c r="D51" s="99">
        <f t="shared" ref="D51:O51" si="5">SUM(D52,D181)</f>
        <v>184534</v>
      </c>
      <c r="E51" s="99">
        <f t="shared" si="5"/>
        <v>-6542</v>
      </c>
      <c r="F51" s="99">
        <f t="shared" si="5"/>
        <v>177992</v>
      </c>
      <c r="G51" s="99">
        <f t="shared" si="5"/>
        <v>0</v>
      </c>
      <c r="H51" s="99">
        <f t="shared" si="5"/>
        <v>0</v>
      </c>
      <c r="I51" s="99">
        <f t="shared" si="5"/>
        <v>0</v>
      </c>
      <c r="J51" s="100">
        <f t="shared" si="5"/>
        <v>0</v>
      </c>
      <c r="K51" s="99">
        <f t="shared" si="5"/>
        <v>0</v>
      </c>
      <c r="L51" s="99">
        <f t="shared" si="5"/>
        <v>0</v>
      </c>
      <c r="M51" s="99">
        <f t="shared" si="5"/>
        <v>0</v>
      </c>
      <c r="N51" s="99">
        <f t="shared" si="5"/>
        <v>0</v>
      </c>
      <c r="O51" s="99">
        <f t="shared" si="5"/>
        <v>0</v>
      </c>
      <c r="P51" s="101"/>
    </row>
    <row r="52" spans="1:16" s="27" customFormat="1" ht="24" x14ac:dyDescent="0.25">
      <c r="A52" s="23"/>
      <c r="B52" s="21" t="s">
        <v>68</v>
      </c>
      <c r="C52" s="90">
        <f t="shared" si="3"/>
        <v>177992</v>
      </c>
      <c r="D52" s="90">
        <f t="shared" ref="D52:O52" si="6">SUM(D53,D75,D160,D174)</f>
        <v>184534</v>
      </c>
      <c r="E52" s="90">
        <f t="shared" si="6"/>
        <v>-6542</v>
      </c>
      <c r="F52" s="90">
        <f t="shared" si="6"/>
        <v>177992</v>
      </c>
      <c r="G52" s="90">
        <f t="shared" si="6"/>
        <v>0</v>
      </c>
      <c r="H52" s="90">
        <f t="shared" si="6"/>
        <v>0</v>
      </c>
      <c r="I52" s="90">
        <f t="shared" si="6"/>
        <v>0</v>
      </c>
      <c r="J52" s="91">
        <f t="shared" si="6"/>
        <v>0</v>
      </c>
      <c r="K52" s="90">
        <f t="shared" si="6"/>
        <v>0</v>
      </c>
      <c r="L52" s="90">
        <f t="shared" si="6"/>
        <v>0</v>
      </c>
      <c r="M52" s="90">
        <f t="shared" si="6"/>
        <v>0</v>
      </c>
      <c r="N52" s="90">
        <f t="shared" si="6"/>
        <v>0</v>
      </c>
      <c r="O52" s="90">
        <f t="shared" si="6"/>
        <v>0</v>
      </c>
      <c r="P52" s="92"/>
    </row>
    <row r="53" spans="1:16" s="27" customFormat="1" hidden="1" x14ac:dyDescent="0.25">
      <c r="A53" s="102">
        <v>1000</v>
      </c>
      <c r="B53" s="102" t="s">
        <v>69</v>
      </c>
      <c r="C53" s="103">
        <f t="shared" si="3"/>
        <v>0</v>
      </c>
      <c r="D53" s="103">
        <f t="shared" ref="D53:O53" si="7">SUM(D54,D67)</f>
        <v>0</v>
      </c>
      <c r="E53" s="103">
        <f t="shared" si="7"/>
        <v>0</v>
      </c>
      <c r="F53" s="103">
        <f t="shared" si="7"/>
        <v>0</v>
      </c>
      <c r="G53" s="103">
        <f t="shared" si="7"/>
        <v>0</v>
      </c>
      <c r="H53" s="103">
        <f t="shared" si="7"/>
        <v>0</v>
      </c>
      <c r="I53" s="103">
        <f t="shared" si="7"/>
        <v>0</v>
      </c>
      <c r="J53" s="104">
        <f t="shared" si="7"/>
        <v>0</v>
      </c>
      <c r="K53" s="103">
        <f t="shared" si="7"/>
        <v>0</v>
      </c>
      <c r="L53" s="103">
        <f t="shared" si="7"/>
        <v>0</v>
      </c>
      <c r="M53" s="103">
        <f t="shared" si="7"/>
        <v>0</v>
      </c>
      <c r="N53" s="103">
        <f t="shared" si="7"/>
        <v>0</v>
      </c>
      <c r="O53" s="103">
        <f t="shared" si="7"/>
        <v>0</v>
      </c>
      <c r="P53" s="105"/>
    </row>
    <row r="54" spans="1:16" hidden="1" x14ac:dyDescent="0.25">
      <c r="A54" s="60">
        <v>1100</v>
      </c>
      <c r="B54" s="88" t="s">
        <v>70</v>
      </c>
      <c r="C54" s="61">
        <f t="shared" si="3"/>
        <v>0</v>
      </c>
      <c r="D54" s="61">
        <f t="shared" ref="D54:O54" si="8">SUM(D55,D58,D66)</f>
        <v>0</v>
      </c>
      <c r="E54" s="61">
        <f t="shared" si="8"/>
        <v>0</v>
      </c>
      <c r="F54" s="61">
        <f t="shared" si="8"/>
        <v>0</v>
      </c>
      <c r="G54" s="61">
        <f t="shared" si="8"/>
        <v>0</v>
      </c>
      <c r="H54" s="61">
        <f t="shared" si="8"/>
        <v>0</v>
      </c>
      <c r="I54" s="61">
        <f t="shared" si="8"/>
        <v>0</v>
      </c>
      <c r="J54" s="106">
        <f t="shared" si="8"/>
        <v>0</v>
      </c>
      <c r="K54" s="61">
        <f t="shared" si="8"/>
        <v>0</v>
      </c>
      <c r="L54" s="61">
        <f t="shared" si="8"/>
        <v>0</v>
      </c>
      <c r="M54" s="61">
        <f t="shared" si="8"/>
        <v>0</v>
      </c>
      <c r="N54" s="61">
        <f t="shared" si="8"/>
        <v>0</v>
      </c>
      <c r="O54" s="61">
        <f t="shared" si="8"/>
        <v>0</v>
      </c>
      <c r="P54" s="107"/>
    </row>
    <row r="55" spans="1:16" hidden="1" x14ac:dyDescent="0.25">
      <c r="A55" s="108">
        <v>1110</v>
      </c>
      <c r="B55" s="88" t="s">
        <v>71</v>
      </c>
      <c r="C55" s="61">
        <f t="shared" si="3"/>
        <v>0</v>
      </c>
      <c r="D55" s="61">
        <f t="shared" ref="D55:O55" si="9">SUM(D56:D57)</f>
        <v>0</v>
      </c>
      <c r="E55" s="61">
        <f t="shared" si="9"/>
        <v>0</v>
      </c>
      <c r="F55" s="61">
        <f t="shared" si="9"/>
        <v>0</v>
      </c>
      <c r="G55" s="61">
        <f t="shared" si="9"/>
        <v>0</v>
      </c>
      <c r="H55" s="61">
        <f t="shared" si="9"/>
        <v>0</v>
      </c>
      <c r="I55" s="61">
        <f t="shared" si="9"/>
        <v>0</v>
      </c>
      <c r="J55" s="106">
        <f t="shared" si="9"/>
        <v>0</v>
      </c>
      <c r="K55" s="61">
        <f t="shared" si="9"/>
        <v>0</v>
      </c>
      <c r="L55" s="61">
        <f t="shared" si="9"/>
        <v>0</v>
      </c>
      <c r="M55" s="61">
        <f t="shared" si="9"/>
        <v>0</v>
      </c>
      <c r="N55" s="61">
        <f t="shared" si="9"/>
        <v>0</v>
      </c>
      <c r="O55" s="61">
        <f t="shared" si="9"/>
        <v>0</v>
      </c>
      <c r="P55" s="109"/>
    </row>
    <row r="56" spans="1:16" hidden="1" x14ac:dyDescent="0.25">
      <c r="A56" s="40">
        <v>1111</v>
      </c>
      <c r="B56" s="69" t="s">
        <v>72</v>
      </c>
      <c r="C56" s="70">
        <f t="shared" si="3"/>
        <v>0</v>
      </c>
      <c r="D56" s="110"/>
      <c r="E56" s="110"/>
      <c r="F56" s="70">
        <f>D56+E56</f>
        <v>0</v>
      </c>
      <c r="G56" s="110"/>
      <c r="H56" s="110"/>
      <c r="I56" s="70">
        <f>G56+H56</f>
        <v>0</v>
      </c>
      <c r="J56" s="111"/>
      <c r="K56" s="110"/>
      <c r="L56" s="70">
        <f>J56+K56</f>
        <v>0</v>
      </c>
      <c r="M56" s="110"/>
      <c r="N56" s="110"/>
      <c r="O56" s="70">
        <f>M56+N56</f>
        <v>0</v>
      </c>
      <c r="P56" s="112"/>
    </row>
    <row r="57" spans="1:16" ht="24" hidden="1" customHeight="1" x14ac:dyDescent="0.25">
      <c r="A57" s="46">
        <v>1119</v>
      </c>
      <c r="B57" s="75" t="s">
        <v>73</v>
      </c>
      <c r="C57" s="76">
        <f t="shared" si="3"/>
        <v>0</v>
      </c>
      <c r="D57" s="81"/>
      <c r="E57" s="81"/>
      <c r="F57" s="76">
        <f>D57+E57</f>
        <v>0</v>
      </c>
      <c r="G57" s="81"/>
      <c r="H57" s="81"/>
      <c r="I57" s="76">
        <f>G57+H57</f>
        <v>0</v>
      </c>
      <c r="J57" s="113"/>
      <c r="K57" s="81"/>
      <c r="L57" s="76">
        <f>J57+K57</f>
        <v>0</v>
      </c>
      <c r="M57" s="81"/>
      <c r="N57" s="81"/>
      <c r="O57" s="76">
        <f>M57+N57</f>
        <v>0</v>
      </c>
      <c r="P57" s="107"/>
    </row>
    <row r="58" spans="1:16" hidden="1" x14ac:dyDescent="0.25">
      <c r="A58" s="114">
        <v>1140</v>
      </c>
      <c r="B58" s="75" t="s">
        <v>74</v>
      </c>
      <c r="C58" s="76">
        <f t="shared" si="3"/>
        <v>0</v>
      </c>
      <c r="D58" s="76">
        <f t="shared" ref="D58:O58" si="10">SUM(D59:D65)</f>
        <v>0</v>
      </c>
      <c r="E58" s="76">
        <f t="shared" si="10"/>
        <v>0</v>
      </c>
      <c r="F58" s="76">
        <f t="shared" si="10"/>
        <v>0</v>
      </c>
      <c r="G58" s="76">
        <f t="shared" si="10"/>
        <v>0</v>
      </c>
      <c r="H58" s="76">
        <f t="shared" si="10"/>
        <v>0</v>
      </c>
      <c r="I58" s="76">
        <f t="shared" si="10"/>
        <v>0</v>
      </c>
      <c r="J58" s="115">
        <f t="shared" si="10"/>
        <v>0</v>
      </c>
      <c r="K58" s="76">
        <f t="shared" si="10"/>
        <v>0</v>
      </c>
      <c r="L58" s="76">
        <f t="shared" si="10"/>
        <v>0</v>
      </c>
      <c r="M58" s="76">
        <f t="shared" si="10"/>
        <v>0</v>
      </c>
      <c r="N58" s="76">
        <f t="shared" si="10"/>
        <v>0</v>
      </c>
      <c r="O58" s="76">
        <f t="shared" si="10"/>
        <v>0</v>
      </c>
      <c r="P58" s="107"/>
    </row>
    <row r="59" spans="1:16" hidden="1" x14ac:dyDescent="0.25">
      <c r="A59" s="46">
        <v>1141</v>
      </c>
      <c r="B59" s="75" t="s">
        <v>75</v>
      </c>
      <c r="C59" s="76">
        <f t="shared" si="3"/>
        <v>0</v>
      </c>
      <c r="D59" s="81"/>
      <c r="E59" s="81"/>
      <c r="F59" s="76">
        <f t="shared" ref="F59:F66" si="11">D59+E59</f>
        <v>0</v>
      </c>
      <c r="G59" s="81"/>
      <c r="H59" s="81"/>
      <c r="I59" s="76">
        <f t="shared" ref="I59:I66" si="12">G59+H59</f>
        <v>0</v>
      </c>
      <c r="J59" s="113"/>
      <c r="K59" s="81"/>
      <c r="L59" s="76">
        <f t="shared" ref="L59:L66" si="13">J59+K59</f>
        <v>0</v>
      </c>
      <c r="M59" s="81"/>
      <c r="N59" s="81"/>
      <c r="O59" s="76">
        <f t="shared" ref="O59:O66" si="14">M59+N59</f>
        <v>0</v>
      </c>
      <c r="P59" s="107"/>
    </row>
    <row r="60" spans="1:16" ht="24.75" hidden="1" customHeight="1" x14ac:dyDescent="0.25">
      <c r="A60" s="46">
        <v>1142</v>
      </c>
      <c r="B60" s="75" t="s">
        <v>76</v>
      </c>
      <c r="C60" s="76">
        <f t="shared" si="3"/>
        <v>0</v>
      </c>
      <c r="D60" s="81"/>
      <c r="E60" s="81"/>
      <c r="F60" s="76">
        <f t="shared" si="11"/>
        <v>0</v>
      </c>
      <c r="G60" s="81"/>
      <c r="H60" s="81"/>
      <c r="I60" s="76">
        <f t="shared" si="12"/>
        <v>0</v>
      </c>
      <c r="J60" s="113"/>
      <c r="K60" s="81"/>
      <c r="L60" s="76">
        <f t="shared" si="13"/>
        <v>0</v>
      </c>
      <c r="M60" s="81"/>
      <c r="N60" s="81"/>
      <c r="O60" s="76">
        <f t="shared" si="14"/>
        <v>0</v>
      </c>
      <c r="P60" s="107"/>
    </row>
    <row r="61" spans="1:16" ht="24" hidden="1" x14ac:dyDescent="0.25">
      <c r="A61" s="46">
        <v>1145</v>
      </c>
      <c r="B61" s="75" t="s">
        <v>77</v>
      </c>
      <c r="C61" s="76">
        <f t="shared" si="3"/>
        <v>0</v>
      </c>
      <c r="D61" s="81"/>
      <c r="E61" s="81"/>
      <c r="F61" s="76">
        <f t="shared" si="11"/>
        <v>0</v>
      </c>
      <c r="G61" s="81"/>
      <c r="H61" s="81"/>
      <c r="I61" s="76">
        <f t="shared" si="12"/>
        <v>0</v>
      </c>
      <c r="J61" s="113"/>
      <c r="K61" s="81"/>
      <c r="L61" s="76">
        <f t="shared" si="13"/>
        <v>0</v>
      </c>
      <c r="M61" s="81"/>
      <c r="N61" s="81"/>
      <c r="O61" s="76">
        <f t="shared" si="14"/>
        <v>0</v>
      </c>
      <c r="P61" s="107"/>
    </row>
    <row r="62" spans="1:16" ht="27.75" hidden="1" customHeight="1" x14ac:dyDescent="0.25">
      <c r="A62" s="46">
        <v>1146</v>
      </c>
      <c r="B62" s="75" t="s">
        <v>78</v>
      </c>
      <c r="C62" s="76">
        <f t="shared" si="3"/>
        <v>0</v>
      </c>
      <c r="D62" s="81"/>
      <c r="E62" s="81"/>
      <c r="F62" s="76">
        <f t="shared" si="11"/>
        <v>0</v>
      </c>
      <c r="G62" s="81"/>
      <c r="H62" s="81"/>
      <c r="I62" s="76">
        <f t="shared" si="12"/>
        <v>0</v>
      </c>
      <c r="J62" s="113"/>
      <c r="K62" s="81"/>
      <c r="L62" s="76">
        <f t="shared" si="13"/>
        <v>0</v>
      </c>
      <c r="M62" s="81"/>
      <c r="N62" s="81"/>
      <c r="O62" s="76">
        <f t="shared" si="14"/>
        <v>0</v>
      </c>
      <c r="P62" s="107"/>
    </row>
    <row r="63" spans="1:16" hidden="1" x14ac:dyDescent="0.25">
      <c r="A63" s="46">
        <v>1147</v>
      </c>
      <c r="B63" s="75" t="s">
        <v>79</v>
      </c>
      <c r="C63" s="76">
        <f t="shared" si="3"/>
        <v>0</v>
      </c>
      <c r="D63" s="81"/>
      <c r="E63" s="81"/>
      <c r="F63" s="76">
        <f t="shared" si="11"/>
        <v>0</v>
      </c>
      <c r="G63" s="81"/>
      <c r="H63" s="81"/>
      <c r="I63" s="76">
        <f t="shared" si="12"/>
        <v>0</v>
      </c>
      <c r="J63" s="113"/>
      <c r="K63" s="81"/>
      <c r="L63" s="76">
        <f t="shared" si="13"/>
        <v>0</v>
      </c>
      <c r="M63" s="81"/>
      <c r="N63" s="81"/>
      <c r="O63" s="76">
        <f t="shared" si="14"/>
        <v>0</v>
      </c>
      <c r="P63" s="107"/>
    </row>
    <row r="64" spans="1:16" hidden="1" x14ac:dyDescent="0.25">
      <c r="A64" s="46">
        <v>1148</v>
      </c>
      <c r="B64" s="75" t="s">
        <v>80</v>
      </c>
      <c r="C64" s="76">
        <f t="shared" si="3"/>
        <v>0</v>
      </c>
      <c r="D64" s="81"/>
      <c r="E64" s="81"/>
      <c r="F64" s="76">
        <f t="shared" si="11"/>
        <v>0</v>
      </c>
      <c r="G64" s="81"/>
      <c r="H64" s="81"/>
      <c r="I64" s="76">
        <f t="shared" si="12"/>
        <v>0</v>
      </c>
      <c r="J64" s="113"/>
      <c r="K64" s="81"/>
      <c r="L64" s="76">
        <f t="shared" si="13"/>
        <v>0</v>
      </c>
      <c r="M64" s="81"/>
      <c r="N64" s="81"/>
      <c r="O64" s="76">
        <f t="shared" si="14"/>
        <v>0</v>
      </c>
      <c r="P64" s="107"/>
    </row>
    <row r="65" spans="1:16" ht="24" hidden="1" customHeight="1" x14ac:dyDescent="0.25">
      <c r="A65" s="46">
        <v>1149</v>
      </c>
      <c r="B65" s="75" t="s">
        <v>81</v>
      </c>
      <c r="C65" s="76">
        <f t="shared" si="3"/>
        <v>0</v>
      </c>
      <c r="D65" s="81"/>
      <c r="E65" s="81"/>
      <c r="F65" s="76">
        <f t="shared" si="11"/>
        <v>0</v>
      </c>
      <c r="G65" s="81"/>
      <c r="H65" s="81"/>
      <c r="I65" s="76">
        <f t="shared" si="12"/>
        <v>0</v>
      </c>
      <c r="J65" s="113"/>
      <c r="K65" s="81"/>
      <c r="L65" s="76">
        <f t="shared" si="13"/>
        <v>0</v>
      </c>
      <c r="M65" s="81"/>
      <c r="N65" s="81"/>
      <c r="O65" s="76">
        <f t="shared" si="14"/>
        <v>0</v>
      </c>
      <c r="P65" s="107"/>
    </row>
    <row r="66" spans="1:16" ht="36" hidden="1" x14ac:dyDescent="0.25">
      <c r="A66" s="108">
        <v>1150</v>
      </c>
      <c r="B66" s="88" t="s">
        <v>82</v>
      </c>
      <c r="C66" s="61">
        <f t="shared" si="3"/>
        <v>0</v>
      </c>
      <c r="D66" s="116"/>
      <c r="E66" s="116"/>
      <c r="F66" s="61">
        <f t="shared" si="11"/>
        <v>0</v>
      </c>
      <c r="G66" s="116"/>
      <c r="H66" s="116"/>
      <c r="I66" s="61">
        <f t="shared" si="12"/>
        <v>0</v>
      </c>
      <c r="J66" s="117"/>
      <c r="K66" s="116"/>
      <c r="L66" s="61">
        <f t="shared" si="13"/>
        <v>0</v>
      </c>
      <c r="M66" s="116"/>
      <c r="N66" s="116"/>
      <c r="O66" s="61">
        <f t="shared" si="14"/>
        <v>0</v>
      </c>
      <c r="P66" s="109"/>
    </row>
    <row r="67" spans="1:16" ht="36" hidden="1" x14ac:dyDescent="0.25">
      <c r="A67" s="60">
        <v>1200</v>
      </c>
      <c r="B67" s="88" t="s">
        <v>83</v>
      </c>
      <c r="C67" s="61">
        <f t="shared" si="3"/>
        <v>0</v>
      </c>
      <c r="D67" s="61">
        <f t="shared" ref="D67:O67" si="15">SUM(D68:D69)</f>
        <v>0</v>
      </c>
      <c r="E67" s="61">
        <f t="shared" si="15"/>
        <v>0</v>
      </c>
      <c r="F67" s="61">
        <f t="shared" si="15"/>
        <v>0</v>
      </c>
      <c r="G67" s="61">
        <f t="shared" si="15"/>
        <v>0</v>
      </c>
      <c r="H67" s="61">
        <f t="shared" si="15"/>
        <v>0</v>
      </c>
      <c r="I67" s="61">
        <f t="shared" si="15"/>
        <v>0</v>
      </c>
      <c r="J67" s="106">
        <f t="shared" si="15"/>
        <v>0</v>
      </c>
      <c r="K67" s="61">
        <f t="shared" si="15"/>
        <v>0</v>
      </c>
      <c r="L67" s="61">
        <f t="shared" si="15"/>
        <v>0</v>
      </c>
      <c r="M67" s="61">
        <f t="shared" si="15"/>
        <v>0</v>
      </c>
      <c r="N67" s="61">
        <f t="shared" si="15"/>
        <v>0</v>
      </c>
      <c r="O67" s="61">
        <f t="shared" si="15"/>
        <v>0</v>
      </c>
      <c r="P67" s="109"/>
    </row>
    <row r="68" spans="1:16" ht="24" hidden="1" x14ac:dyDescent="0.25">
      <c r="A68" s="118">
        <v>1210</v>
      </c>
      <c r="B68" s="69" t="s">
        <v>84</v>
      </c>
      <c r="C68" s="70">
        <f t="shared" si="3"/>
        <v>0</v>
      </c>
      <c r="D68" s="110"/>
      <c r="E68" s="110"/>
      <c r="F68" s="70">
        <f>D68+E68</f>
        <v>0</v>
      </c>
      <c r="G68" s="110"/>
      <c r="H68" s="110"/>
      <c r="I68" s="70">
        <f>G68+H68</f>
        <v>0</v>
      </c>
      <c r="J68" s="111"/>
      <c r="K68" s="110"/>
      <c r="L68" s="70">
        <f>J68+K68</f>
        <v>0</v>
      </c>
      <c r="M68" s="110"/>
      <c r="N68" s="110"/>
      <c r="O68" s="70">
        <f>M68+N68</f>
        <v>0</v>
      </c>
      <c r="P68" s="112"/>
    </row>
    <row r="69" spans="1:16" ht="24" hidden="1" x14ac:dyDescent="0.25">
      <c r="A69" s="114">
        <v>1220</v>
      </c>
      <c r="B69" s="75" t="s">
        <v>85</v>
      </c>
      <c r="C69" s="76">
        <f t="shared" si="3"/>
        <v>0</v>
      </c>
      <c r="D69" s="76">
        <f t="shared" ref="D69:O69" si="16">SUM(D70:D74)</f>
        <v>0</v>
      </c>
      <c r="E69" s="76">
        <f t="shared" si="16"/>
        <v>0</v>
      </c>
      <c r="F69" s="76">
        <f t="shared" si="16"/>
        <v>0</v>
      </c>
      <c r="G69" s="76">
        <f t="shared" si="16"/>
        <v>0</v>
      </c>
      <c r="H69" s="76">
        <f t="shared" si="16"/>
        <v>0</v>
      </c>
      <c r="I69" s="76">
        <f t="shared" si="16"/>
        <v>0</v>
      </c>
      <c r="J69" s="115">
        <f t="shared" si="16"/>
        <v>0</v>
      </c>
      <c r="K69" s="76">
        <f t="shared" si="16"/>
        <v>0</v>
      </c>
      <c r="L69" s="76">
        <f t="shared" si="16"/>
        <v>0</v>
      </c>
      <c r="M69" s="76">
        <f t="shared" si="16"/>
        <v>0</v>
      </c>
      <c r="N69" s="76">
        <f t="shared" si="16"/>
        <v>0</v>
      </c>
      <c r="O69" s="76">
        <f t="shared" si="16"/>
        <v>0</v>
      </c>
      <c r="P69" s="107"/>
    </row>
    <row r="70" spans="1:16" ht="60" hidden="1" x14ac:dyDescent="0.25">
      <c r="A70" s="46">
        <v>1221</v>
      </c>
      <c r="B70" s="75" t="s">
        <v>86</v>
      </c>
      <c r="C70" s="76">
        <f t="shared" si="3"/>
        <v>0</v>
      </c>
      <c r="D70" s="81"/>
      <c r="E70" s="81"/>
      <c r="F70" s="76">
        <f>D70+E70</f>
        <v>0</v>
      </c>
      <c r="G70" s="81"/>
      <c r="H70" s="81"/>
      <c r="I70" s="76">
        <f>G70+H70</f>
        <v>0</v>
      </c>
      <c r="J70" s="113"/>
      <c r="K70" s="81"/>
      <c r="L70" s="76">
        <f>J70+K70</f>
        <v>0</v>
      </c>
      <c r="M70" s="81"/>
      <c r="N70" s="81"/>
      <c r="O70" s="76">
        <f>M70+N70</f>
        <v>0</v>
      </c>
      <c r="P70" s="107"/>
    </row>
    <row r="71" spans="1:16" hidden="1" x14ac:dyDescent="0.25">
      <c r="A71" s="46">
        <v>1223</v>
      </c>
      <c r="B71" s="75" t="s">
        <v>87</v>
      </c>
      <c r="C71" s="76">
        <f t="shared" si="3"/>
        <v>0</v>
      </c>
      <c r="D71" s="81"/>
      <c r="E71" s="81"/>
      <c r="F71" s="76">
        <f>D71+E71</f>
        <v>0</v>
      </c>
      <c r="G71" s="81"/>
      <c r="H71" s="81"/>
      <c r="I71" s="76">
        <f>G71+H71</f>
        <v>0</v>
      </c>
      <c r="J71" s="113"/>
      <c r="K71" s="81"/>
      <c r="L71" s="76">
        <f>J71+K71</f>
        <v>0</v>
      </c>
      <c r="M71" s="81"/>
      <c r="N71" s="81"/>
      <c r="O71" s="76">
        <f>M71+N71</f>
        <v>0</v>
      </c>
      <c r="P71" s="107"/>
    </row>
    <row r="72" spans="1:16" ht="24" hidden="1" x14ac:dyDescent="0.25">
      <c r="A72" s="46">
        <v>1225</v>
      </c>
      <c r="B72" s="75" t="s">
        <v>88</v>
      </c>
      <c r="C72" s="76">
        <f t="shared" si="3"/>
        <v>0</v>
      </c>
      <c r="D72" s="81"/>
      <c r="E72" s="81"/>
      <c r="F72" s="76">
        <f>D72+E72</f>
        <v>0</v>
      </c>
      <c r="G72" s="81"/>
      <c r="H72" s="81"/>
      <c r="I72" s="76">
        <f>G72+H72</f>
        <v>0</v>
      </c>
      <c r="J72" s="113"/>
      <c r="K72" s="81"/>
      <c r="L72" s="76">
        <f>J72+K72</f>
        <v>0</v>
      </c>
      <c r="M72" s="81"/>
      <c r="N72" s="81"/>
      <c r="O72" s="76">
        <f>M72+N72</f>
        <v>0</v>
      </c>
      <c r="P72" s="107"/>
    </row>
    <row r="73" spans="1:16" ht="36" hidden="1" x14ac:dyDescent="0.25">
      <c r="A73" s="46">
        <v>1227</v>
      </c>
      <c r="B73" s="75" t="s">
        <v>89</v>
      </c>
      <c r="C73" s="76">
        <f t="shared" si="3"/>
        <v>0</v>
      </c>
      <c r="D73" s="81"/>
      <c r="E73" s="81"/>
      <c r="F73" s="76">
        <f>D73+E73</f>
        <v>0</v>
      </c>
      <c r="G73" s="81"/>
      <c r="H73" s="81"/>
      <c r="I73" s="76">
        <f>G73+H73</f>
        <v>0</v>
      </c>
      <c r="J73" s="113"/>
      <c r="K73" s="81"/>
      <c r="L73" s="76">
        <f>J73+K73</f>
        <v>0</v>
      </c>
      <c r="M73" s="81"/>
      <c r="N73" s="81"/>
      <c r="O73" s="76">
        <f>M73+N73</f>
        <v>0</v>
      </c>
      <c r="P73" s="107"/>
    </row>
    <row r="74" spans="1:16" ht="60" hidden="1" x14ac:dyDescent="0.25">
      <c r="A74" s="46">
        <v>1228</v>
      </c>
      <c r="B74" s="75" t="s">
        <v>90</v>
      </c>
      <c r="C74" s="76">
        <f t="shared" si="3"/>
        <v>0</v>
      </c>
      <c r="D74" s="81"/>
      <c r="E74" s="81"/>
      <c r="F74" s="76">
        <f>D74+E74</f>
        <v>0</v>
      </c>
      <c r="G74" s="81"/>
      <c r="H74" s="81"/>
      <c r="I74" s="76">
        <f>G74+H74</f>
        <v>0</v>
      </c>
      <c r="J74" s="113"/>
      <c r="K74" s="81"/>
      <c r="L74" s="76">
        <f>J74+K74</f>
        <v>0</v>
      </c>
      <c r="M74" s="81"/>
      <c r="N74" s="81"/>
      <c r="O74" s="76">
        <f>M74+N74</f>
        <v>0</v>
      </c>
      <c r="P74" s="107"/>
    </row>
    <row r="75" spans="1:16" x14ac:dyDescent="0.25">
      <c r="A75" s="102">
        <v>2000</v>
      </c>
      <c r="B75" s="102" t="s">
        <v>91</v>
      </c>
      <c r="C75" s="103">
        <f t="shared" si="3"/>
        <v>177992</v>
      </c>
      <c r="D75" s="103">
        <f t="shared" ref="D75:O75" si="17">SUM(D76,D83,D120,D151,D152)</f>
        <v>184534</v>
      </c>
      <c r="E75" s="103">
        <f t="shared" si="17"/>
        <v>-6542</v>
      </c>
      <c r="F75" s="103">
        <f t="shared" si="17"/>
        <v>177992</v>
      </c>
      <c r="G75" s="103">
        <f t="shared" si="17"/>
        <v>0</v>
      </c>
      <c r="H75" s="103">
        <f t="shared" si="17"/>
        <v>0</v>
      </c>
      <c r="I75" s="103">
        <f t="shared" si="17"/>
        <v>0</v>
      </c>
      <c r="J75" s="104">
        <f t="shared" si="17"/>
        <v>0</v>
      </c>
      <c r="K75" s="103">
        <f t="shared" si="17"/>
        <v>0</v>
      </c>
      <c r="L75" s="103">
        <f t="shared" si="17"/>
        <v>0</v>
      </c>
      <c r="M75" s="103">
        <f t="shared" si="17"/>
        <v>0</v>
      </c>
      <c r="N75" s="103">
        <f t="shared" si="17"/>
        <v>0</v>
      </c>
      <c r="O75" s="103">
        <f t="shared" si="17"/>
        <v>0</v>
      </c>
      <c r="P75" s="105"/>
    </row>
    <row r="76" spans="1:16" ht="24" hidden="1" x14ac:dyDescent="0.25">
      <c r="A76" s="60">
        <v>2100</v>
      </c>
      <c r="B76" s="88" t="s">
        <v>92</v>
      </c>
      <c r="C76" s="61">
        <f t="shared" si="3"/>
        <v>0</v>
      </c>
      <c r="D76" s="61">
        <f t="shared" ref="D76:O76" si="18">SUM(D77,D80)</f>
        <v>0</v>
      </c>
      <c r="E76" s="61">
        <f t="shared" si="18"/>
        <v>0</v>
      </c>
      <c r="F76" s="61">
        <f t="shared" si="18"/>
        <v>0</v>
      </c>
      <c r="G76" s="61">
        <f t="shared" si="18"/>
        <v>0</v>
      </c>
      <c r="H76" s="61">
        <f t="shared" si="18"/>
        <v>0</v>
      </c>
      <c r="I76" s="61">
        <f t="shared" si="18"/>
        <v>0</v>
      </c>
      <c r="J76" s="106">
        <f t="shared" si="18"/>
        <v>0</v>
      </c>
      <c r="K76" s="61">
        <f t="shared" si="18"/>
        <v>0</v>
      </c>
      <c r="L76" s="61">
        <f t="shared" si="18"/>
        <v>0</v>
      </c>
      <c r="M76" s="61">
        <f t="shared" si="18"/>
        <v>0</v>
      </c>
      <c r="N76" s="61">
        <f t="shared" si="18"/>
        <v>0</v>
      </c>
      <c r="O76" s="61">
        <f t="shared" si="18"/>
        <v>0</v>
      </c>
      <c r="P76" s="109"/>
    </row>
    <row r="77" spans="1:16" ht="24" hidden="1" x14ac:dyDescent="0.25">
      <c r="A77" s="118">
        <v>2110</v>
      </c>
      <c r="B77" s="69" t="s">
        <v>93</v>
      </c>
      <c r="C77" s="70">
        <f t="shared" si="3"/>
        <v>0</v>
      </c>
      <c r="D77" s="70">
        <f t="shared" ref="D77:O77" si="19">SUM(D78:D79)</f>
        <v>0</v>
      </c>
      <c r="E77" s="70">
        <f t="shared" si="19"/>
        <v>0</v>
      </c>
      <c r="F77" s="70">
        <f t="shared" si="19"/>
        <v>0</v>
      </c>
      <c r="G77" s="70">
        <f t="shared" si="19"/>
        <v>0</v>
      </c>
      <c r="H77" s="70">
        <f t="shared" si="19"/>
        <v>0</v>
      </c>
      <c r="I77" s="70">
        <f t="shared" si="19"/>
        <v>0</v>
      </c>
      <c r="J77" s="119">
        <f t="shared" si="19"/>
        <v>0</v>
      </c>
      <c r="K77" s="70">
        <f t="shared" si="19"/>
        <v>0</v>
      </c>
      <c r="L77" s="70">
        <f t="shared" si="19"/>
        <v>0</v>
      </c>
      <c r="M77" s="70">
        <f t="shared" si="19"/>
        <v>0</v>
      </c>
      <c r="N77" s="70">
        <f t="shared" si="19"/>
        <v>0</v>
      </c>
      <c r="O77" s="70">
        <f t="shared" si="19"/>
        <v>0</v>
      </c>
      <c r="P77" s="112"/>
    </row>
    <row r="78" spans="1:16" hidden="1" x14ac:dyDescent="0.25">
      <c r="A78" s="46">
        <v>2111</v>
      </c>
      <c r="B78" s="75" t="s">
        <v>94</v>
      </c>
      <c r="C78" s="76">
        <f t="shared" si="3"/>
        <v>0</v>
      </c>
      <c r="D78" s="81"/>
      <c r="E78" s="81"/>
      <c r="F78" s="76">
        <f>D78+E78</f>
        <v>0</v>
      </c>
      <c r="G78" s="81"/>
      <c r="H78" s="81"/>
      <c r="I78" s="76">
        <f>G78+H78</f>
        <v>0</v>
      </c>
      <c r="J78" s="113"/>
      <c r="K78" s="81"/>
      <c r="L78" s="76">
        <f>J78+K78</f>
        <v>0</v>
      </c>
      <c r="M78" s="81"/>
      <c r="N78" s="81"/>
      <c r="O78" s="76">
        <f>M78+N78</f>
        <v>0</v>
      </c>
      <c r="P78" s="107"/>
    </row>
    <row r="79" spans="1:16" ht="24" hidden="1" x14ac:dyDescent="0.25">
      <c r="A79" s="46">
        <v>2112</v>
      </c>
      <c r="B79" s="75" t="s">
        <v>95</v>
      </c>
      <c r="C79" s="76">
        <f t="shared" si="3"/>
        <v>0</v>
      </c>
      <c r="D79" s="81"/>
      <c r="E79" s="81"/>
      <c r="F79" s="76">
        <f>D79+E79</f>
        <v>0</v>
      </c>
      <c r="G79" s="81"/>
      <c r="H79" s="81"/>
      <c r="I79" s="76">
        <f>G79+H79</f>
        <v>0</v>
      </c>
      <c r="J79" s="113"/>
      <c r="K79" s="81"/>
      <c r="L79" s="76">
        <f>J79+K79</f>
        <v>0</v>
      </c>
      <c r="M79" s="81"/>
      <c r="N79" s="81"/>
      <c r="O79" s="76">
        <f>M79+N79</f>
        <v>0</v>
      </c>
      <c r="P79" s="107"/>
    </row>
    <row r="80" spans="1:16" ht="24" hidden="1" x14ac:dyDescent="0.25">
      <c r="A80" s="114">
        <v>2120</v>
      </c>
      <c r="B80" s="75" t="s">
        <v>96</v>
      </c>
      <c r="C80" s="76">
        <f t="shared" si="3"/>
        <v>0</v>
      </c>
      <c r="D80" s="76">
        <f t="shared" ref="D80:O80" si="20">SUM(D81:D82)</f>
        <v>0</v>
      </c>
      <c r="E80" s="76">
        <f t="shared" si="20"/>
        <v>0</v>
      </c>
      <c r="F80" s="76">
        <f t="shared" si="20"/>
        <v>0</v>
      </c>
      <c r="G80" s="76">
        <f t="shared" si="20"/>
        <v>0</v>
      </c>
      <c r="H80" s="76">
        <f t="shared" si="20"/>
        <v>0</v>
      </c>
      <c r="I80" s="76">
        <f t="shared" si="20"/>
        <v>0</v>
      </c>
      <c r="J80" s="115">
        <f t="shared" si="20"/>
        <v>0</v>
      </c>
      <c r="K80" s="76">
        <f t="shared" si="20"/>
        <v>0</v>
      </c>
      <c r="L80" s="76">
        <f t="shared" si="20"/>
        <v>0</v>
      </c>
      <c r="M80" s="76">
        <f t="shared" si="20"/>
        <v>0</v>
      </c>
      <c r="N80" s="76">
        <f t="shared" si="20"/>
        <v>0</v>
      </c>
      <c r="O80" s="76">
        <f t="shared" si="20"/>
        <v>0</v>
      </c>
      <c r="P80" s="107"/>
    </row>
    <row r="81" spans="1:16" hidden="1" x14ac:dyDescent="0.25">
      <c r="A81" s="46">
        <v>2121</v>
      </c>
      <c r="B81" s="75" t="s">
        <v>94</v>
      </c>
      <c r="C81" s="76">
        <f t="shared" si="3"/>
        <v>0</v>
      </c>
      <c r="D81" s="81"/>
      <c r="E81" s="81"/>
      <c r="F81" s="76">
        <f>D81+E81</f>
        <v>0</v>
      </c>
      <c r="G81" s="81"/>
      <c r="H81" s="81"/>
      <c r="I81" s="76">
        <f>G81+H81</f>
        <v>0</v>
      </c>
      <c r="J81" s="113"/>
      <c r="K81" s="81"/>
      <c r="L81" s="76">
        <f>J81+K81</f>
        <v>0</v>
      </c>
      <c r="M81" s="81"/>
      <c r="N81" s="81"/>
      <c r="O81" s="76">
        <f>M81+N81</f>
        <v>0</v>
      </c>
      <c r="P81" s="107"/>
    </row>
    <row r="82" spans="1:16" ht="24" hidden="1" x14ac:dyDescent="0.25">
      <c r="A82" s="46">
        <v>2122</v>
      </c>
      <c r="B82" s="75" t="s">
        <v>95</v>
      </c>
      <c r="C82" s="76">
        <f t="shared" si="3"/>
        <v>0</v>
      </c>
      <c r="D82" s="81"/>
      <c r="E82" s="81"/>
      <c r="F82" s="76">
        <f>D82+E82</f>
        <v>0</v>
      </c>
      <c r="G82" s="81"/>
      <c r="H82" s="81"/>
      <c r="I82" s="76">
        <f>G82+H82</f>
        <v>0</v>
      </c>
      <c r="J82" s="113"/>
      <c r="K82" s="81"/>
      <c r="L82" s="76">
        <f>J82+K82</f>
        <v>0</v>
      </c>
      <c r="M82" s="81"/>
      <c r="N82" s="81"/>
      <c r="O82" s="76">
        <f>M82+N82</f>
        <v>0</v>
      </c>
      <c r="P82" s="107"/>
    </row>
    <row r="83" spans="1:16" x14ac:dyDescent="0.25">
      <c r="A83" s="60">
        <v>2200</v>
      </c>
      <c r="B83" s="88" t="s">
        <v>97</v>
      </c>
      <c r="C83" s="61">
        <f t="shared" si="3"/>
        <v>177992</v>
      </c>
      <c r="D83" s="61">
        <f t="shared" ref="D83:O83" si="21">SUM(D84,D85,D91,D99,D107,D108,D114,D119)</f>
        <v>184534</v>
      </c>
      <c r="E83" s="61">
        <f t="shared" si="21"/>
        <v>-6542</v>
      </c>
      <c r="F83" s="61">
        <f t="shared" si="21"/>
        <v>177992</v>
      </c>
      <c r="G83" s="61">
        <f t="shared" si="21"/>
        <v>0</v>
      </c>
      <c r="H83" s="61">
        <f t="shared" si="21"/>
        <v>0</v>
      </c>
      <c r="I83" s="61">
        <f t="shared" si="21"/>
        <v>0</v>
      </c>
      <c r="J83" s="106">
        <f t="shared" si="21"/>
        <v>0</v>
      </c>
      <c r="K83" s="61">
        <f t="shared" si="21"/>
        <v>0</v>
      </c>
      <c r="L83" s="61">
        <f t="shared" si="21"/>
        <v>0</v>
      </c>
      <c r="M83" s="61">
        <f t="shared" si="21"/>
        <v>0</v>
      </c>
      <c r="N83" s="61">
        <f t="shared" si="21"/>
        <v>0</v>
      </c>
      <c r="O83" s="61">
        <f t="shared" si="21"/>
        <v>0</v>
      </c>
      <c r="P83" s="107"/>
    </row>
    <row r="84" spans="1:16" hidden="1" x14ac:dyDescent="0.25">
      <c r="A84" s="108">
        <v>2210</v>
      </c>
      <c r="B84" s="88" t="s">
        <v>98</v>
      </c>
      <c r="C84" s="61">
        <f t="shared" si="3"/>
        <v>0</v>
      </c>
      <c r="D84" s="116"/>
      <c r="E84" s="116"/>
      <c r="F84" s="61">
        <f>D84+E84</f>
        <v>0</v>
      </c>
      <c r="G84" s="116"/>
      <c r="H84" s="116"/>
      <c r="I84" s="61">
        <f>G84+H84</f>
        <v>0</v>
      </c>
      <c r="J84" s="117"/>
      <c r="K84" s="116"/>
      <c r="L84" s="61">
        <f>J84+K84</f>
        <v>0</v>
      </c>
      <c r="M84" s="116"/>
      <c r="N84" s="116"/>
      <c r="O84" s="61">
        <f>M84+N84</f>
        <v>0</v>
      </c>
      <c r="P84" s="109"/>
    </row>
    <row r="85" spans="1:16" ht="24" hidden="1" x14ac:dyDescent="0.25">
      <c r="A85" s="114">
        <v>2220</v>
      </c>
      <c r="B85" s="75" t="s">
        <v>99</v>
      </c>
      <c r="C85" s="76">
        <f t="shared" si="3"/>
        <v>0</v>
      </c>
      <c r="D85" s="76">
        <f t="shared" ref="D85:O85" si="22">SUM(D86:D90)</f>
        <v>0</v>
      </c>
      <c r="E85" s="76">
        <f t="shared" si="22"/>
        <v>0</v>
      </c>
      <c r="F85" s="76">
        <f t="shared" si="22"/>
        <v>0</v>
      </c>
      <c r="G85" s="76">
        <f t="shared" si="22"/>
        <v>0</v>
      </c>
      <c r="H85" s="76">
        <f t="shared" si="22"/>
        <v>0</v>
      </c>
      <c r="I85" s="76">
        <f t="shared" si="22"/>
        <v>0</v>
      </c>
      <c r="J85" s="115">
        <f t="shared" si="22"/>
        <v>0</v>
      </c>
      <c r="K85" s="76">
        <f t="shared" si="22"/>
        <v>0</v>
      </c>
      <c r="L85" s="76">
        <f t="shared" si="22"/>
        <v>0</v>
      </c>
      <c r="M85" s="76">
        <f t="shared" si="22"/>
        <v>0</v>
      </c>
      <c r="N85" s="76">
        <f t="shared" si="22"/>
        <v>0</v>
      </c>
      <c r="O85" s="76">
        <f t="shared" si="22"/>
        <v>0</v>
      </c>
      <c r="P85" s="107"/>
    </row>
    <row r="86" spans="1:16" hidden="1" x14ac:dyDescent="0.25">
      <c r="A86" s="46">
        <v>2221</v>
      </c>
      <c r="B86" s="75" t="s">
        <v>100</v>
      </c>
      <c r="C86" s="76">
        <f t="shared" si="3"/>
        <v>0</v>
      </c>
      <c r="D86" s="81"/>
      <c r="E86" s="81"/>
      <c r="F86" s="76">
        <f>D86+E86</f>
        <v>0</v>
      </c>
      <c r="G86" s="81"/>
      <c r="H86" s="81"/>
      <c r="I86" s="76">
        <f>G86+H86</f>
        <v>0</v>
      </c>
      <c r="J86" s="113"/>
      <c r="K86" s="81"/>
      <c r="L86" s="76">
        <f>J86+K86</f>
        <v>0</v>
      </c>
      <c r="M86" s="81"/>
      <c r="N86" s="81"/>
      <c r="O86" s="76">
        <f>M86+N86</f>
        <v>0</v>
      </c>
      <c r="P86" s="107"/>
    </row>
    <row r="87" spans="1:16" ht="24" hidden="1" x14ac:dyDescent="0.25">
      <c r="A87" s="46">
        <v>2222</v>
      </c>
      <c r="B87" s="75" t="s">
        <v>101</v>
      </c>
      <c r="C87" s="76">
        <f t="shared" si="3"/>
        <v>0</v>
      </c>
      <c r="D87" s="81"/>
      <c r="E87" s="81"/>
      <c r="F87" s="76">
        <f>D87+E87</f>
        <v>0</v>
      </c>
      <c r="G87" s="81"/>
      <c r="H87" s="81"/>
      <c r="I87" s="76">
        <f>G87+H87</f>
        <v>0</v>
      </c>
      <c r="J87" s="113"/>
      <c r="K87" s="81"/>
      <c r="L87" s="76">
        <f>J87+K87</f>
        <v>0</v>
      </c>
      <c r="M87" s="81"/>
      <c r="N87" s="81"/>
      <c r="O87" s="76">
        <f>M87+N87</f>
        <v>0</v>
      </c>
      <c r="P87" s="107"/>
    </row>
    <row r="88" spans="1:16" hidden="1" x14ac:dyDescent="0.25">
      <c r="A88" s="46">
        <v>2223</v>
      </c>
      <c r="B88" s="75" t="s">
        <v>102</v>
      </c>
      <c r="C88" s="76">
        <f t="shared" si="3"/>
        <v>0</v>
      </c>
      <c r="D88" s="81"/>
      <c r="E88" s="81"/>
      <c r="F88" s="76">
        <f>D88+E88</f>
        <v>0</v>
      </c>
      <c r="G88" s="81"/>
      <c r="H88" s="81"/>
      <c r="I88" s="76">
        <f>G88+H88</f>
        <v>0</v>
      </c>
      <c r="J88" s="113"/>
      <c r="K88" s="81"/>
      <c r="L88" s="76">
        <f>J88+K88</f>
        <v>0</v>
      </c>
      <c r="M88" s="81"/>
      <c r="N88" s="81"/>
      <c r="O88" s="76">
        <f>M88+N88</f>
        <v>0</v>
      </c>
      <c r="P88" s="107"/>
    </row>
    <row r="89" spans="1:16" ht="48" hidden="1" x14ac:dyDescent="0.25">
      <c r="A89" s="46">
        <v>2224</v>
      </c>
      <c r="B89" s="75" t="s">
        <v>103</v>
      </c>
      <c r="C89" s="76">
        <f t="shared" si="3"/>
        <v>0</v>
      </c>
      <c r="D89" s="81"/>
      <c r="E89" s="81"/>
      <c r="F89" s="76">
        <f>D89+E89</f>
        <v>0</v>
      </c>
      <c r="G89" s="81"/>
      <c r="H89" s="81"/>
      <c r="I89" s="76">
        <f>G89+H89</f>
        <v>0</v>
      </c>
      <c r="J89" s="113"/>
      <c r="K89" s="81"/>
      <c r="L89" s="76">
        <f>J89+K89</f>
        <v>0</v>
      </c>
      <c r="M89" s="81"/>
      <c r="N89" s="81"/>
      <c r="O89" s="76">
        <f>M89+N89</f>
        <v>0</v>
      </c>
      <c r="P89" s="107"/>
    </row>
    <row r="90" spans="1:16" ht="24" hidden="1" x14ac:dyDescent="0.25">
      <c r="A90" s="46">
        <v>2229</v>
      </c>
      <c r="B90" s="75" t="s">
        <v>104</v>
      </c>
      <c r="C90" s="76">
        <f t="shared" si="3"/>
        <v>0</v>
      </c>
      <c r="D90" s="81"/>
      <c r="E90" s="81"/>
      <c r="F90" s="76">
        <f>D90+E90</f>
        <v>0</v>
      </c>
      <c r="G90" s="81"/>
      <c r="H90" s="81"/>
      <c r="I90" s="76">
        <f>G90+H90</f>
        <v>0</v>
      </c>
      <c r="J90" s="113"/>
      <c r="K90" s="81"/>
      <c r="L90" s="76">
        <f>J90+K90</f>
        <v>0</v>
      </c>
      <c r="M90" s="81"/>
      <c r="N90" s="81"/>
      <c r="O90" s="76">
        <f>M90+N90</f>
        <v>0</v>
      </c>
      <c r="P90" s="107"/>
    </row>
    <row r="91" spans="1:16" hidden="1" x14ac:dyDescent="0.25">
      <c r="A91" s="114">
        <v>2230</v>
      </c>
      <c r="B91" s="75" t="s">
        <v>105</v>
      </c>
      <c r="C91" s="76">
        <f t="shared" si="3"/>
        <v>0</v>
      </c>
      <c r="D91" s="76">
        <f t="shared" ref="D91:O91" si="23">SUM(D92:D98)</f>
        <v>0</v>
      </c>
      <c r="E91" s="76">
        <f t="shared" si="23"/>
        <v>0</v>
      </c>
      <c r="F91" s="76">
        <f t="shared" si="23"/>
        <v>0</v>
      </c>
      <c r="G91" s="76">
        <f t="shared" si="23"/>
        <v>0</v>
      </c>
      <c r="H91" s="76">
        <f t="shared" si="23"/>
        <v>0</v>
      </c>
      <c r="I91" s="76">
        <f t="shared" si="23"/>
        <v>0</v>
      </c>
      <c r="J91" s="115">
        <f t="shared" si="23"/>
        <v>0</v>
      </c>
      <c r="K91" s="76">
        <f t="shared" si="23"/>
        <v>0</v>
      </c>
      <c r="L91" s="76">
        <f t="shared" si="23"/>
        <v>0</v>
      </c>
      <c r="M91" s="76">
        <f t="shared" si="23"/>
        <v>0</v>
      </c>
      <c r="N91" s="76">
        <f t="shared" si="23"/>
        <v>0</v>
      </c>
      <c r="O91" s="76">
        <f t="shared" si="23"/>
        <v>0</v>
      </c>
      <c r="P91" s="107"/>
    </row>
    <row r="92" spans="1:16" ht="24" hidden="1" x14ac:dyDescent="0.25">
      <c r="A92" s="46">
        <v>2231</v>
      </c>
      <c r="B92" s="75" t="s">
        <v>106</v>
      </c>
      <c r="C92" s="76">
        <f t="shared" si="3"/>
        <v>0</v>
      </c>
      <c r="D92" s="81"/>
      <c r="E92" s="81"/>
      <c r="F92" s="76">
        <f t="shared" ref="F92:F98" si="24">D92+E92</f>
        <v>0</v>
      </c>
      <c r="G92" s="81"/>
      <c r="H92" s="81"/>
      <c r="I92" s="76">
        <f t="shared" ref="I92:I98" si="25">G92+H92</f>
        <v>0</v>
      </c>
      <c r="J92" s="113"/>
      <c r="K92" s="81"/>
      <c r="L92" s="76">
        <f t="shared" ref="L92:L98" si="26">J92+K92</f>
        <v>0</v>
      </c>
      <c r="M92" s="81"/>
      <c r="N92" s="81"/>
      <c r="O92" s="76">
        <f t="shared" ref="O92:O98" si="27">M92+N92</f>
        <v>0</v>
      </c>
      <c r="P92" s="107"/>
    </row>
    <row r="93" spans="1:16" ht="24.75" hidden="1" customHeight="1" x14ac:dyDescent="0.25">
      <c r="A93" s="46">
        <v>2232</v>
      </c>
      <c r="B93" s="75" t="s">
        <v>107</v>
      </c>
      <c r="C93" s="76">
        <f t="shared" si="3"/>
        <v>0</v>
      </c>
      <c r="D93" s="81"/>
      <c r="E93" s="81"/>
      <c r="F93" s="76">
        <f t="shared" si="24"/>
        <v>0</v>
      </c>
      <c r="G93" s="81"/>
      <c r="H93" s="81"/>
      <c r="I93" s="76">
        <f t="shared" si="25"/>
        <v>0</v>
      </c>
      <c r="J93" s="113"/>
      <c r="K93" s="81"/>
      <c r="L93" s="76">
        <f t="shared" si="26"/>
        <v>0</v>
      </c>
      <c r="M93" s="81"/>
      <c r="N93" s="81"/>
      <c r="O93" s="76">
        <f t="shared" si="27"/>
        <v>0</v>
      </c>
      <c r="P93" s="107"/>
    </row>
    <row r="94" spans="1:16" ht="24" hidden="1" x14ac:dyDescent="0.25">
      <c r="A94" s="40">
        <v>2233</v>
      </c>
      <c r="B94" s="69" t="s">
        <v>108</v>
      </c>
      <c r="C94" s="70">
        <f t="shared" si="3"/>
        <v>0</v>
      </c>
      <c r="D94" s="110"/>
      <c r="E94" s="110"/>
      <c r="F94" s="70">
        <f t="shared" si="24"/>
        <v>0</v>
      </c>
      <c r="G94" s="110"/>
      <c r="H94" s="110"/>
      <c r="I94" s="70">
        <f t="shared" si="25"/>
        <v>0</v>
      </c>
      <c r="J94" s="111"/>
      <c r="K94" s="110"/>
      <c r="L94" s="70">
        <f t="shared" si="26"/>
        <v>0</v>
      </c>
      <c r="M94" s="110"/>
      <c r="N94" s="110"/>
      <c r="O94" s="70">
        <f t="shared" si="27"/>
        <v>0</v>
      </c>
      <c r="P94" s="112"/>
    </row>
    <row r="95" spans="1:16" ht="36" hidden="1" x14ac:dyDescent="0.25">
      <c r="A95" s="46">
        <v>2234</v>
      </c>
      <c r="B95" s="75" t="s">
        <v>109</v>
      </c>
      <c r="C95" s="76">
        <f t="shared" si="3"/>
        <v>0</v>
      </c>
      <c r="D95" s="81"/>
      <c r="E95" s="81"/>
      <c r="F95" s="76">
        <f t="shared" si="24"/>
        <v>0</v>
      </c>
      <c r="G95" s="81"/>
      <c r="H95" s="81"/>
      <c r="I95" s="76">
        <f t="shared" si="25"/>
        <v>0</v>
      </c>
      <c r="J95" s="113"/>
      <c r="K95" s="81"/>
      <c r="L95" s="76">
        <f t="shared" si="26"/>
        <v>0</v>
      </c>
      <c r="M95" s="81"/>
      <c r="N95" s="81"/>
      <c r="O95" s="76">
        <f t="shared" si="27"/>
        <v>0</v>
      </c>
      <c r="P95" s="107"/>
    </row>
    <row r="96" spans="1:16" ht="24" hidden="1" x14ac:dyDescent="0.25">
      <c r="A96" s="46">
        <v>2235</v>
      </c>
      <c r="B96" s="75" t="s">
        <v>110</v>
      </c>
      <c r="C96" s="76">
        <f t="shared" si="3"/>
        <v>0</v>
      </c>
      <c r="D96" s="81"/>
      <c r="E96" s="81"/>
      <c r="F96" s="76">
        <f t="shared" si="24"/>
        <v>0</v>
      </c>
      <c r="G96" s="81"/>
      <c r="H96" s="81"/>
      <c r="I96" s="76">
        <f t="shared" si="25"/>
        <v>0</v>
      </c>
      <c r="J96" s="113"/>
      <c r="K96" s="81"/>
      <c r="L96" s="76">
        <f t="shared" si="26"/>
        <v>0</v>
      </c>
      <c r="M96" s="81"/>
      <c r="N96" s="81"/>
      <c r="O96" s="76">
        <f t="shared" si="27"/>
        <v>0</v>
      </c>
      <c r="P96" s="107"/>
    </row>
    <row r="97" spans="1:16" hidden="1" x14ac:dyDescent="0.25">
      <c r="A97" s="46">
        <v>2236</v>
      </c>
      <c r="B97" s="75" t="s">
        <v>111</v>
      </c>
      <c r="C97" s="76">
        <f t="shared" si="3"/>
        <v>0</v>
      </c>
      <c r="D97" s="81"/>
      <c r="E97" s="81"/>
      <c r="F97" s="76">
        <f t="shared" si="24"/>
        <v>0</v>
      </c>
      <c r="G97" s="81"/>
      <c r="H97" s="81"/>
      <c r="I97" s="76">
        <f t="shared" si="25"/>
        <v>0</v>
      </c>
      <c r="J97" s="113"/>
      <c r="K97" s="81"/>
      <c r="L97" s="76">
        <f t="shared" si="26"/>
        <v>0</v>
      </c>
      <c r="M97" s="81"/>
      <c r="N97" s="81"/>
      <c r="O97" s="76">
        <f t="shared" si="27"/>
        <v>0</v>
      </c>
      <c r="P97" s="107"/>
    </row>
    <row r="98" spans="1:16" hidden="1" x14ac:dyDescent="0.25">
      <c r="A98" s="46">
        <v>2239</v>
      </c>
      <c r="B98" s="75" t="s">
        <v>112</v>
      </c>
      <c r="C98" s="76">
        <f t="shared" si="3"/>
        <v>0</v>
      </c>
      <c r="D98" s="81"/>
      <c r="E98" s="81"/>
      <c r="F98" s="76">
        <f t="shared" si="24"/>
        <v>0</v>
      </c>
      <c r="G98" s="81"/>
      <c r="H98" s="81"/>
      <c r="I98" s="76">
        <f t="shared" si="25"/>
        <v>0</v>
      </c>
      <c r="J98" s="113"/>
      <c r="K98" s="81"/>
      <c r="L98" s="76">
        <f t="shared" si="26"/>
        <v>0</v>
      </c>
      <c r="M98" s="81"/>
      <c r="N98" s="81"/>
      <c r="O98" s="76">
        <f t="shared" si="27"/>
        <v>0</v>
      </c>
      <c r="P98" s="107"/>
    </row>
    <row r="99" spans="1:16" ht="36" hidden="1" x14ac:dyDescent="0.25">
      <c r="A99" s="114">
        <v>2240</v>
      </c>
      <c r="B99" s="75" t="s">
        <v>113</v>
      </c>
      <c r="C99" s="76">
        <f t="shared" si="3"/>
        <v>0</v>
      </c>
      <c r="D99" s="76">
        <f t="shared" ref="D99:O99" si="28">SUM(D100:D106)</f>
        <v>0</v>
      </c>
      <c r="E99" s="76">
        <f t="shared" si="28"/>
        <v>0</v>
      </c>
      <c r="F99" s="76">
        <f t="shared" si="28"/>
        <v>0</v>
      </c>
      <c r="G99" s="76">
        <f t="shared" si="28"/>
        <v>0</v>
      </c>
      <c r="H99" s="76">
        <f t="shared" si="28"/>
        <v>0</v>
      </c>
      <c r="I99" s="76">
        <f t="shared" si="28"/>
        <v>0</v>
      </c>
      <c r="J99" s="115">
        <f t="shared" si="28"/>
        <v>0</v>
      </c>
      <c r="K99" s="76">
        <f t="shared" si="28"/>
        <v>0</v>
      </c>
      <c r="L99" s="76">
        <f t="shared" si="28"/>
        <v>0</v>
      </c>
      <c r="M99" s="76">
        <f t="shared" si="28"/>
        <v>0</v>
      </c>
      <c r="N99" s="76">
        <f t="shared" si="28"/>
        <v>0</v>
      </c>
      <c r="O99" s="76">
        <f t="shared" si="28"/>
        <v>0</v>
      </c>
      <c r="P99" s="107"/>
    </row>
    <row r="100" spans="1:16" hidden="1" x14ac:dyDescent="0.25">
      <c r="A100" s="46">
        <v>2241</v>
      </c>
      <c r="B100" s="75" t="s">
        <v>114</v>
      </c>
      <c r="C100" s="76">
        <f t="shared" si="3"/>
        <v>0</v>
      </c>
      <c r="D100" s="81"/>
      <c r="E100" s="81"/>
      <c r="F100" s="76">
        <f t="shared" ref="F100:F107" si="29">D100+E100</f>
        <v>0</v>
      </c>
      <c r="G100" s="81"/>
      <c r="H100" s="81"/>
      <c r="I100" s="76">
        <f t="shared" ref="I100:I107" si="30">G100+H100</f>
        <v>0</v>
      </c>
      <c r="J100" s="113"/>
      <c r="K100" s="81"/>
      <c r="L100" s="76">
        <f t="shared" ref="L100:L107" si="31">J100+K100</f>
        <v>0</v>
      </c>
      <c r="M100" s="81"/>
      <c r="N100" s="81"/>
      <c r="O100" s="76">
        <f t="shared" ref="O100:O107" si="32">M100+N100</f>
        <v>0</v>
      </c>
      <c r="P100" s="107"/>
    </row>
    <row r="101" spans="1:16" ht="24" hidden="1" x14ac:dyDescent="0.25">
      <c r="A101" s="46">
        <v>2242</v>
      </c>
      <c r="B101" s="75" t="s">
        <v>115</v>
      </c>
      <c r="C101" s="76">
        <f t="shared" si="3"/>
        <v>0</v>
      </c>
      <c r="D101" s="81"/>
      <c r="E101" s="81"/>
      <c r="F101" s="76">
        <f t="shared" si="29"/>
        <v>0</v>
      </c>
      <c r="G101" s="81"/>
      <c r="H101" s="81"/>
      <c r="I101" s="76">
        <f t="shared" si="30"/>
        <v>0</v>
      </c>
      <c r="J101" s="113"/>
      <c r="K101" s="81"/>
      <c r="L101" s="76">
        <f t="shared" si="31"/>
        <v>0</v>
      </c>
      <c r="M101" s="81"/>
      <c r="N101" s="81"/>
      <c r="O101" s="76">
        <f t="shared" si="32"/>
        <v>0</v>
      </c>
      <c r="P101" s="107"/>
    </row>
    <row r="102" spans="1:16" ht="24" hidden="1" x14ac:dyDescent="0.25">
      <c r="A102" s="46">
        <v>2243</v>
      </c>
      <c r="B102" s="75" t="s">
        <v>116</v>
      </c>
      <c r="C102" s="76">
        <f t="shared" si="3"/>
        <v>0</v>
      </c>
      <c r="D102" s="81"/>
      <c r="E102" s="81"/>
      <c r="F102" s="76">
        <f t="shared" si="29"/>
        <v>0</v>
      </c>
      <c r="G102" s="81"/>
      <c r="H102" s="81"/>
      <c r="I102" s="76">
        <f t="shared" si="30"/>
        <v>0</v>
      </c>
      <c r="J102" s="113"/>
      <c r="K102" s="81"/>
      <c r="L102" s="76">
        <f t="shared" si="31"/>
        <v>0</v>
      </c>
      <c r="M102" s="81"/>
      <c r="N102" s="81"/>
      <c r="O102" s="76">
        <f t="shared" si="32"/>
        <v>0</v>
      </c>
      <c r="P102" s="107"/>
    </row>
    <row r="103" spans="1:16" hidden="1" x14ac:dyDescent="0.25">
      <c r="A103" s="46">
        <v>2244</v>
      </c>
      <c r="B103" s="75" t="s">
        <v>117</v>
      </c>
      <c r="C103" s="76">
        <f t="shared" si="3"/>
        <v>0</v>
      </c>
      <c r="D103" s="81"/>
      <c r="E103" s="81"/>
      <c r="F103" s="76">
        <f t="shared" si="29"/>
        <v>0</v>
      </c>
      <c r="G103" s="81"/>
      <c r="H103" s="81"/>
      <c r="I103" s="76">
        <f t="shared" si="30"/>
        <v>0</v>
      </c>
      <c r="J103" s="113"/>
      <c r="K103" s="81"/>
      <c r="L103" s="76">
        <f t="shared" si="31"/>
        <v>0</v>
      </c>
      <c r="M103" s="81"/>
      <c r="N103" s="81"/>
      <c r="O103" s="76">
        <f t="shared" si="32"/>
        <v>0</v>
      </c>
      <c r="P103" s="107"/>
    </row>
    <row r="104" spans="1:16" ht="24" hidden="1" x14ac:dyDescent="0.25">
      <c r="A104" s="46">
        <v>2246</v>
      </c>
      <c r="B104" s="75" t="s">
        <v>118</v>
      </c>
      <c r="C104" s="76">
        <f t="shared" si="3"/>
        <v>0</v>
      </c>
      <c r="D104" s="81"/>
      <c r="E104" s="81"/>
      <c r="F104" s="76">
        <f t="shared" si="29"/>
        <v>0</v>
      </c>
      <c r="G104" s="81"/>
      <c r="H104" s="81"/>
      <c r="I104" s="76">
        <f t="shared" si="30"/>
        <v>0</v>
      </c>
      <c r="J104" s="113"/>
      <c r="K104" s="81"/>
      <c r="L104" s="76">
        <f t="shared" si="31"/>
        <v>0</v>
      </c>
      <c r="M104" s="81"/>
      <c r="N104" s="81"/>
      <c r="O104" s="76">
        <f t="shared" si="32"/>
        <v>0</v>
      </c>
      <c r="P104" s="107"/>
    </row>
    <row r="105" spans="1:16" hidden="1" x14ac:dyDescent="0.25">
      <c r="A105" s="46">
        <v>2247</v>
      </c>
      <c r="B105" s="75" t="s">
        <v>119</v>
      </c>
      <c r="C105" s="76">
        <f t="shared" si="3"/>
        <v>0</v>
      </c>
      <c r="D105" s="81"/>
      <c r="E105" s="81"/>
      <c r="F105" s="76">
        <f t="shared" si="29"/>
        <v>0</v>
      </c>
      <c r="G105" s="81"/>
      <c r="H105" s="81"/>
      <c r="I105" s="76">
        <f t="shared" si="30"/>
        <v>0</v>
      </c>
      <c r="J105" s="113"/>
      <c r="K105" s="81"/>
      <c r="L105" s="76">
        <f t="shared" si="31"/>
        <v>0</v>
      </c>
      <c r="M105" s="81"/>
      <c r="N105" s="81"/>
      <c r="O105" s="76">
        <f t="shared" si="32"/>
        <v>0</v>
      </c>
      <c r="P105" s="107"/>
    </row>
    <row r="106" spans="1:16" ht="24" hidden="1" x14ac:dyDescent="0.25">
      <c r="A106" s="46">
        <v>2249</v>
      </c>
      <c r="B106" s="75" t="s">
        <v>120</v>
      </c>
      <c r="C106" s="76">
        <f t="shared" si="3"/>
        <v>0</v>
      </c>
      <c r="D106" s="81"/>
      <c r="E106" s="81"/>
      <c r="F106" s="76">
        <f t="shared" si="29"/>
        <v>0</v>
      </c>
      <c r="G106" s="81"/>
      <c r="H106" s="81"/>
      <c r="I106" s="76">
        <f t="shared" si="30"/>
        <v>0</v>
      </c>
      <c r="J106" s="113"/>
      <c r="K106" s="81"/>
      <c r="L106" s="76">
        <f t="shared" si="31"/>
        <v>0</v>
      </c>
      <c r="M106" s="81"/>
      <c r="N106" s="81"/>
      <c r="O106" s="76">
        <f t="shared" si="32"/>
        <v>0</v>
      </c>
      <c r="P106" s="107"/>
    </row>
    <row r="107" spans="1:16" hidden="1" x14ac:dyDescent="0.25">
      <c r="A107" s="114">
        <v>2250</v>
      </c>
      <c r="B107" s="75" t="s">
        <v>121</v>
      </c>
      <c r="C107" s="76">
        <f t="shared" si="3"/>
        <v>0</v>
      </c>
      <c r="D107" s="81"/>
      <c r="E107" s="81"/>
      <c r="F107" s="76">
        <f t="shared" si="29"/>
        <v>0</v>
      </c>
      <c r="G107" s="81"/>
      <c r="H107" s="81"/>
      <c r="I107" s="76">
        <f t="shared" si="30"/>
        <v>0</v>
      </c>
      <c r="J107" s="113"/>
      <c r="K107" s="81"/>
      <c r="L107" s="76">
        <f t="shared" si="31"/>
        <v>0</v>
      </c>
      <c r="M107" s="81"/>
      <c r="N107" s="81"/>
      <c r="O107" s="76">
        <f t="shared" si="32"/>
        <v>0</v>
      </c>
      <c r="P107" s="107"/>
    </row>
    <row r="108" spans="1:16" hidden="1" x14ac:dyDescent="0.25">
      <c r="A108" s="114">
        <v>2260</v>
      </c>
      <c r="B108" s="75" t="s">
        <v>122</v>
      </c>
      <c r="C108" s="76">
        <f t="shared" si="3"/>
        <v>0</v>
      </c>
      <c r="D108" s="76">
        <f t="shared" ref="D108:O108" si="33">SUM(D109:D113)</f>
        <v>0</v>
      </c>
      <c r="E108" s="76">
        <f t="shared" si="33"/>
        <v>0</v>
      </c>
      <c r="F108" s="76">
        <f t="shared" si="33"/>
        <v>0</v>
      </c>
      <c r="G108" s="76">
        <f t="shared" si="33"/>
        <v>0</v>
      </c>
      <c r="H108" s="76">
        <f t="shared" si="33"/>
        <v>0</v>
      </c>
      <c r="I108" s="76">
        <f t="shared" si="33"/>
        <v>0</v>
      </c>
      <c r="J108" s="115">
        <f t="shared" si="33"/>
        <v>0</v>
      </c>
      <c r="K108" s="76">
        <f t="shared" si="33"/>
        <v>0</v>
      </c>
      <c r="L108" s="76">
        <f t="shared" si="33"/>
        <v>0</v>
      </c>
      <c r="M108" s="76">
        <f t="shared" si="33"/>
        <v>0</v>
      </c>
      <c r="N108" s="76">
        <f t="shared" si="33"/>
        <v>0</v>
      </c>
      <c r="O108" s="76">
        <f t="shared" si="33"/>
        <v>0</v>
      </c>
      <c r="P108" s="107"/>
    </row>
    <row r="109" spans="1:16" hidden="1" x14ac:dyDescent="0.25">
      <c r="A109" s="46">
        <v>2261</v>
      </c>
      <c r="B109" s="75" t="s">
        <v>123</v>
      </c>
      <c r="C109" s="76">
        <f t="shared" si="3"/>
        <v>0</v>
      </c>
      <c r="D109" s="81"/>
      <c r="E109" s="81"/>
      <c r="F109" s="76">
        <f>D109+E109</f>
        <v>0</v>
      </c>
      <c r="G109" s="81"/>
      <c r="H109" s="81"/>
      <c r="I109" s="76">
        <f>G109+H109</f>
        <v>0</v>
      </c>
      <c r="J109" s="113"/>
      <c r="K109" s="81"/>
      <c r="L109" s="76">
        <f>J109+K109</f>
        <v>0</v>
      </c>
      <c r="M109" s="81"/>
      <c r="N109" s="81"/>
      <c r="O109" s="76">
        <f>M109+N109</f>
        <v>0</v>
      </c>
      <c r="P109" s="107"/>
    </row>
    <row r="110" spans="1:16" hidden="1" x14ac:dyDescent="0.25">
      <c r="A110" s="46">
        <v>2262</v>
      </c>
      <c r="B110" s="75" t="s">
        <v>124</v>
      </c>
      <c r="C110" s="76">
        <f t="shared" si="3"/>
        <v>0</v>
      </c>
      <c r="D110" s="81"/>
      <c r="E110" s="81"/>
      <c r="F110" s="76">
        <f>D110+E110</f>
        <v>0</v>
      </c>
      <c r="G110" s="81"/>
      <c r="H110" s="81"/>
      <c r="I110" s="76">
        <f>G110+H110</f>
        <v>0</v>
      </c>
      <c r="J110" s="113"/>
      <c r="K110" s="81"/>
      <c r="L110" s="76">
        <f>J110+K110</f>
        <v>0</v>
      </c>
      <c r="M110" s="81"/>
      <c r="N110" s="81"/>
      <c r="O110" s="76">
        <f>M110+N110</f>
        <v>0</v>
      </c>
      <c r="P110" s="107"/>
    </row>
    <row r="111" spans="1:16" hidden="1" x14ac:dyDescent="0.25">
      <c r="A111" s="46">
        <v>2263</v>
      </c>
      <c r="B111" s="75" t="s">
        <v>125</v>
      </c>
      <c r="C111" s="76">
        <f t="shared" si="3"/>
        <v>0</v>
      </c>
      <c r="D111" s="81"/>
      <c r="E111" s="81"/>
      <c r="F111" s="76">
        <f>D111+E111</f>
        <v>0</v>
      </c>
      <c r="G111" s="81"/>
      <c r="H111" s="81"/>
      <c r="I111" s="76">
        <f>G111+H111</f>
        <v>0</v>
      </c>
      <c r="J111" s="113"/>
      <c r="K111" s="81"/>
      <c r="L111" s="76">
        <f>J111+K111</f>
        <v>0</v>
      </c>
      <c r="M111" s="81"/>
      <c r="N111" s="81"/>
      <c r="O111" s="76">
        <f>M111+N111</f>
        <v>0</v>
      </c>
      <c r="P111" s="107"/>
    </row>
    <row r="112" spans="1:16" ht="24" hidden="1" x14ac:dyDescent="0.25">
      <c r="A112" s="46">
        <v>2264</v>
      </c>
      <c r="B112" s="75" t="s">
        <v>126</v>
      </c>
      <c r="C112" s="76">
        <f t="shared" si="3"/>
        <v>0</v>
      </c>
      <c r="D112" s="81"/>
      <c r="E112" s="81"/>
      <c r="F112" s="76">
        <f>D112+E112</f>
        <v>0</v>
      </c>
      <c r="G112" s="81"/>
      <c r="H112" s="81"/>
      <c r="I112" s="76">
        <f>G112+H112</f>
        <v>0</v>
      </c>
      <c r="J112" s="113"/>
      <c r="K112" s="81"/>
      <c r="L112" s="76">
        <f>J112+K112</f>
        <v>0</v>
      </c>
      <c r="M112" s="81"/>
      <c r="N112" s="81"/>
      <c r="O112" s="76">
        <f>M112+N112</f>
        <v>0</v>
      </c>
      <c r="P112" s="107"/>
    </row>
    <row r="113" spans="1:16" hidden="1" x14ac:dyDescent="0.25">
      <c r="A113" s="46">
        <v>2269</v>
      </c>
      <c r="B113" s="75" t="s">
        <v>127</v>
      </c>
      <c r="C113" s="76">
        <f t="shared" si="3"/>
        <v>0</v>
      </c>
      <c r="D113" s="81"/>
      <c r="E113" s="81"/>
      <c r="F113" s="76">
        <f>D113+E113</f>
        <v>0</v>
      </c>
      <c r="G113" s="81"/>
      <c r="H113" s="81"/>
      <c r="I113" s="76">
        <f>G113+H113</f>
        <v>0</v>
      </c>
      <c r="J113" s="113"/>
      <c r="K113" s="81"/>
      <c r="L113" s="76">
        <f>J113+K113</f>
        <v>0</v>
      </c>
      <c r="M113" s="81"/>
      <c r="N113" s="81"/>
      <c r="O113" s="76">
        <f>M113+N113</f>
        <v>0</v>
      </c>
      <c r="P113" s="107"/>
    </row>
    <row r="114" spans="1:16" x14ac:dyDescent="0.25">
      <c r="A114" s="114">
        <v>2270</v>
      </c>
      <c r="B114" s="75" t="s">
        <v>128</v>
      </c>
      <c r="C114" s="76">
        <f t="shared" ref="C114:C177" si="34">F114+I114+L114+O114</f>
        <v>177992</v>
      </c>
      <c r="D114" s="76">
        <f t="shared" ref="D114:O114" si="35">SUM(D115:D118)</f>
        <v>184534</v>
      </c>
      <c r="E114" s="76">
        <f t="shared" si="35"/>
        <v>-6542</v>
      </c>
      <c r="F114" s="76">
        <f t="shared" si="35"/>
        <v>177992</v>
      </c>
      <c r="G114" s="76">
        <f t="shared" si="35"/>
        <v>0</v>
      </c>
      <c r="H114" s="76">
        <f t="shared" si="35"/>
        <v>0</v>
      </c>
      <c r="I114" s="76">
        <f t="shared" si="35"/>
        <v>0</v>
      </c>
      <c r="J114" s="115">
        <f t="shared" si="35"/>
        <v>0</v>
      </c>
      <c r="K114" s="76">
        <f t="shared" si="35"/>
        <v>0</v>
      </c>
      <c r="L114" s="76">
        <f t="shared" si="35"/>
        <v>0</v>
      </c>
      <c r="M114" s="76">
        <f t="shared" si="35"/>
        <v>0</v>
      </c>
      <c r="N114" s="76">
        <f t="shared" si="35"/>
        <v>0</v>
      </c>
      <c r="O114" s="76">
        <f t="shared" si="35"/>
        <v>0</v>
      </c>
      <c r="P114" s="107"/>
    </row>
    <row r="115" spans="1:16" hidden="1" x14ac:dyDescent="0.25">
      <c r="A115" s="46">
        <v>2272</v>
      </c>
      <c r="B115" s="120" t="s">
        <v>129</v>
      </c>
      <c r="C115" s="76">
        <f t="shared" si="34"/>
        <v>0</v>
      </c>
      <c r="D115" s="81"/>
      <c r="E115" s="81"/>
      <c r="F115" s="76">
        <f>D115+E115</f>
        <v>0</v>
      </c>
      <c r="G115" s="81"/>
      <c r="H115" s="81"/>
      <c r="I115" s="76">
        <f>G115+H115</f>
        <v>0</v>
      </c>
      <c r="J115" s="113"/>
      <c r="K115" s="81"/>
      <c r="L115" s="76">
        <f>J115+K115</f>
        <v>0</v>
      </c>
      <c r="M115" s="81"/>
      <c r="N115" s="81"/>
      <c r="O115" s="76">
        <f>M115+N115</f>
        <v>0</v>
      </c>
      <c r="P115" s="107"/>
    </row>
    <row r="116" spans="1:16" ht="24" hidden="1" x14ac:dyDescent="0.25">
      <c r="A116" s="46">
        <v>2274</v>
      </c>
      <c r="B116" s="121" t="s">
        <v>130</v>
      </c>
      <c r="C116" s="76">
        <f t="shared" si="34"/>
        <v>0</v>
      </c>
      <c r="D116" s="81"/>
      <c r="E116" s="81"/>
      <c r="F116" s="76">
        <f>D116+E116</f>
        <v>0</v>
      </c>
      <c r="G116" s="81"/>
      <c r="H116" s="81"/>
      <c r="I116" s="76">
        <f>G116+H116</f>
        <v>0</v>
      </c>
      <c r="J116" s="113"/>
      <c r="K116" s="81"/>
      <c r="L116" s="76">
        <f>J116+K116</f>
        <v>0</v>
      </c>
      <c r="M116" s="81"/>
      <c r="N116" s="81"/>
      <c r="O116" s="76">
        <f>M116+N116</f>
        <v>0</v>
      </c>
      <c r="P116" s="107"/>
    </row>
    <row r="117" spans="1:16" ht="24" x14ac:dyDescent="0.25">
      <c r="A117" s="46">
        <v>2275</v>
      </c>
      <c r="B117" s="75" t="s">
        <v>131</v>
      </c>
      <c r="C117" s="76">
        <f t="shared" si="34"/>
        <v>177992</v>
      </c>
      <c r="D117" s="81">
        <v>184534</v>
      </c>
      <c r="E117" s="122">
        <v>-6542</v>
      </c>
      <c r="F117" s="76">
        <f>D117+E117</f>
        <v>177992</v>
      </c>
      <c r="G117" s="81"/>
      <c r="H117" s="81"/>
      <c r="I117" s="76">
        <f>G117+H117</f>
        <v>0</v>
      </c>
      <c r="J117" s="113"/>
      <c r="K117" s="81"/>
      <c r="L117" s="76">
        <f>J117+K117</f>
        <v>0</v>
      </c>
      <c r="M117" s="81"/>
      <c r="N117" s="81"/>
      <c r="O117" s="76">
        <f>M117+N117</f>
        <v>0</v>
      </c>
      <c r="P117" s="107"/>
    </row>
    <row r="118" spans="1:16" ht="36" hidden="1" x14ac:dyDescent="0.25">
      <c r="A118" s="46">
        <v>2276</v>
      </c>
      <c r="B118" s="75" t="s">
        <v>132</v>
      </c>
      <c r="C118" s="76">
        <f t="shared" si="34"/>
        <v>0</v>
      </c>
      <c r="D118" s="81"/>
      <c r="E118" s="81"/>
      <c r="F118" s="76">
        <f>D118+E118</f>
        <v>0</v>
      </c>
      <c r="G118" s="81"/>
      <c r="H118" s="81"/>
      <c r="I118" s="76">
        <f>G118+H118</f>
        <v>0</v>
      </c>
      <c r="J118" s="113"/>
      <c r="K118" s="81"/>
      <c r="L118" s="76">
        <f>J118+K118</f>
        <v>0</v>
      </c>
      <c r="M118" s="81"/>
      <c r="N118" s="81"/>
      <c r="O118" s="76">
        <f>M118+N118</f>
        <v>0</v>
      </c>
      <c r="P118" s="107"/>
    </row>
    <row r="119" spans="1:16" ht="48" hidden="1" x14ac:dyDescent="0.25">
      <c r="A119" s="114">
        <v>2280</v>
      </c>
      <c r="B119" s="75" t="s">
        <v>133</v>
      </c>
      <c r="C119" s="76">
        <f t="shared" si="34"/>
        <v>0</v>
      </c>
      <c r="D119" s="81"/>
      <c r="E119" s="81"/>
      <c r="F119" s="76">
        <f>D119+E119</f>
        <v>0</v>
      </c>
      <c r="G119" s="81"/>
      <c r="H119" s="81"/>
      <c r="I119" s="76">
        <f>G119+H119</f>
        <v>0</v>
      </c>
      <c r="J119" s="113"/>
      <c r="K119" s="81"/>
      <c r="L119" s="76">
        <f>J119+K119</f>
        <v>0</v>
      </c>
      <c r="M119" s="81"/>
      <c r="N119" s="81"/>
      <c r="O119" s="76">
        <f>M119+N119</f>
        <v>0</v>
      </c>
      <c r="P119" s="107"/>
    </row>
    <row r="120" spans="1:16" ht="38.25" hidden="1" customHeight="1" x14ac:dyDescent="0.25">
      <c r="A120" s="85">
        <v>2300</v>
      </c>
      <c r="B120" s="75" t="s">
        <v>134</v>
      </c>
      <c r="C120" s="76">
        <f t="shared" si="34"/>
        <v>0</v>
      </c>
      <c r="D120" s="76">
        <f t="shared" ref="D120:O120" si="36">SUM(D121,D126,D130,D131,D134,D138,D146,D147,D150)</f>
        <v>0</v>
      </c>
      <c r="E120" s="76">
        <f t="shared" si="36"/>
        <v>0</v>
      </c>
      <c r="F120" s="76">
        <f t="shared" si="36"/>
        <v>0</v>
      </c>
      <c r="G120" s="76">
        <f t="shared" si="36"/>
        <v>0</v>
      </c>
      <c r="H120" s="76">
        <f t="shared" si="36"/>
        <v>0</v>
      </c>
      <c r="I120" s="76">
        <f t="shared" si="36"/>
        <v>0</v>
      </c>
      <c r="J120" s="115">
        <f t="shared" si="36"/>
        <v>0</v>
      </c>
      <c r="K120" s="76">
        <f t="shared" si="36"/>
        <v>0</v>
      </c>
      <c r="L120" s="76">
        <f t="shared" si="36"/>
        <v>0</v>
      </c>
      <c r="M120" s="76">
        <f t="shared" si="36"/>
        <v>0</v>
      </c>
      <c r="N120" s="76">
        <f t="shared" si="36"/>
        <v>0</v>
      </c>
      <c r="O120" s="76">
        <f t="shared" si="36"/>
        <v>0</v>
      </c>
      <c r="P120" s="107"/>
    </row>
    <row r="121" spans="1:16" ht="24" hidden="1" x14ac:dyDescent="0.25">
      <c r="A121" s="118">
        <v>2310</v>
      </c>
      <c r="B121" s="69" t="s">
        <v>135</v>
      </c>
      <c r="C121" s="70">
        <f t="shared" si="34"/>
        <v>0</v>
      </c>
      <c r="D121" s="70">
        <f t="shared" ref="D121:O121" si="37">SUM(D122:D125)</f>
        <v>0</v>
      </c>
      <c r="E121" s="70">
        <f t="shared" si="37"/>
        <v>0</v>
      </c>
      <c r="F121" s="70">
        <f t="shared" si="37"/>
        <v>0</v>
      </c>
      <c r="G121" s="70">
        <f t="shared" si="37"/>
        <v>0</v>
      </c>
      <c r="H121" s="70">
        <f t="shared" si="37"/>
        <v>0</v>
      </c>
      <c r="I121" s="70">
        <f t="shared" si="37"/>
        <v>0</v>
      </c>
      <c r="J121" s="119">
        <f t="shared" si="37"/>
        <v>0</v>
      </c>
      <c r="K121" s="70">
        <f t="shared" si="37"/>
        <v>0</v>
      </c>
      <c r="L121" s="70">
        <f t="shared" si="37"/>
        <v>0</v>
      </c>
      <c r="M121" s="70">
        <f t="shared" si="37"/>
        <v>0</v>
      </c>
      <c r="N121" s="70">
        <f t="shared" si="37"/>
        <v>0</v>
      </c>
      <c r="O121" s="70">
        <f t="shared" si="37"/>
        <v>0</v>
      </c>
      <c r="P121" s="112"/>
    </row>
    <row r="122" spans="1:16" hidden="1" x14ac:dyDescent="0.25">
      <c r="A122" s="46">
        <v>2311</v>
      </c>
      <c r="B122" s="75" t="s">
        <v>136</v>
      </c>
      <c r="C122" s="76">
        <f t="shared" si="34"/>
        <v>0</v>
      </c>
      <c r="D122" s="81"/>
      <c r="E122" s="81"/>
      <c r="F122" s="76">
        <f>D122+E122</f>
        <v>0</v>
      </c>
      <c r="G122" s="81"/>
      <c r="H122" s="81"/>
      <c r="I122" s="76">
        <f>G122+H122</f>
        <v>0</v>
      </c>
      <c r="J122" s="113"/>
      <c r="K122" s="81"/>
      <c r="L122" s="76">
        <f>J122+K122</f>
        <v>0</v>
      </c>
      <c r="M122" s="81"/>
      <c r="N122" s="81"/>
      <c r="O122" s="76">
        <f>M122+N122</f>
        <v>0</v>
      </c>
      <c r="P122" s="107"/>
    </row>
    <row r="123" spans="1:16" hidden="1" x14ac:dyDescent="0.25">
      <c r="A123" s="46">
        <v>2312</v>
      </c>
      <c r="B123" s="75" t="s">
        <v>137</v>
      </c>
      <c r="C123" s="76">
        <f t="shared" si="34"/>
        <v>0</v>
      </c>
      <c r="D123" s="81"/>
      <c r="E123" s="81"/>
      <c r="F123" s="76">
        <f>D123+E123</f>
        <v>0</v>
      </c>
      <c r="G123" s="81"/>
      <c r="H123" s="81"/>
      <c r="I123" s="76">
        <f>G123+H123</f>
        <v>0</v>
      </c>
      <c r="J123" s="113"/>
      <c r="K123" s="81"/>
      <c r="L123" s="76">
        <f>J123+K123</f>
        <v>0</v>
      </c>
      <c r="M123" s="81"/>
      <c r="N123" s="81"/>
      <c r="O123" s="76">
        <f>M123+N123</f>
        <v>0</v>
      </c>
      <c r="P123" s="107"/>
    </row>
    <row r="124" spans="1:16" hidden="1" x14ac:dyDescent="0.25">
      <c r="A124" s="46">
        <v>2313</v>
      </c>
      <c r="B124" s="75" t="s">
        <v>138</v>
      </c>
      <c r="C124" s="76">
        <f t="shared" si="34"/>
        <v>0</v>
      </c>
      <c r="D124" s="81"/>
      <c r="E124" s="81"/>
      <c r="F124" s="76">
        <f>D124+E124</f>
        <v>0</v>
      </c>
      <c r="G124" s="81"/>
      <c r="H124" s="81"/>
      <c r="I124" s="76">
        <f>G124+H124</f>
        <v>0</v>
      </c>
      <c r="J124" s="113"/>
      <c r="K124" s="81"/>
      <c r="L124" s="76">
        <f>J124+K124</f>
        <v>0</v>
      </c>
      <c r="M124" s="81"/>
      <c r="N124" s="81"/>
      <c r="O124" s="76">
        <f>M124+N124</f>
        <v>0</v>
      </c>
      <c r="P124" s="107"/>
    </row>
    <row r="125" spans="1:16" ht="36" hidden="1" customHeight="1" x14ac:dyDescent="0.25">
      <c r="A125" s="46">
        <v>2314</v>
      </c>
      <c r="B125" s="75" t="s">
        <v>139</v>
      </c>
      <c r="C125" s="76">
        <f t="shared" si="34"/>
        <v>0</v>
      </c>
      <c r="D125" s="81"/>
      <c r="E125" s="81"/>
      <c r="F125" s="76">
        <f>D125+E125</f>
        <v>0</v>
      </c>
      <c r="G125" s="81"/>
      <c r="H125" s="81"/>
      <c r="I125" s="76">
        <f>G125+H125</f>
        <v>0</v>
      </c>
      <c r="J125" s="113"/>
      <c r="K125" s="81"/>
      <c r="L125" s="76">
        <f>J125+K125</f>
        <v>0</v>
      </c>
      <c r="M125" s="81"/>
      <c r="N125" s="81"/>
      <c r="O125" s="76">
        <f>M125+N125</f>
        <v>0</v>
      </c>
      <c r="P125" s="107"/>
    </row>
    <row r="126" spans="1:16" hidden="1" x14ac:dyDescent="0.25">
      <c r="A126" s="114">
        <v>2320</v>
      </c>
      <c r="B126" s="75" t="s">
        <v>140</v>
      </c>
      <c r="C126" s="76">
        <f t="shared" si="34"/>
        <v>0</v>
      </c>
      <c r="D126" s="76">
        <f t="shared" ref="D126:O126" si="38">SUM(D127:D129)</f>
        <v>0</v>
      </c>
      <c r="E126" s="76">
        <f t="shared" si="38"/>
        <v>0</v>
      </c>
      <c r="F126" s="76">
        <f t="shared" si="38"/>
        <v>0</v>
      </c>
      <c r="G126" s="76">
        <f t="shared" si="38"/>
        <v>0</v>
      </c>
      <c r="H126" s="76">
        <f t="shared" si="38"/>
        <v>0</v>
      </c>
      <c r="I126" s="76">
        <f t="shared" si="38"/>
        <v>0</v>
      </c>
      <c r="J126" s="115">
        <f t="shared" si="38"/>
        <v>0</v>
      </c>
      <c r="K126" s="76">
        <f t="shared" si="38"/>
        <v>0</v>
      </c>
      <c r="L126" s="76">
        <f t="shared" si="38"/>
        <v>0</v>
      </c>
      <c r="M126" s="76">
        <f t="shared" si="38"/>
        <v>0</v>
      </c>
      <c r="N126" s="76">
        <f t="shared" si="38"/>
        <v>0</v>
      </c>
      <c r="O126" s="76">
        <f t="shared" si="38"/>
        <v>0</v>
      </c>
      <c r="P126" s="107"/>
    </row>
    <row r="127" spans="1:16" hidden="1" x14ac:dyDescent="0.25">
      <c r="A127" s="46">
        <v>2321</v>
      </c>
      <c r="B127" s="75" t="s">
        <v>141</v>
      </c>
      <c r="C127" s="76">
        <f t="shared" si="34"/>
        <v>0</v>
      </c>
      <c r="D127" s="81"/>
      <c r="E127" s="81"/>
      <c r="F127" s="76">
        <f>D127+E127</f>
        <v>0</v>
      </c>
      <c r="G127" s="81"/>
      <c r="H127" s="81"/>
      <c r="I127" s="76">
        <f>G127+H127</f>
        <v>0</v>
      </c>
      <c r="J127" s="113"/>
      <c r="K127" s="81"/>
      <c r="L127" s="76">
        <f>J127+K127</f>
        <v>0</v>
      </c>
      <c r="M127" s="81"/>
      <c r="N127" s="81"/>
      <c r="O127" s="76">
        <f>M127+N127</f>
        <v>0</v>
      </c>
      <c r="P127" s="107"/>
    </row>
    <row r="128" spans="1:16" hidden="1" x14ac:dyDescent="0.25">
      <c r="A128" s="46">
        <v>2322</v>
      </c>
      <c r="B128" s="75" t="s">
        <v>142</v>
      </c>
      <c r="C128" s="76">
        <f t="shared" si="34"/>
        <v>0</v>
      </c>
      <c r="D128" s="81"/>
      <c r="E128" s="81"/>
      <c r="F128" s="76">
        <f>D128+E128</f>
        <v>0</v>
      </c>
      <c r="G128" s="81"/>
      <c r="H128" s="81"/>
      <c r="I128" s="76">
        <f>G128+H128</f>
        <v>0</v>
      </c>
      <c r="J128" s="113"/>
      <c r="K128" s="81"/>
      <c r="L128" s="76">
        <f>J128+K128</f>
        <v>0</v>
      </c>
      <c r="M128" s="81"/>
      <c r="N128" s="81"/>
      <c r="O128" s="76">
        <f>M128+N128</f>
        <v>0</v>
      </c>
      <c r="P128" s="107"/>
    </row>
    <row r="129" spans="1:16" ht="10.5" hidden="1" customHeight="1" x14ac:dyDescent="0.25">
      <c r="A129" s="46">
        <v>2329</v>
      </c>
      <c r="B129" s="75" t="s">
        <v>143</v>
      </c>
      <c r="C129" s="76">
        <f t="shared" si="34"/>
        <v>0</v>
      </c>
      <c r="D129" s="81"/>
      <c r="E129" s="81"/>
      <c r="F129" s="76">
        <f>D129+E129</f>
        <v>0</v>
      </c>
      <c r="G129" s="81"/>
      <c r="H129" s="81"/>
      <c r="I129" s="76">
        <f>G129+H129</f>
        <v>0</v>
      </c>
      <c r="J129" s="113"/>
      <c r="K129" s="81"/>
      <c r="L129" s="76">
        <f>J129+K129</f>
        <v>0</v>
      </c>
      <c r="M129" s="81"/>
      <c r="N129" s="81"/>
      <c r="O129" s="76">
        <f>M129+N129</f>
        <v>0</v>
      </c>
      <c r="P129" s="107"/>
    </row>
    <row r="130" spans="1:16" hidden="1" x14ac:dyDescent="0.25">
      <c r="A130" s="114">
        <v>2330</v>
      </c>
      <c r="B130" s="75" t="s">
        <v>144</v>
      </c>
      <c r="C130" s="76">
        <f t="shared" si="34"/>
        <v>0</v>
      </c>
      <c r="D130" s="81"/>
      <c r="E130" s="81"/>
      <c r="F130" s="76">
        <f>D130+E130</f>
        <v>0</v>
      </c>
      <c r="G130" s="81"/>
      <c r="H130" s="81"/>
      <c r="I130" s="76">
        <f>G130+H130</f>
        <v>0</v>
      </c>
      <c r="J130" s="113"/>
      <c r="K130" s="81"/>
      <c r="L130" s="76">
        <f>J130+K130</f>
        <v>0</v>
      </c>
      <c r="M130" s="81"/>
      <c r="N130" s="81"/>
      <c r="O130" s="76">
        <f>M130+N130</f>
        <v>0</v>
      </c>
      <c r="P130" s="107"/>
    </row>
    <row r="131" spans="1:16" ht="36" hidden="1" x14ac:dyDescent="0.25">
      <c r="A131" s="114">
        <v>2340</v>
      </c>
      <c r="B131" s="75" t="s">
        <v>145</v>
      </c>
      <c r="C131" s="76">
        <f t="shared" si="34"/>
        <v>0</v>
      </c>
      <c r="D131" s="76">
        <f t="shared" ref="D131:O131" si="39">SUM(D132:D133)</f>
        <v>0</v>
      </c>
      <c r="E131" s="76">
        <f t="shared" si="39"/>
        <v>0</v>
      </c>
      <c r="F131" s="76">
        <f t="shared" si="39"/>
        <v>0</v>
      </c>
      <c r="G131" s="76">
        <f t="shared" si="39"/>
        <v>0</v>
      </c>
      <c r="H131" s="76">
        <f t="shared" si="39"/>
        <v>0</v>
      </c>
      <c r="I131" s="76">
        <f t="shared" si="39"/>
        <v>0</v>
      </c>
      <c r="J131" s="115">
        <f t="shared" si="39"/>
        <v>0</v>
      </c>
      <c r="K131" s="76">
        <f t="shared" si="39"/>
        <v>0</v>
      </c>
      <c r="L131" s="76">
        <f t="shared" si="39"/>
        <v>0</v>
      </c>
      <c r="M131" s="76">
        <f t="shared" si="39"/>
        <v>0</v>
      </c>
      <c r="N131" s="76">
        <f t="shared" si="39"/>
        <v>0</v>
      </c>
      <c r="O131" s="76">
        <f t="shared" si="39"/>
        <v>0</v>
      </c>
      <c r="P131" s="107"/>
    </row>
    <row r="132" spans="1:16" hidden="1" x14ac:dyDescent="0.25">
      <c r="A132" s="46">
        <v>2341</v>
      </c>
      <c r="B132" s="75" t="s">
        <v>146</v>
      </c>
      <c r="C132" s="76">
        <f t="shared" si="34"/>
        <v>0</v>
      </c>
      <c r="D132" s="81"/>
      <c r="E132" s="81"/>
      <c r="F132" s="76">
        <f>D132+E132</f>
        <v>0</v>
      </c>
      <c r="G132" s="81"/>
      <c r="H132" s="81"/>
      <c r="I132" s="76">
        <f>G132+H132</f>
        <v>0</v>
      </c>
      <c r="J132" s="113"/>
      <c r="K132" s="81"/>
      <c r="L132" s="76">
        <f>J132+K132</f>
        <v>0</v>
      </c>
      <c r="M132" s="81"/>
      <c r="N132" s="81"/>
      <c r="O132" s="76">
        <f>M132+N132</f>
        <v>0</v>
      </c>
      <c r="P132" s="107"/>
    </row>
    <row r="133" spans="1:16" ht="24" hidden="1" x14ac:dyDescent="0.25">
      <c r="A133" s="46">
        <v>2344</v>
      </c>
      <c r="B133" s="75" t="s">
        <v>147</v>
      </c>
      <c r="C133" s="76">
        <f t="shared" si="34"/>
        <v>0</v>
      </c>
      <c r="D133" s="81"/>
      <c r="E133" s="81"/>
      <c r="F133" s="76">
        <f>D133+E133</f>
        <v>0</v>
      </c>
      <c r="G133" s="81"/>
      <c r="H133" s="81"/>
      <c r="I133" s="76">
        <f>G133+H133</f>
        <v>0</v>
      </c>
      <c r="J133" s="113"/>
      <c r="K133" s="81"/>
      <c r="L133" s="76">
        <f>J133+K133</f>
        <v>0</v>
      </c>
      <c r="M133" s="81"/>
      <c r="N133" s="81"/>
      <c r="O133" s="76">
        <f>M133+N133</f>
        <v>0</v>
      </c>
      <c r="P133" s="107"/>
    </row>
    <row r="134" spans="1:16" ht="24" hidden="1" x14ac:dyDescent="0.25">
      <c r="A134" s="108">
        <v>2350</v>
      </c>
      <c r="B134" s="88" t="s">
        <v>148</v>
      </c>
      <c r="C134" s="61">
        <f t="shared" si="34"/>
        <v>0</v>
      </c>
      <c r="D134" s="61">
        <f t="shared" ref="D134:O134" si="40">SUM(D135:D137)</f>
        <v>0</v>
      </c>
      <c r="E134" s="61">
        <f t="shared" si="40"/>
        <v>0</v>
      </c>
      <c r="F134" s="61">
        <f t="shared" si="40"/>
        <v>0</v>
      </c>
      <c r="G134" s="61">
        <f t="shared" si="40"/>
        <v>0</v>
      </c>
      <c r="H134" s="61">
        <f t="shared" si="40"/>
        <v>0</v>
      </c>
      <c r="I134" s="61">
        <f t="shared" si="40"/>
        <v>0</v>
      </c>
      <c r="J134" s="106">
        <f t="shared" si="40"/>
        <v>0</v>
      </c>
      <c r="K134" s="61">
        <f t="shared" si="40"/>
        <v>0</v>
      </c>
      <c r="L134" s="61">
        <f t="shared" si="40"/>
        <v>0</v>
      </c>
      <c r="M134" s="61">
        <f t="shared" si="40"/>
        <v>0</v>
      </c>
      <c r="N134" s="61">
        <f t="shared" si="40"/>
        <v>0</v>
      </c>
      <c r="O134" s="61">
        <f t="shared" si="40"/>
        <v>0</v>
      </c>
      <c r="P134" s="109"/>
    </row>
    <row r="135" spans="1:16" hidden="1" x14ac:dyDescent="0.25">
      <c r="A135" s="40">
        <v>2351</v>
      </c>
      <c r="B135" s="69" t="s">
        <v>149</v>
      </c>
      <c r="C135" s="70">
        <f t="shared" si="34"/>
        <v>0</v>
      </c>
      <c r="D135" s="110"/>
      <c r="E135" s="110"/>
      <c r="F135" s="70">
        <f>D135+E135</f>
        <v>0</v>
      </c>
      <c r="G135" s="110"/>
      <c r="H135" s="110"/>
      <c r="I135" s="70">
        <f>G135+H135</f>
        <v>0</v>
      </c>
      <c r="J135" s="111"/>
      <c r="K135" s="110"/>
      <c r="L135" s="70">
        <f>J135+K135</f>
        <v>0</v>
      </c>
      <c r="M135" s="110"/>
      <c r="N135" s="110"/>
      <c r="O135" s="70">
        <f>M135+N135</f>
        <v>0</v>
      </c>
      <c r="P135" s="112"/>
    </row>
    <row r="136" spans="1:16" ht="24" hidden="1" x14ac:dyDescent="0.25">
      <c r="A136" s="46">
        <v>2352</v>
      </c>
      <c r="B136" s="75" t="s">
        <v>150</v>
      </c>
      <c r="C136" s="76">
        <f t="shared" si="34"/>
        <v>0</v>
      </c>
      <c r="D136" s="81"/>
      <c r="E136" s="81"/>
      <c r="F136" s="76">
        <f>D136+E136</f>
        <v>0</v>
      </c>
      <c r="G136" s="81"/>
      <c r="H136" s="81"/>
      <c r="I136" s="76">
        <f>G136+H136</f>
        <v>0</v>
      </c>
      <c r="J136" s="113"/>
      <c r="K136" s="81"/>
      <c r="L136" s="76">
        <f>J136+K136</f>
        <v>0</v>
      </c>
      <c r="M136" s="81"/>
      <c r="N136" s="81"/>
      <c r="O136" s="76">
        <f>M136+N136</f>
        <v>0</v>
      </c>
      <c r="P136" s="107"/>
    </row>
    <row r="137" spans="1:16" ht="24" hidden="1" x14ac:dyDescent="0.25">
      <c r="A137" s="46">
        <v>2353</v>
      </c>
      <c r="B137" s="75" t="s">
        <v>151</v>
      </c>
      <c r="C137" s="76">
        <f t="shared" si="34"/>
        <v>0</v>
      </c>
      <c r="D137" s="81"/>
      <c r="E137" s="81"/>
      <c r="F137" s="76">
        <f>D137+E137</f>
        <v>0</v>
      </c>
      <c r="G137" s="81"/>
      <c r="H137" s="81"/>
      <c r="I137" s="76">
        <f>G137+H137</f>
        <v>0</v>
      </c>
      <c r="J137" s="113"/>
      <c r="K137" s="81"/>
      <c r="L137" s="76">
        <f>J137+K137</f>
        <v>0</v>
      </c>
      <c r="M137" s="81"/>
      <c r="N137" s="81"/>
      <c r="O137" s="76">
        <f>M137+N137</f>
        <v>0</v>
      </c>
      <c r="P137" s="107"/>
    </row>
    <row r="138" spans="1:16" ht="36" hidden="1" x14ac:dyDescent="0.25">
      <c r="A138" s="114">
        <v>2360</v>
      </c>
      <c r="B138" s="75" t="s">
        <v>152</v>
      </c>
      <c r="C138" s="76">
        <f t="shared" si="34"/>
        <v>0</v>
      </c>
      <c r="D138" s="76">
        <f t="shared" ref="D138:O138" si="41">SUM(D139:D145)</f>
        <v>0</v>
      </c>
      <c r="E138" s="76">
        <f t="shared" si="41"/>
        <v>0</v>
      </c>
      <c r="F138" s="76">
        <f t="shared" si="41"/>
        <v>0</v>
      </c>
      <c r="G138" s="76">
        <f t="shared" si="41"/>
        <v>0</v>
      </c>
      <c r="H138" s="76">
        <f t="shared" si="41"/>
        <v>0</v>
      </c>
      <c r="I138" s="76">
        <f t="shared" si="41"/>
        <v>0</v>
      </c>
      <c r="J138" s="115">
        <f t="shared" si="41"/>
        <v>0</v>
      </c>
      <c r="K138" s="76">
        <f t="shared" si="41"/>
        <v>0</v>
      </c>
      <c r="L138" s="76">
        <f t="shared" si="41"/>
        <v>0</v>
      </c>
      <c r="M138" s="76">
        <f t="shared" si="41"/>
        <v>0</v>
      </c>
      <c r="N138" s="76">
        <f t="shared" si="41"/>
        <v>0</v>
      </c>
      <c r="O138" s="76">
        <f t="shared" si="41"/>
        <v>0</v>
      </c>
      <c r="P138" s="107"/>
    </row>
    <row r="139" spans="1:16" hidden="1" x14ac:dyDescent="0.25">
      <c r="A139" s="45">
        <v>2361</v>
      </c>
      <c r="B139" s="75" t="s">
        <v>153</v>
      </c>
      <c r="C139" s="76">
        <f t="shared" si="34"/>
        <v>0</v>
      </c>
      <c r="D139" s="81"/>
      <c r="E139" s="81"/>
      <c r="F139" s="76">
        <f t="shared" ref="F139:F146" si="42">D139+E139</f>
        <v>0</v>
      </c>
      <c r="G139" s="81"/>
      <c r="H139" s="81"/>
      <c r="I139" s="76">
        <f t="shared" ref="I139:I146" si="43">G139+H139</f>
        <v>0</v>
      </c>
      <c r="J139" s="113"/>
      <c r="K139" s="81"/>
      <c r="L139" s="76">
        <f t="shared" ref="L139:L146" si="44">J139+K139</f>
        <v>0</v>
      </c>
      <c r="M139" s="81"/>
      <c r="N139" s="81"/>
      <c r="O139" s="76">
        <f t="shared" ref="O139:O146" si="45">M139+N139</f>
        <v>0</v>
      </c>
      <c r="P139" s="107"/>
    </row>
    <row r="140" spans="1:16" ht="24" hidden="1" x14ac:dyDescent="0.25">
      <c r="A140" s="45">
        <v>2362</v>
      </c>
      <c r="B140" s="75" t="s">
        <v>154</v>
      </c>
      <c r="C140" s="76">
        <f t="shared" si="34"/>
        <v>0</v>
      </c>
      <c r="D140" s="81"/>
      <c r="E140" s="81"/>
      <c r="F140" s="76">
        <f t="shared" si="42"/>
        <v>0</v>
      </c>
      <c r="G140" s="81"/>
      <c r="H140" s="81"/>
      <c r="I140" s="76">
        <f t="shared" si="43"/>
        <v>0</v>
      </c>
      <c r="J140" s="113"/>
      <c r="K140" s="81"/>
      <c r="L140" s="76">
        <f t="shared" si="44"/>
        <v>0</v>
      </c>
      <c r="M140" s="81"/>
      <c r="N140" s="81"/>
      <c r="O140" s="76">
        <f t="shared" si="45"/>
        <v>0</v>
      </c>
      <c r="P140" s="107"/>
    </row>
    <row r="141" spans="1:16" hidden="1" x14ac:dyDescent="0.25">
      <c r="A141" s="45">
        <v>2363</v>
      </c>
      <c r="B141" s="75" t="s">
        <v>155</v>
      </c>
      <c r="C141" s="76">
        <f t="shared" si="34"/>
        <v>0</v>
      </c>
      <c r="D141" s="81"/>
      <c r="E141" s="81"/>
      <c r="F141" s="76">
        <f t="shared" si="42"/>
        <v>0</v>
      </c>
      <c r="G141" s="81"/>
      <c r="H141" s="81"/>
      <c r="I141" s="76">
        <f t="shared" si="43"/>
        <v>0</v>
      </c>
      <c r="J141" s="113"/>
      <c r="K141" s="81"/>
      <c r="L141" s="76">
        <f t="shared" si="44"/>
        <v>0</v>
      </c>
      <c r="M141" s="81"/>
      <c r="N141" s="81"/>
      <c r="O141" s="76">
        <f t="shared" si="45"/>
        <v>0</v>
      </c>
      <c r="P141" s="107"/>
    </row>
    <row r="142" spans="1:16" hidden="1" x14ac:dyDescent="0.25">
      <c r="A142" s="45">
        <v>2364</v>
      </c>
      <c r="B142" s="75" t="s">
        <v>156</v>
      </c>
      <c r="C142" s="76">
        <f t="shared" si="34"/>
        <v>0</v>
      </c>
      <c r="D142" s="81"/>
      <c r="E142" s="81"/>
      <c r="F142" s="76">
        <f t="shared" si="42"/>
        <v>0</v>
      </c>
      <c r="G142" s="81"/>
      <c r="H142" s="81"/>
      <c r="I142" s="76">
        <f t="shared" si="43"/>
        <v>0</v>
      </c>
      <c r="J142" s="113"/>
      <c r="K142" s="81"/>
      <c r="L142" s="76">
        <f t="shared" si="44"/>
        <v>0</v>
      </c>
      <c r="M142" s="81"/>
      <c r="N142" s="81"/>
      <c r="O142" s="76">
        <f t="shared" si="45"/>
        <v>0</v>
      </c>
      <c r="P142" s="107"/>
    </row>
    <row r="143" spans="1:16" ht="12.75" hidden="1" customHeight="1" x14ac:dyDescent="0.25">
      <c r="A143" s="45">
        <v>2365</v>
      </c>
      <c r="B143" s="75" t="s">
        <v>157</v>
      </c>
      <c r="C143" s="76">
        <f t="shared" si="34"/>
        <v>0</v>
      </c>
      <c r="D143" s="81"/>
      <c r="E143" s="81"/>
      <c r="F143" s="76">
        <f t="shared" si="42"/>
        <v>0</v>
      </c>
      <c r="G143" s="81"/>
      <c r="H143" s="81"/>
      <c r="I143" s="76">
        <f t="shared" si="43"/>
        <v>0</v>
      </c>
      <c r="J143" s="113"/>
      <c r="K143" s="81"/>
      <c r="L143" s="76">
        <f t="shared" si="44"/>
        <v>0</v>
      </c>
      <c r="M143" s="81"/>
      <c r="N143" s="81"/>
      <c r="O143" s="76">
        <f t="shared" si="45"/>
        <v>0</v>
      </c>
      <c r="P143" s="107"/>
    </row>
    <row r="144" spans="1:16" ht="36" hidden="1" x14ac:dyDescent="0.25">
      <c r="A144" s="45">
        <v>2366</v>
      </c>
      <c r="B144" s="75" t="s">
        <v>158</v>
      </c>
      <c r="C144" s="76">
        <f t="shared" si="34"/>
        <v>0</v>
      </c>
      <c r="D144" s="81"/>
      <c r="E144" s="81"/>
      <c r="F144" s="76">
        <f t="shared" si="42"/>
        <v>0</v>
      </c>
      <c r="G144" s="81"/>
      <c r="H144" s="81"/>
      <c r="I144" s="76">
        <f t="shared" si="43"/>
        <v>0</v>
      </c>
      <c r="J144" s="113"/>
      <c r="K144" s="81"/>
      <c r="L144" s="76">
        <f t="shared" si="44"/>
        <v>0</v>
      </c>
      <c r="M144" s="81"/>
      <c r="N144" s="81"/>
      <c r="O144" s="76">
        <f t="shared" si="45"/>
        <v>0</v>
      </c>
      <c r="P144" s="107"/>
    </row>
    <row r="145" spans="1:16" ht="60" hidden="1" x14ac:dyDescent="0.25">
      <c r="A145" s="45">
        <v>2369</v>
      </c>
      <c r="B145" s="75" t="s">
        <v>159</v>
      </c>
      <c r="C145" s="76">
        <f t="shared" si="34"/>
        <v>0</v>
      </c>
      <c r="D145" s="81"/>
      <c r="E145" s="81"/>
      <c r="F145" s="76">
        <f t="shared" si="42"/>
        <v>0</v>
      </c>
      <c r="G145" s="81"/>
      <c r="H145" s="81"/>
      <c r="I145" s="76">
        <f t="shared" si="43"/>
        <v>0</v>
      </c>
      <c r="J145" s="113"/>
      <c r="K145" s="81"/>
      <c r="L145" s="76">
        <f t="shared" si="44"/>
        <v>0</v>
      </c>
      <c r="M145" s="81"/>
      <c r="N145" s="81"/>
      <c r="O145" s="76">
        <f t="shared" si="45"/>
        <v>0</v>
      </c>
      <c r="P145" s="107"/>
    </row>
    <row r="146" spans="1:16" hidden="1" x14ac:dyDescent="0.25">
      <c r="A146" s="108">
        <v>2370</v>
      </c>
      <c r="B146" s="88" t="s">
        <v>160</v>
      </c>
      <c r="C146" s="61">
        <f t="shared" si="34"/>
        <v>0</v>
      </c>
      <c r="D146" s="116"/>
      <c r="E146" s="116"/>
      <c r="F146" s="61">
        <f t="shared" si="42"/>
        <v>0</v>
      </c>
      <c r="G146" s="116"/>
      <c r="H146" s="116"/>
      <c r="I146" s="61">
        <f t="shared" si="43"/>
        <v>0</v>
      </c>
      <c r="J146" s="117"/>
      <c r="K146" s="116"/>
      <c r="L146" s="61">
        <f t="shared" si="44"/>
        <v>0</v>
      </c>
      <c r="M146" s="116"/>
      <c r="N146" s="116"/>
      <c r="O146" s="61">
        <f t="shared" si="45"/>
        <v>0</v>
      </c>
      <c r="P146" s="109"/>
    </row>
    <row r="147" spans="1:16" hidden="1" x14ac:dyDescent="0.25">
      <c r="A147" s="108">
        <v>2380</v>
      </c>
      <c r="B147" s="88" t="s">
        <v>161</v>
      </c>
      <c r="C147" s="61">
        <f t="shared" si="34"/>
        <v>0</v>
      </c>
      <c r="D147" s="61">
        <f t="shared" ref="D147:O147" si="46">SUM(D148:D149)</f>
        <v>0</v>
      </c>
      <c r="E147" s="61">
        <f t="shared" si="46"/>
        <v>0</v>
      </c>
      <c r="F147" s="61">
        <f t="shared" si="46"/>
        <v>0</v>
      </c>
      <c r="G147" s="61">
        <f t="shared" si="46"/>
        <v>0</v>
      </c>
      <c r="H147" s="61">
        <f t="shared" si="46"/>
        <v>0</v>
      </c>
      <c r="I147" s="61">
        <f t="shared" si="46"/>
        <v>0</v>
      </c>
      <c r="J147" s="106">
        <f t="shared" si="46"/>
        <v>0</v>
      </c>
      <c r="K147" s="61">
        <f t="shared" si="46"/>
        <v>0</v>
      </c>
      <c r="L147" s="61">
        <f t="shared" si="46"/>
        <v>0</v>
      </c>
      <c r="M147" s="61">
        <f t="shared" si="46"/>
        <v>0</v>
      </c>
      <c r="N147" s="61">
        <f t="shared" si="46"/>
        <v>0</v>
      </c>
      <c r="O147" s="61">
        <f t="shared" si="46"/>
        <v>0</v>
      </c>
      <c r="P147" s="109"/>
    </row>
    <row r="148" spans="1:16" hidden="1" x14ac:dyDescent="0.25">
      <c r="A148" s="39">
        <v>2381</v>
      </c>
      <c r="B148" s="69" t="s">
        <v>162</v>
      </c>
      <c r="C148" s="70">
        <f t="shared" si="34"/>
        <v>0</v>
      </c>
      <c r="D148" s="110"/>
      <c r="E148" s="110"/>
      <c r="F148" s="70">
        <f>D148+E148</f>
        <v>0</v>
      </c>
      <c r="G148" s="110"/>
      <c r="H148" s="110"/>
      <c r="I148" s="70">
        <f>G148+H148</f>
        <v>0</v>
      </c>
      <c r="J148" s="111"/>
      <c r="K148" s="110"/>
      <c r="L148" s="70">
        <f>J148+K148</f>
        <v>0</v>
      </c>
      <c r="M148" s="110"/>
      <c r="N148" s="110"/>
      <c r="O148" s="70">
        <f>M148+N148</f>
        <v>0</v>
      </c>
      <c r="P148" s="112"/>
    </row>
    <row r="149" spans="1:16" ht="24" hidden="1" x14ac:dyDescent="0.25">
      <c r="A149" s="45">
        <v>2389</v>
      </c>
      <c r="B149" s="75" t="s">
        <v>163</v>
      </c>
      <c r="C149" s="76">
        <f t="shared" si="34"/>
        <v>0</v>
      </c>
      <c r="D149" s="81"/>
      <c r="E149" s="81"/>
      <c r="F149" s="76">
        <f>D149+E149</f>
        <v>0</v>
      </c>
      <c r="G149" s="81"/>
      <c r="H149" s="81"/>
      <c r="I149" s="76">
        <f>G149+H149</f>
        <v>0</v>
      </c>
      <c r="J149" s="113"/>
      <c r="K149" s="81"/>
      <c r="L149" s="76">
        <f>J149+K149</f>
        <v>0</v>
      </c>
      <c r="M149" s="81"/>
      <c r="N149" s="81"/>
      <c r="O149" s="76">
        <f>M149+N149</f>
        <v>0</v>
      </c>
      <c r="P149" s="107"/>
    </row>
    <row r="150" spans="1:16" hidden="1" x14ac:dyDescent="0.25">
      <c r="A150" s="108">
        <v>2390</v>
      </c>
      <c r="B150" s="88" t="s">
        <v>164</v>
      </c>
      <c r="C150" s="61">
        <f t="shared" si="34"/>
        <v>0</v>
      </c>
      <c r="D150" s="116"/>
      <c r="E150" s="116"/>
      <c r="F150" s="61">
        <f>D150+E150</f>
        <v>0</v>
      </c>
      <c r="G150" s="116"/>
      <c r="H150" s="116"/>
      <c r="I150" s="61">
        <f>G150+H150</f>
        <v>0</v>
      </c>
      <c r="J150" s="117"/>
      <c r="K150" s="116"/>
      <c r="L150" s="61">
        <f>J150+K150</f>
        <v>0</v>
      </c>
      <c r="M150" s="116"/>
      <c r="N150" s="116"/>
      <c r="O150" s="61">
        <f>M150+N150</f>
        <v>0</v>
      </c>
      <c r="P150" s="109"/>
    </row>
    <row r="151" spans="1:16" hidden="1" x14ac:dyDescent="0.25">
      <c r="A151" s="60">
        <v>2400</v>
      </c>
      <c r="B151" s="88" t="s">
        <v>165</v>
      </c>
      <c r="C151" s="61">
        <f t="shared" si="34"/>
        <v>0</v>
      </c>
      <c r="D151" s="116"/>
      <c r="E151" s="116"/>
      <c r="F151" s="61">
        <f>D151+E151</f>
        <v>0</v>
      </c>
      <c r="G151" s="116"/>
      <c r="H151" s="116"/>
      <c r="I151" s="61">
        <f>G151+H151</f>
        <v>0</v>
      </c>
      <c r="J151" s="117"/>
      <c r="K151" s="116"/>
      <c r="L151" s="61">
        <f>J151+K151</f>
        <v>0</v>
      </c>
      <c r="M151" s="116"/>
      <c r="N151" s="116"/>
      <c r="O151" s="61">
        <f>M151+N151</f>
        <v>0</v>
      </c>
      <c r="P151" s="109"/>
    </row>
    <row r="152" spans="1:16" ht="24" hidden="1" x14ac:dyDescent="0.25">
      <c r="A152" s="60">
        <v>2500</v>
      </c>
      <c r="B152" s="88" t="s">
        <v>166</v>
      </c>
      <c r="C152" s="61">
        <f t="shared" si="34"/>
        <v>0</v>
      </c>
      <c r="D152" s="61">
        <f t="shared" ref="D152:O152" si="47">SUM(D153,D159)</f>
        <v>0</v>
      </c>
      <c r="E152" s="61">
        <f t="shared" si="47"/>
        <v>0</v>
      </c>
      <c r="F152" s="61">
        <f t="shared" si="47"/>
        <v>0</v>
      </c>
      <c r="G152" s="61">
        <f t="shared" si="47"/>
        <v>0</v>
      </c>
      <c r="H152" s="61">
        <f t="shared" si="47"/>
        <v>0</v>
      </c>
      <c r="I152" s="61">
        <f t="shared" si="47"/>
        <v>0</v>
      </c>
      <c r="J152" s="106">
        <f t="shared" si="47"/>
        <v>0</v>
      </c>
      <c r="K152" s="61">
        <f t="shared" si="47"/>
        <v>0</v>
      </c>
      <c r="L152" s="61">
        <f t="shared" si="47"/>
        <v>0</v>
      </c>
      <c r="M152" s="61">
        <f t="shared" si="47"/>
        <v>0</v>
      </c>
      <c r="N152" s="61">
        <f t="shared" si="47"/>
        <v>0</v>
      </c>
      <c r="O152" s="61">
        <f t="shared" si="47"/>
        <v>0</v>
      </c>
      <c r="P152" s="107"/>
    </row>
    <row r="153" spans="1:16" ht="24" hidden="1" x14ac:dyDescent="0.25">
      <c r="A153" s="118">
        <v>2510</v>
      </c>
      <c r="B153" s="69" t="s">
        <v>167</v>
      </c>
      <c r="C153" s="70">
        <f t="shared" si="34"/>
        <v>0</v>
      </c>
      <c r="D153" s="70">
        <f t="shared" ref="D153:O153" si="48">SUM(D154:D158)</f>
        <v>0</v>
      </c>
      <c r="E153" s="70">
        <f t="shared" si="48"/>
        <v>0</v>
      </c>
      <c r="F153" s="70">
        <f t="shared" si="48"/>
        <v>0</v>
      </c>
      <c r="G153" s="70">
        <f t="shared" si="48"/>
        <v>0</v>
      </c>
      <c r="H153" s="70">
        <f t="shared" si="48"/>
        <v>0</v>
      </c>
      <c r="I153" s="70">
        <f t="shared" si="48"/>
        <v>0</v>
      </c>
      <c r="J153" s="119">
        <f t="shared" si="48"/>
        <v>0</v>
      </c>
      <c r="K153" s="70">
        <f t="shared" si="48"/>
        <v>0</v>
      </c>
      <c r="L153" s="70">
        <f t="shared" si="48"/>
        <v>0</v>
      </c>
      <c r="M153" s="70">
        <f t="shared" si="48"/>
        <v>0</v>
      </c>
      <c r="N153" s="70">
        <f t="shared" si="48"/>
        <v>0</v>
      </c>
      <c r="O153" s="70">
        <f t="shared" si="48"/>
        <v>0</v>
      </c>
      <c r="P153" s="107"/>
    </row>
    <row r="154" spans="1:16" ht="24" hidden="1" x14ac:dyDescent="0.25">
      <c r="A154" s="46">
        <v>2512</v>
      </c>
      <c r="B154" s="75" t="s">
        <v>168</v>
      </c>
      <c r="C154" s="76">
        <f t="shared" si="34"/>
        <v>0</v>
      </c>
      <c r="D154" s="81"/>
      <c r="E154" s="81"/>
      <c r="F154" s="76">
        <f t="shared" ref="F154:F159" si="49">D154+E154</f>
        <v>0</v>
      </c>
      <c r="G154" s="81"/>
      <c r="H154" s="81"/>
      <c r="I154" s="76">
        <f t="shared" ref="I154:I159" si="50">G154+H154</f>
        <v>0</v>
      </c>
      <c r="J154" s="113"/>
      <c r="K154" s="81"/>
      <c r="L154" s="76">
        <f t="shared" ref="L154:L159" si="51">J154+K154</f>
        <v>0</v>
      </c>
      <c r="M154" s="81"/>
      <c r="N154" s="81"/>
      <c r="O154" s="76">
        <f t="shared" ref="O154:O159" si="52">M154+N154</f>
        <v>0</v>
      </c>
      <c r="P154" s="107"/>
    </row>
    <row r="155" spans="1:16" ht="24" hidden="1" x14ac:dyDescent="0.25">
      <c r="A155" s="46">
        <v>2513</v>
      </c>
      <c r="B155" s="75" t="s">
        <v>169</v>
      </c>
      <c r="C155" s="76">
        <f t="shared" si="34"/>
        <v>0</v>
      </c>
      <c r="D155" s="81"/>
      <c r="E155" s="81"/>
      <c r="F155" s="76">
        <f t="shared" si="49"/>
        <v>0</v>
      </c>
      <c r="G155" s="81"/>
      <c r="H155" s="81"/>
      <c r="I155" s="76">
        <f t="shared" si="50"/>
        <v>0</v>
      </c>
      <c r="J155" s="113"/>
      <c r="K155" s="81"/>
      <c r="L155" s="76">
        <f t="shared" si="51"/>
        <v>0</v>
      </c>
      <c r="M155" s="81"/>
      <c r="N155" s="81"/>
      <c r="O155" s="76">
        <f t="shared" si="52"/>
        <v>0</v>
      </c>
      <c r="P155" s="107"/>
    </row>
    <row r="156" spans="1:16" ht="36" hidden="1" x14ac:dyDescent="0.25">
      <c r="A156" s="46">
        <v>2514</v>
      </c>
      <c r="B156" s="75" t="s">
        <v>170</v>
      </c>
      <c r="C156" s="76">
        <f t="shared" si="34"/>
        <v>0</v>
      </c>
      <c r="D156" s="81"/>
      <c r="E156" s="81"/>
      <c r="F156" s="76">
        <f t="shared" si="49"/>
        <v>0</v>
      </c>
      <c r="G156" s="81"/>
      <c r="H156" s="81"/>
      <c r="I156" s="76">
        <f t="shared" si="50"/>
        <v>0</v>
      </c>
      <c r="J156" s="113"/>
      <c r="K156" s="81"/>
      <c r="L156" s="76">
        <f t="shared" si="51"/>
        <v>0</v>
      </c>
      <c r="M156" s="81"/>
      <c r="N156" s="81"/>
      <c r="O156" s="76">
        <f t="shared" si="52"/>
        <v>0</v>
      </c>
      <c r="P156" s="107"/>
    </row>
    <row r="157" spans="1:16" ht="24" hidden="1" x14ac:dyDescent="0.25">
      <c r="A157" s="46">
        <v>2515</v>
      </c>
      <c r="B157" s="75" t="s">
        <v>171</v>
      </c>
      <c r="C157" s="76">
        <f t="shared" si="34"/>
        <v>0</v>
      </c>
      <c r="D157" s="81"/>
      <c r="E157" s="81"/>
      <c r="F157" s="76">
        <f t="shared" si="49"/>
        <v>0</v>
      </c>
      <c r="G157" s="81"/>
      <c r="H157" s="81"/>
      <c r="I157" s="76">
        <f t="shared" si="50"/>
        <v>0</v>
      </c>
      <c r="J157" s="113"/>
      <c r="K157" s="81"/>
      <c r="L157" s="76">
        <f t="shared" si="51"/>
        <v>0</v>
      </c>
      <c r="M157" s="81"/>
      <c r="N157" s="81"/>
      <c r="O157" s="76">
        <f t="shared" si="52"/>
        <v>0</v>
      </c>
      <c r="P157" s="107"/>
    </row>
    <row r="158" spans="1:16" ht="24" hidden="1" x14ac:dyDescent="0.25">
      <c r="A158" s="46">
        <v>2519</v>
      </c>
      <c r="B158" s="75" t="s">
        <v>172</v>
      </c>
      <c r="C158" s="76">
        <f t="shared" si="34"/>
        <v>0</v>
      </c>
      <c r="D158" s="81"/>
      <c r="E158" s="81"/>
      <c r="F158" s="76">
        <f t="shared" si="49"/>
        <v>0</v>
      </c>
      <c r="G158" s="81"/>
      <c r="H158" s="81"/>
      <c r="I158" s="76">
        <f t="shared" si="50"/>
        <v>0</v>
      </c>
      <c r="J158" s="113"/>
      <c r="K158" s="81"/>
      <c r="L158" s="76">
        <f t="shared" si="51"/>
        <v>0</v>
      </c>
      <c r="M158" s="81"/>
      <c r="N158" s="81"/>
      <c r="O158" s="76">
        <f t="shared" si="52"/>
        <v>0</v>
      </c>
      <c r="P158" s="107"/>
    </row>
    <row r="159" spans="1:16" ht="24" hidden="1" x14ac:dyDescent="0.25">
      <c r="A159" s="114">
        <v>2520</v>
      </c>
      <c r="B159" s="75" t="s">
        <v>173</v>
      </c>
      <c r="C159" s="76">
        <f t="shared" si="34"/>
        <v>0</v>
      </c>
      <c r="D159" s="81"/>
      <c r="E159" s="81"/>
      <c r="F159" s="76">
        <f t="shared" si="49"/>
        <v>0</v>
      </c>
      <c r="G159" s="81"/>
      <c r="H159" s="81"/>
      <c r="I159" s="76">
        <f t="shared" si="50"/>
        <v>0</v>
      </c>
      <c r="J159" s="113"/>
      <c r="K159" s="81"/>
      <c r="L159" s="76">
        <f t="shared" si="51"/>
        <v>0</v>
      </c>
      <c r="M159" s="81"/>
      <c r="N159" s="81"/>
      <c r="O159" s="76">
        <f t="shared" si="52"/>
        <v>0</v>
      </c>
      <c r="P159" s="107"/>
    </row>
    <row r="160" spans="1:16" hidden="1" x14ac:dyDescent="0.25">
      <c r="A160" s="102">
        <v>3000</v>
      </c>
      <c r="B160" s="102" t="s">
        <v>174</v>
      </c>
      <c r="C160" s="103">
        <f t="shared" si="34"/>
        <v>0</v>
      </c>
      <c r="D160" s="103">
        <f t="shared" ref="D160:O160" si="53">SUM(D161,D171)</f>
        <v>0</v>
      </c>
      <c r="E160" s="103">
        <f t="shared" si="53"/>
        <v>0</v>
      </c>
      <c r="F160" s="103">
        <f t="shared" si="53"/>
        <v>0</v>
      </c>
      <c r="G160" s="103">
        <f t="shared" si="53"/>
        <v>0</v>
      </c>
      <c r="H160" s="103">
        <f t="shared" si="53"/>
        <v>0</v>
      </c>
      <c r="I160" s="103">
        <f t="shared" si="53"/>
        <v>0</v>
      </c>
      <c r="J160" s="104">
        <f t="shared" si="53"/>
        <v>0</v>
      </c>
      <c r="K160" s="103">
        <f t="shared" si="53"/>
        <v>0</v>
      </c>
      <c r="L160" s="103">
        <f t="shared" si="53"/>
        <v>0</v>
      </c>
      <c r="M160" s="103">
        <f t="shared" si="53"/>
        <v>0</v>
      </c>
      <c r="N160" s="103">
        <f t="shared" si="53"/>
        <v>0</v>
      </c>
      <c r="O160" s="103">
        <f t="shared" si="53"/>
        <v>0</v>
      </c>
      <c r="P160" s="105"/>
    </row>
    <row r="161" spans="1:16" ht="24" hidden="1" x14ac:dyDescent="0.25">
      <c r="A161" s="60">
        <v>3200</v>
      </c>
      <c r="B161" s="75" t="s">
        <v>175</v>
      </c>
      <c r="C161" s="61">
        <f t="shared" si="34"/>
        <v>0</v>
      </c>
      <c r="D161" s="61">
        <f t="shared" ref="D161:O161" si="54">SUM(D162,D166)</f>
        <v>0</v>
      </c>
      <c r="E161" s="61">
        <f t="shared" si="54"/>
        <v>0</v>
      </c>
      <c r="F161" s="61">
        <f t="shared" si="54"/>
        <v>0</v>
      </c>
      <c r="G161" s="61">
        <f t="shared" si="54"/>
        <v>0</v>
      </c>
      <c r="H161" s="61">
        <f t="shared" si="54"/>
        <v>0</v>
      </c>
      <c r="I161" s="61">
        <f t="shared" si="54"/>
        <v>0</v>
      </c>
      <c r="J161" s="106">
        <f t="shared" si="54"/>
        <v>0</v>
      </c>
      <c r="K161" s="61">
        <f t="shared" si="54"/>
        <v>0</v>
      </c>
      <c r="L161" s="61">
        <f t="shared" si="54"/>
        <v>0</v>
      </c>
      <c r="M161" s="61">
        <f t="shared" si="54"/>
        <v>0</v>
      </c>
      <c r="N161" s="61">
        <f t="shared" si="54"/>
        <v>0</v>
      </c>
      <c r="O161" s="61">
        <f t="shared" si="54"/>
        <v>0</v>
      </c>
      <c r="P161" s="107"/>
    </row>
    <row r="162" spans="1:16" ht="36" hidden="1" x14ac:dyDescent="0.25">
      <c r="A162" s="118">
        <v>3260</v>
      </c>
      <c r="B162" s="69" t="s">
        <v>176</v>
      </c>
      <c r="C162" s="70">
        <f t="shared" si="34"/>
        <v>0</v>
      </c>
      <c r="D162" s="70">
        <f t="shared" ref="D162:O162" si="55">SUM(D163:D165)</f>
        <v>0</v>
      </c>
      <c r="E162" s="70">
        <f t="shared" si="55"/>
        <v>0</v>
      </c>
      <c r="F162" s="70">
        <f t="shared" si="55"/>
        <v>0</v>
      </c>
      <c r="G162" s="70">
        <f t="shared" si="55"/>
        <v>0</v>
      </c>
      <c r="H162" s="70">
        <f t="shared" si="55"/>
        <v>0</v>
      </c>
      <c r="I162" s="70">
        <f t="shared" si="55"/>
        <v>0</v>
      </c>
      <c r="J162" s="119">
        <f t="shared" si="55"/>
        <v>0</v>
      </c>
      <c r="K162" s="70">
        <f t="shared" si="55"/>
        <v>0</v>
      </c>
      <c r="L162" s="70">
        <f t="shared" si="55"/>
        <v>0</v>
      </c>
      <c r="M162" s="70">
        <f t="shared" si="55"/>
        <v>0</v>
      </c>
      <c r="N162" s="70">
        <f t="shared" si="55"/>
        <v>0</v>
      </c>
      <c r="O162" s="70">
        <f t="shared" si="55"/>
        <v>0</v>
      </c>
      <c r="P162" s="112"/>
    </row>
    <row r="163" spans="1:16" ht="24" hidden="1" x14ac:dyDescent="0.25">
      <c r="A163" s="46">
        <v>3261</v>
      </c>
      <c r="B163" s="75" t="s">
        <v>177</v>
      </c>
      <c r="C163" s="76">
        <f t="shared" si="34"/>
        <v>0</v>
      </c>
      <c r="D163" s="81"/>
      <c r="E163" s="81"/>
      <c r="F163" s="76">
        <f>D163+E163</f>
        <v>0</v>
      </c>
      <c r="G163" s="81"/>
      <c r="H163" s="81"/>
      <c r="I163" s="76">
        <f>G163+H163</f>
        <v>0</v>
      </c>
      <c r="J163" s="113"/>
      <c r="K163" s="81"/>
      <c r="L163" s="76">
        <f>J163+K163</f>
        <v>0</v>
      </c>
      <c r="M163" s="81"/>
      <c r="N163" s="81"/>
      <c r="O163" s="76">
        <f>M163+N163</f>
        <v>0</v>
      </c>
      <c r="P163" s="107"/>
    </row>
    <row r="164" spans="1:16" ht="36" hidden="1" x14ac:dyDescent="0.25">
      <c r="A164" s="46">
        <v>3262</v>
      </c>
      <c r="B164" s="75" t="s">
        <v>178</v>
      </c>
      <c r="C164" s="76">
        <f t="shared" si="34"/>
        <v>0</v>
      </c>
      <c r="D164" s="81"/>
      <c r="E164" s="81"/>
      <c r="F164" s="76">
        <f>D164+E164</f>
        <v>0</v>
      </c>
      <c r="G164" s="81"/>
      <c r="H164" s="81"/>
      <c r="I164" s="76">
        <f>G164+H164</f>
        <v>0</v>
      </c>
      <c r="J164" s="113"/>
      <c r="K164" s="81"/>
      <c r="L164" s="76">
        <f>J164+K164</f>
        <v>0</v>
      </c>
      <c r="M164" s="81"/>
      <c r="N164" s="81"/>
      <c r="O164" s="76">
        <f>M164+N164</f>
        <v>0</v>
      </c>
      <c r="P164" s="107"/>
    </row>
    <row r="165" spans="1:16" ht="24" hidden="1" x14ac:dyDescent="0.25">
      <c r="A165" s="46">
        <v>3263</v>
      </c>
      <c r="B165" s="75" t="s">
        <v>179</v>
      </c>
      <c r="C165" s="76">
        <f t="shared" si="34"/>
        <v>0</v>
      </c>
      <c r="D165" s="81"/>
      <c r="E165" s="81"/>
      <c r="F165" s="76">
        <f>D165+E165</f>
        <v>0</v>
      </c>
      <c r="G165" s="81"/>
      <c r="H165" s="81"/>
      <c r="I165" s="76">
        <f>G165+H165</f>
        <v>0</v>
      </c>
      <c r="J165" s="113"/>
      <c r="K165" s="81"/>
      <c r="L165" s="76">
        <f>J165+K165</f>
        <v>0</v>
      </c>
      <c r="M165" s="81"/>
      <c r="N165" s="81"/>
      <c r="O165" s="76">
        <f>M165+N165</f>
        <v>0</v>
      </c>
      <c r="P165" s="107"/>
    </row>
    <row r="166" spans="1:16" ht="84" hidden="1" x14ac:dyDescent="0.25">
      <c r="A166" s="118">
        <v>3290</v>
      </c>
      <c r="B166" s="69" t="s">
        <v>180</v>
      </c>
      <c r="C166" s="123">
        <f t="shared" si="34"/>
        <v>0</v>
      </c>
      <c r="D166" s="70">
        <f t="shared" ref="D166:O166" si="56">SUM(D167:D170)</f>
        <v>0</v>
      </c>
      <c r="E166" s="70">
        <f t="shared" si="56"/>
        <v>0</v>
      </c>
      <c r="F166" s="70">
        <f t="shared" si="56"/>
        <v>0</v>
      </c>
      <c r="G166" s="70">
        <f t="shared" si="56"/>
        <v>0</v>
      </c>
      <c r="H166" s="70">
        <f t="shared" si="56"/>
        <v>0</v>
      </c>
      <c r="I166" s="70">
        <f t="shared" si="56"/>
        <v>0</v>
      </c>
      <c r="J166" s="119">
        <f t="shared" si="56"/>
        <v>0</v>
      </c>
      <c r="K166" s="70">
        <f t="shared" si="56"/>
        <v>0</v>
      </c>
      <c r="L166" s="70">
        <f t="shared" si="56"/>
        <v>0</v>
      </c>
      <c r="M166" s="70">
        <f t="shared" si="56"/>
        <v>0</v>
      </c>
      <c r="N166" s="70">
        <f t="shared" si="56"/>
        <v>0</v>
      </c>
      <c r="O166" s="70">
        <f t="shared" si="56"/>
        <v>0</v>
      </c>
      <c r="P166" s="124"/>
    </row>
    <row r="167" spans="1:16" ht="72" hidden="1" x14ac:dyDescent="0.25">
      <c r="A167" s="46">
        <v>3291</v>
      </c>
      <c r="B167" s="75" t="s">
        <v>181</v>
      </c>
      <c r="C167" s="76">
        <f t="shared" si="34"/>
        <v>0</v>
      </c>
      <c r="D167" s="81"/>
      <c r="E167" s="81"/>
      <c r="F167" s="76">
        <f>D167+E167</f>
        <v>0</v>
      </c>
      <c r="G167" s="81"/>
      <c r="H167" s="81"/>
      <c r="I167" s="76">
        <f>G167+H167</f>
        <v>0</v>
      </c>
      <c r="J167" s="113"/>
      <c r="K167" s="81"/>
      <c r="L167" s="76">
        <f>J167+K167</f>
        <v>0</v>
      </c>
      <c r="M167" s="81"/>
      <c r="N167" s="81"/>
      <c r="O167" s="76">
        <f>M167+N167</f>
        <v>0</v>
      </c>
      <c r="P167" s="107"/>
    </row>
    <row r="168" spans="1:16" ht="72" hidden="1" x14ac:dyDescent="0.25">
      <c r="A168" s="46">
        <v>3292</v>
      </c>
      <c r="B168" s="75" t="s">
        <v>182</v>
      </c>
      <c r="C168" s="76">
        <f t="shared" si="34"/>
        <v>0</v>
      </c>
      <c r="D168" s="81"/>
      <c r="E168" s="81"/>
      <c r="F168" s="76">
        <f>D168+E168</f>
        <v>0</v>
      </c>
      <c r="G168" s="81"/>
      <c r="H168" s="81"/>
      <c r="I168" s="76">
        <f>G168+H168</f>
        <v>0</v>
      </c>
      <c r="J168" s="113"/>
      <c r="K168" s="81"/>
      <c r="L168" s="76">
        <f>J168+K168</f>
        <v>0</v>
      </c>
      <c r="M168" s="81"/>
      <c r="N168" s="81"/>
      <c r="O168" s="76">
        <f>M168+N168</f>
        <v>0</v>
      </c>
      <c r="P168" s="107"/>
    </row>
    <row r="169" spans="1:16" ht="72" hidden="1" x14ac:dyDescent="0.25">
      <c r="A169" s="46">
        <v>3293</v>
      </c>
      <c r="B169" s="75" t="s">
        <v>183</v>
      </c>
      <c r="C169" s="76">
        <f t="shared" si="34"/>
        <v>0</v>
      </c>
      <c r="D169" s="81"/>
      <c r="E169" s="81"/>
      <c r="F169" s="76">
        <f>D169+E169</f>
        <v>0</v>
      </c>
      <c r="G169" s="81"/>
      <c r="H169" s="81"/>
      <c r="I169" s="76">
        <f>G169+H169</f>
        <v>0</v>
      </c>
      <c r="J169" s="113"/>
      <c r="K169" s="81"/>
      <c r="L169" s="76">
        <f>J169+K169</f>
        <v>0</v>
      </c>
      <c r="M169" s="81"/>
      <c r="N169" s="81"/>
      <c r="O169" s="76">
        <f>M169+N169</f>
        <v>0</v>
      </c>
      <c r="P169" s="107"/>
    </row>
    <row r="170" spans="1:16" ht="60" hidden="1" x14ac:dyDescent="0.25">
      <c r="A170" s="125">
        <v>3294</v>
      </c>
      <c r="B170" s="75" t="s">
        <v>184</v>
      </c>
      <c r="C170" s="123">
        <f t="shared" si="34"/>
        <v>0</v>
      </c>
      <c r="D170" s="126"/>
      <c r="E170" s="126"/>
      <c r="F170" s="123">
        <f>D170+E170</f>
        <v>0</v>
      </c>
      <c r="G170" s="126"/>
      <c r="H170" s="126"/>
      <c r="I170" s="123">
        <f>G170+H170</f>
        <v>0</v>
      </c>
      <c r="J170" s="127"/>
      <c r="K170" s="126"/>
      <c r="L170" s="123">
        <f>J170+K170</f>
        <v>0</v>
      </c>
      <c r="M170" s="126"/>
      <c r="N170" s="126"/>
      <c r="O170" s="123">
        <f>M170+N170</f>
        <v>0</v>
      </c>
      <c r="P170" s="124"/>
    </row>
    <row r="171" spans="1:16" ht="48" hidden="1" x14ac:dyDescent="0.25">
      <c r="A171" s="85">
        <v>3300</v>
      </c>
      <c r="B171" s="75" t="s">
        <v>185</v>
      </c>
      <c r="C171" s="76">
        <f t="shared" si="34"/>
        <v>0</v>
      </c>
      <c r="D171" s="76">
        <f t="shared" ref="D171:O171" si="57">SUM(D172:D173)</f>
        <v>0</v>
      </c>
      <c r="E171" s="76">
        <f t="shared" si="57"/>
        <v>0</v>
      </c>
      <c r="F171" s="76">
        <f t="shared" si="57"/>
        <v>0</v>
      </c>
      <c r="G171" s="76">
        <f t="shared" si="57"/>
        <v>0</v>
      </c>
      <c r="H171" s="76">
        <f t="shared" si="57"/>
        <v>0</v>
      </c>
      <c r="I171" s="76">
        <f t="shared" si="57"/>
        <v>0</v>
      </c>
      <c r="J171" s="115">
        <f t="shared" si="57"/>
        <v>0</v>
      </c>
      <c r="K171" s="76">
        <f t="shared" si="57"/>
        <v>0</v>
      </c>
      <c r="L171" s="76">
        <f t="shared" si="57"/>
        <v>0</v>
      </c>
      <c r="M171" s="76">
        <f t="shared" si="57"/>
        <v>0</v>
      </c>
      <c r="N171" s="76">
        <f t="shared" si="57"/>
        <v>0</v>
      </c>
      <c r="O171" s="76">
        <f t="shared" si="57"/>
        <v>0</v>
      </c>
      <c r="P171" s="107"/>
    </row>
    <row r="172" spans="1:16" ht="48" hidden="1" x14ac:dyDescent="0.25">
      <c r="A172" s="87">
        <v>3310</v>
      </c>
      <c r="B172" s="88" t="s">
        <v>186</v>
      </c>
      <c r="C172" s="61">
        <f t="shared" si="34"/>
        <v>0</v>
      </c>
      <c r="D172" s="116"/>
      <c r="E172" s="116"/>
      <c r="F172" s="61">
        <f>D172+E172</f>
        <v>0</v>
      </c>
      <c r="G172" s="116"/>
      <c r="H172" s="116"/>
      <c r="I172" s="61">
        <f>G172+H172</f>
        <v>0</v>
      </c>
      <c r="J172" s="117"/>
      <c r="K172" s="116"/>
      <c r="L172" s="61">
        <f>J172+K172</f>
        <v>0</v>
      </c>
      <c r="M172" s="116"/>
      <c r="N172" s="116"/>
      <c r="O172" s="61">
        <f>M172+N172</f>
        <v>0</v>
      </c>
      <c r="P172" s="109"/>
    </row>
    <row r="173" spans="1:16" ht="48.75" hidden="1" customHeight="1" x14ac:dyDescent="0.25">
      <c r="A173" s="40">
        <v>3320</v>
      </c>
      <c r="B173" s="69" t="s">
        <v>187</v>
      </c>
      <c r="C173" s="70">
        <f t="shared" si="34"/>
        <v>0</v>
      </c>
      <c r="D173" s="110"/>
      <c r="E173" s="110"/>
      <c r="F173" s="70">
        <f>D173+E173</f>
        <v>0</v>
      </c>
      <c r="G173" s="110"/>
      <c r="H173" s="110"/>
      <c r="I173" s="70">
        <f>G173+H173</f>
        <v>0</v>
      </c>
      <c r="J173" s="111"/>
      <c r="K173" s="110"/>
      <c r="L173" s="70">
        <f>J173+K173</f>
        <v>0</v>
      </c>
      <c r="M173" s="110"/>
      <c r="N173" s="110"/>
      <c r="O173" s="70">
        <f>M173+N173</f>
        <v>0</v>
      </c>
      <c r="P173" s="112"/>
    </row>
    <row r="174" spans="1:16" hidden="1" x14ac:dyDescent="0.25">
      <c r="A174" s="128">
        <v>4000</v>
      </c>
      <c r="B174" s="102" t="s">
        <v>188</v>
      </c>
      <c r="C174" s="103">
        <f t="shared" si="34"/>
        <v>0</v>
      </c>
      <c r="D174" s="103">
        <f t="shared" ref="D174:O174" si="58">SUM(D175,D178)</f>
        <v>0</v>
      </c>
      <c r="E174" s="103">
        <f t="shared" si="58"/>
        <v>0</v>
      </c>
      <c r="F174" s="103">
        <f t="shared" si="58"/>
        <v>0</v>
      </c>
      <c r="G174" s="103">
        <f t="shared" si="58"/>
        <v>0</v>
      </c>
      <c r="H174" s="103">
        <f t="shared" si="58"/>
        <v>0</v>
      </c>
      <c r="I174" s="103">
        <f t="shared" si="58"/>
        <v>0</v>
      </c>
      <c r="J174" s="104">
        <f t="shared" si="58"/>
        <v>0</v>
      </c>
      <c r="K174" s="103">
        <f t="shared" si="58"/>
        <v>0</v>
      </c>
      <c r="L174" s="103">
        <f t="shared" si="58"/>
        <v>0</v>
      </c>
      <c r="M174" s="103">
        <f t="shared" si="58"/>
        <v>0</v>
      </c>
      <c r="N174" s="103">
        <f t="shared" si="58"/>
        <v>0</v>
      </c>
      <c r="O174" s="103">
        <f t="shared" si="58"/>
        <v>0</v>
      </c>
      <c r="P174" s="105"/>
    </row>
    <row r="175" spans="1:16" ht="24" hidden="1" x14ac:dyDescent="0.25">
      <c r="A175" s="129">
        <v>4200</v>
      </c>
      <c r="B175" s="88" t="s">
        <v>189</v>
      </c>
      <c r="C175" s="61">
        <f t="shared" si="34"/>
        <v>0</v>
      </c>
      <c r="D175" s="61">
        <f t="shared" ref="D175:O175" si="59">SUM(D176,D177)</f>
        <v>0</v>
      </c>
      <c r="E175" s="61">
        <f t="shared" si="59"/>
        <v>0</v>
      </c>
      <c r="F175" s="61">
        <f t="shared" si="59"/>
        <v>0</v>
      </c>
      <c r="G175" s="61">
        <f t="shared" si="59"/>
        <v>0</v>
      </c>
      <c r="H175" s="61">
        <f t="shared" si="59"/>
        <v>0</v>
      </c>
      <c r="I175" s="61">
        <f t="shared" si="59"/>
        <v>0</v>
      </c>
      <c r="J175" s="106">
        <f t="shared" si="59"/>
        <v>0</v>
      </c>
      <c r="K175" s="61">
        <f t="shared" si="59"/>
        <v>0</v>
      </c>
      <c r="L175" s="61">
        <f t="shared" si="59"/>
        <v>0</v>
      </c>
      <c r="M175" s="61">
        <f t="shared" si="59"/>
        <v>0</v>
      </c>
      <c r="N175" s="61">
        <f t="shared" si="59"/>
        <v>0</v>
      </c>
      <c r="O175" s="61">
        <f t="shared" si="59"/>
        <v>0</v>
      </c>
      <c r="P175" s="109"/>
    </row>
    <row r="176" spans="1:16" ht="36" hidden="1" x14ac:dyDescent="0.25">
      <c r="A176" s="118">
        <v>4240</v>
      </c>
      <c r="B176" s="69" t="s">
        <v>190</v>
      </c>
      <c r="C176" s="70">
        <f t="shared" si="34"/>
        <v>0</v>
      </c>
      <c r="D176" s="110"/>
      <c r="E176" s="110"/>
      <c r="F176" s="70">
        <f>D176+E176</f>
        <v>0</v>
      </c>
      <c r="G176" s="110"/>
      <c r="H176" s="110"/>
      <c r="I176" s="70">
        <f>G176+H176</f>
        <v>0</v>
      </c>
      <c r="J176" s="111"/>
      <c r="K176" s="110"/>
      <c r="L176" s="70">
        <f>J176+K176</f>
        <v>0</v>
      </c>
      <c r="M176" s="110"/>
      <c r="N176" s="110"/>
      <c r="O176" s="70">
        <f>M176+N176</f>
        <v>0</v>
      </c>
      <c r="P176" s="112"/>
    </row>
    <row r="177" spans="1:16" ht="24" hidden="1" x14ac:dyDescent="0.25">
      <c r="A177" s="114">
        <v>4250</v>
      </c>
      <c r="B177" s="75" t="s">
        <v>191</v>
      </c>
      <c r="C177" s="76">
        <f t="shared" si="34"/>
        <v>0</v>
      </c>
      <c r="D177" s="81"/>
      <c r="E177" s="81"/>
      <c r="F177" s="76">
        <f>D177+E177</f>
        <v>0</v>
      </c>
      <c r="G177" s="81"/>
      <c r="H177" s="81"/>
      <c r="I177" s="76">
        <f>G177+H177</f>
        <v>0</v>
      </c>
      <c r="J177" s="113"/>
      <c r="K177" s="81"/>
      <c r="L177" s="76">
        <f>J177+K177</f>
        <v>0</v>
      </c>
      <c r="M177" s="81"/>
      <c r="N177" s="81"/>
      <c r="O177" s="76">
        <f>M177+N177</f>
        <v>0</v>
      </c>
      <c r="P177" s="107"/>
    </row>
    <row r="178" spans="1:16" hidden="1" x14ac:dyDescent="0.25">
      <c r="A178" s="60">
        <v>4300</v>
      </c>
      <c r="B178" s="88" t="s">
        <v>192</v>
      </c>
      <c r="C178" s="61">
        <f t="shared" ref="C178:C241" si="60">F178+I178+L178+O178</f>
        <v>0</v>
      </c>
      <c r="D178" s="61">
        <f t="shared" ref="D178:O178" si="61">SUM(D179)</f>
        <v>0</v>
      </c>
      <c r="E178" s="61">
        <f t="shared" si="61"/>
        <v>0</v>
      </c>
      <c r="F178" s="61">
        <f t="shared" si="61"/>
        <v>0</v>
      </c>
      <c r="G178" s="61">
        <f t="shared" si="61"/>
        <v>0</v>
      </c>
      <c r="H178" s="61">
        <f t="shared" si="61"/>
        <v>0</v>
      </c>
      <c r="I178" s="61">
        <f t="shared" si="61"/>
        <v>0</v>
      </c>
      <c r="J178" s="106">
        <f t="shared" si="61"/>
        <v>0</v>
      </c>
      <c r="K178" s="61">
        <f t="shared" si="61"/>
        <v>0</v>
      </c>
      <c r="L178" s="61">
        <f t="shared" si="61"/>
        <v>0</v>
      </c>
      <c r="M178" s="61">
        <f t="shared" si="61"/>
        <v>0</v>
      </c>
      <c r="N178" s="61">
        <f t="shared" si="61"/>
        <v>0</v>
      </c>
      <c r="O178" s="61">
        <f t="shared" si="61"/>
        <v>0</v>
      </c>
      <c r="P178" s="109"/>
    </row>
    <row r="179" spans="1:16" ht="24" hidden="1" x14ac:dyDescent="0.25">
      <c r="A179" s="118">
        <v>4310</v>
      </c>
      <c r="B179" s="69" t="s">
        <v>193</v>
      </c>
      <c r="C179" s="70">
        <f t="shared" si="60"/>
        <v>0</v>
      </c>
      <c r="D179" s="70">
        <f t="shared" ref="D179:O179" si="62">SUM(D180:D180)</f>
        <v>0</v>
      </c>
      <c r="E179" s="70">
        <f t="shared" si="62"/>
        <v>0</v>
      </c>
      <c r="F179" s="70">
        <f t="shared" si="62"/>
        <v>0</v>
      </c>
      <c r="G179" s="70">
        <f t="shared" si="62"/>
        <v>0</v>
      </c>
      <c r="H179" s="70">
        <f t="shared" si="62"/>
        <v>0</v>
      </c>
      <c r="I179" s="70">
        <f t="shared" si="62"/>
        <v>0</v>
      </c>
      <c r="J179" s="119">
        <f t="shared" si="62"/>
        <v>0</v>
      </c>
      <c r="K179" s="70">
        <f t="shared" si="62"/>
        <v>0</v>
      </c>
      <c r="L179" s="70">
        <f t="shared" si="62"/>
        <v>0</v>
      </c>
      <c r="M179" s="70">
        <f t="shared" si="62"/>
        <v>0</v>
      </c>
      <c r="N179" s="70">
        <f t="shared" si="62"/>
        <v>0</v>
      </c>
      <c r="O179" s="70">
        <f t="shared" si="62"/>
        <v>0</v>
      </c>
      <c r="P179" s="112"/>
    </row>
    <row r="180" spans="1:16" ht="36" hidden="1" x14ac:dyDescent="0.25">
      <c r="A180" s="46">
        <v>4311</v>
      </c>
      <c r="B180" s="75" t="s">
        <v>194</v>
      </c>
      <c r="C180" s="76">
        <f t="shared" si="60"/>
        <v>0</v>
      </c>
      <c r="D180" s="81"/>
      <c r="E180" s="81"/>
      <c r="F180" s="76">
        <f>D180+E180</f>
        <v>0</v>
      </c>
      <c r="G180" s="81"/>
      <c r="H180" s="81"/>
      <c r="I180" s="76">
        <f>G180+H180</f>
        <v>0</v>
      </c>
      <c r="J180" s="113"/>
      <c r="K180" s="81"/>
      <c r="L180" s="76">
        <f>J180+K180</f>
        <v>0</v>
      </c>
      <c r="M180" s="81"/>
      <c r="N180" s="81"/>
      <c r="O180" s="76">
        <f>M180+N180</f>
        <v>0</v>
      </c>
      <c r="P180" s="107"/>
    </row>
    <row r="181" spans="1:16" s="27" customFormat="1" ht="24" hidden="1" x14ac:dyDescent="0.25">
      <c r="A181" s="130"/>
      <c r="B181" s="22" t="s">
        <v>195</v>
      </c>
      <c r="C181" s="90">
        <f t="shared" si="60"/>
        <v>0</v>
      </c>
      <c r="D181" s="90">
        <f t="shared" ref="D181:O181" si="63">SUM(D182,D211,D252,D265)</f>
        <v>0</v>
      </c>
      <c r="E181" s="90">
        <f t="shared" si="63"/>
        <v>0</v>
      </c>
      <c r="F181" s="90">
        <f t="shared" si="63"/>
        <v>0</v>
      </c>
      <c r="G181" s="90">
        <f t="shared" si="63"/>
        <v>0</v>
      </c>
      <c r="H181" s="90">
        <f t="shared" si="63"/>
        <v>0</v>
      </c>
      <c r="I181" s="90">
        <f t="shared" si="63"/>
        <v>0</v>
      </c>
      <c r="J181" s="91">
        <f t="shared" si="63"/>
        <v>0</v>
      </c>
      <c r="K181" s="90">
        <f t="shared" si="63"/>
        <v>0</v>
      </c>
      <c r="L181" s="90">
        <f t="shared" si="63"/>
        <v>0</v>
      </c>
      <c r="M181" s="90">
        <f t="shared" si="63"/>
        <v>0</v>
      </c>
      <c r="N181" s="90">
        <f t="shared" si="63"/>
        <v>0</v>
      </c>
      <c r="O181" s="90">
        <f t="shared" si="63"/>
        <v>0</v>
      </c>
      <c r="P181" s="131"/>
    </row>
    <row r="182" spans="1:16" hidden="1" x14ac:dyDescent="0.25">
      <c r="A182" s="102">
        <v>5000</v>
      </c>
      <c r="B182" s="102" t="s">
        <v>196</v>
      </c>
      <c r="C182" s="103">
        <f t="shared" si="60"/>
        <v>0</v>
      </c>
      <c r="D182" s="103">
        <f t="shared" ref="D182:O182" si="64">D183+D187</f>
        <v>0</v>
      </c>
      <c r="E182" s="103">
        <f t="shared" si="64"/>
        <v>0</v>
      </c>
      <c r="F182" s="103">
        <f t="shared" si="64"/>
        <v>0</v>
      </c>
      <c r="G182" s="103">
        <f t="shared" si="64"/>
        <v>0</v>
      </c>
      <c r="H182" s="103">
        <f t="shared" si="64"/>
        <v>0</v>
      </c>
      <c r="I182" s="103">
        <f t="shared" si="64"/>
        <v>0</v>
      </c>
      <c r="J182" s="104">
        <f t="shared" si="64"/>
        <v>0</v>
      </c>
      <c r="K182" s="103">
        <f t="shared" si="64"/>
        <v>0</v>
      </c>
      <c r="L182" s="103">
        <f t="shared" si="64"/>
        <v>0</v>
      </c>
      <c r="M182" s="103">
        <f t="shared" si="64"/>
        <v>0</v>
      </c>
      <c r="N182" s="103">
        <f t="shared" si="64"/>
        <v>0</v>
      </c>
      <c r="O182" s="103">
        <f t="shared" si="64"/>
        <v>0</v>
      </c>
      <c r="P182" s="105"/>
    </row>
    <row r="183" spans="1:16" hidden="1" x14ac:dyDescent="0.25">
      <c r="A183" s="60">
        <v>5100</v>
      </c>
      <c r="B183" s="88" t="s">
        <v>197</v>
      </c>
      <c r="C183" s="61">
        <f t="shared" si="60"/>
        <v>0</v>
      </c>
      <c r="D183" s="61">
        <f t="shared" ref="D183:O183" si="65">SUM(D184:D186)</f>
        <v>0</v>
      </c>
      <c r="E183" s="61">
        <f t="shared" si="65"/>
        <v>0</v>
      </c>
      <c r="F183" s="61">
        <f t="shared" si="65"/>
        <v>0</v>
      </c>
      <c r="G183" s="61">
        <f t="shared" si="65"/>
        <v>0</v>
      </c>
      <c r="H183" s="61">
        <f t="shared" si="65"/>
        <v>0</v>
      </c>
      <c r="I183" s="61">
        <f t="shared" si="65"/>
        <v>0</v>
      </c>
      <c r="J183" s="106">
        <f t="shared" si="65"/>
        <v>0</v>
      </c>
      <c r="K183" s="61">
        <f t="shared" si="65"/>
        <v>0</v>
      </c>
      <c r="L183" s="61">
        <f t="shared" si="65"/>
        <v>0</v>
      </c>
      <c r="M183" s="61">
        <f t="shared" si="65"/>
        <v>0</v>
      </c>
      <c r="N183" s="61">
        <f t="shared" si="65"/>
        <v>0</v>
      </c>
      <c r="O183" s="61">
        <f t="shared" si="65"/>
        <v>0</v>
      </c>
      <c r="P183" s="109"/>
    </row>
    <row r="184" spans="1:16" hidden="1" x14ac:dyDescent="0.25">
      <c r="A184" s="118">
        <v>5110</v>
      </c>
      <c r="B184" s="69" t="s">
        <v>198</v>
      </c>
      <c r="C184" s="70">
        <f t="shared" si="60"/>
        <v>0</v>
      </c>
      <c r="D184" s="110"/>
      <c r="E184" s="110"/>
      <c r="F184" s="70">
        <f>D184+E184</f>
        <v>0</v>
      </c>
      <c r="G184" s="110"/>
      <c r="H184" s="110"/>
      <c r="I184" s="70">
        <f>G184+H184</f>
        <v>0</v>
      </c>
      <c r="J184" s="111"/>
      <c r="K184" s="110"/>
      <c r="L184" s="70">
        <f>J184+K184</f>
        <v>0</v>
      </c>
      <c r="M184" s="110"/>
      <c r="N184" s="110"/>
      <c r="O184" s="70">
        <f>M184+N184</f>
        <v>0</v>
      </c>
      <c r="P184" s="112"/>
    </row>
    <row r="185" spans="1:16" ht="24" hidden="1" x14ac:dyDescent="0.25">
      <c r="A185" s="114">
        <v>5120</v>
      </c>
      <c r="B185" s="75" t="s">
        <v>199</v>
      </c>
      <c r="C185" s="76">
        <f t="shared" si="60"/>
        <v>0</v>
      </c>
      <c r="D185" s="81"/>
      <c r="E185" s="81"/>
      <c r="F185" s="76">
        <f>D185+E185</f>
        <v>0</v>
      </c>
      <c r="G185" s="81"/>
      <c r="H185" s="81"/>
      <c r="I185" s="76">
        <f>G185+H185</f>
        <v>0</v>
      </c>
      <c r="J185" s="113"/>
      <c r="K185" s="81"/>
      <c r="L185" s="76">
        <f>J185+K185</f>
        <v>0</v>
      </c>
      <c r="M185" s="81"/>
      <c r="N185" s="81"/>
      <c r="O185" s="76">
        <f>M185+N185</f>
        <v>0</v>
      </c>
      <c r="P185" s="107"/>
    </row>
    <row r="186" spans="1:16" hidden="1" x14ac:dyDescent="0.25">
      <c r="A186" s="114">
        <v>5140</v>
      </c>
      <c r="B186" s="75" t="s">
        <v>200</v>
      </c>
      <c r="C186" s="76">
        <f t="shared" si="60"/>
        <v>0</v>
      </c>
      <c r="D186" s="81"/>
      <c r="E186" s="81"/>
      <c r="F186" s="76">
        <f>D186+E186</f>
        <v>0</v>
      </c>
      <c r="G186" s="81"/>
      <c r="H186" s="81"/>
      <c r="I186" s="76">
        <f>G186+H186</f>
        <v>0</v>
      </c>
      <c r="J186" s="113"/>
      <c r="K186" s="81"/>
      <c r="L186" s="76">
        <f>J186+K186</f>
        <v>0</v>
      </c>
      <c r="M186" s="81"/>
      <c r="N186" s="81"/>
      <c r="O186" s="76">
        <f>M186+N186</f>
        <v>0</v>
      </c>
      <c r="P186" s="107"/>
    </row>
    <row r="187" spans="1:16" ht="24" hidden="1" x14ac:dyDescent="0.25">
      <c r="A187" s="60">
        <v>5200</v>
      </c>
      <c r="B187" s="88" t="s">
        <v>201</v>
      </c>
      <c r="C187" s="61">
        <f t="shared" si="60"/>
        <v>0</v>
      </c>
      <c r="D187" s="61">
        <f t="shared" ref="D187:O187" si="66">D188+D198+D199+D206+D207+D208+D210</f>
        <v>0</v>
      </c>
      <c r="E187" s="61">
        <f t="shared" si="66"/>
        <v>0</v>
      </c>
      <c r="F187" s="61">
        <f t="shared" si="66"/>
        <v>0</v>
      </c>
      <c r="G187" s="61">
        <f t="shared" si="66"/>
        <v>0</v>
      </c>
      <c r="H187" s="61">
        <f t="shared" si="66"/>
        <v>0</v>
      </c>
      <c r="I187" s="61">
        <f t="shared" si="66"/>
        <v>0</v>
      </c>
      <c r="J187" s="106">
        <f t="shared" si="66"/>
        <v>0</v>
      </c>
      <c r="K187" s="61">
        <f t="shared" si="66"/>
        <v>0</v>
      </c>
      <c r="L187" s="61">
        <f t="shared" si="66"/>
        <v>0</v>
      </c>
      <c r="M187" s="61">
        <f t="shared" si="66"/>
        <v>0</v>
      </c>
      <c r="N187" s="61">
        <f t="shared" si="66"/>
        <v>0</v>
      </c>
      <c r="O187" s="61">
        <f t="shared" si="66"/>
        <v>0</v>
      </c>
      <c r="P187" s="109"/>
    </row>
    <row r="188" spans="1:16" hidden="1" x14ac:dyDescent="0.25">
      <c r="A188" s="108">
        <v>5210</v>
      </c>
      <c r="B188" s="88" t="s">
        <v>202</v>
      </c>
      <c r="C188" s="61">
        <f t="shared" si="60"/>
        <v>0</v>
      </c>
      <c r="D188" s="61">
        <f t="shared" ref="D188:O188" si="67">SUM(D189:D197)</f>
        <v>0</v>
      </c>
      <c r="E188" s="61">
        <f t="shared" si="67"/>
        <v>0</v>
      </c>
      <c r="F188" s="61">
        <f t="shared" si="67"/>
        <v>0</v>
      </c>
      <c r="G188" s="61">
        <f t="shared" si="67"/>
        <v>0</v>
      </c>
      <c r="H188" s="61">
        <f t="shared" si="67"/>
        <v>0</v>
      </c>
      <c r="I188" s="61">
        <f t="shared" si="67"/>
        <v>0</v>
      </c>
      <c r="J188" s="106">
        <f t="shared" si="67"/>
        <v>0</v>
      </c>
      <c r="K188" s="61">
        <f t="shared" si="67"/>
        <v>0</v>
      </c>
      <c r="L188" s="61">
        <f t="shared" si="67"/>
        <v>0</v>
      </c>
      <c r="M188" s="61">
        <f t="shared" si="67"/>
        <v>0</v>
      </c>
      <c r="N188" s="61">
        <f t="shared" si="67"/>
        <v>0</v>
      </c>
      <c r="O188" s="61">
        <f t="shared" si="67"/>
        <v>0</v>
      </c>
      <c r="P188" s="109"/>
    </row>
    <row r="189" spans="1:16" hidden="1" x14ac:dyDescent="0.25">
      <c r="A189" s="40">
        <v>5211</v>
      </c>
      <c r="B189" s="69" t="s">
        <v>203</v>
      </c>
      <c r="C189" s="70">
        <f t="shared" si="60"/>
        <v>0</v>
      </c>
      <c r="D189" s="110"/>
      <c r="E189" s="110"/>
      <c r="F189" s="70">
        <f t="shared" ref="F189:F198" si="68">D189+E189</f>
        <v>0</v>
      </c>
      <c r="G189" s="110"/>
      <c r="H189" s="110"/>
      <c r="I189" s="70">
        <f t="shared" ref="I189:I198" si="69">G189+H189</f>
        <v>0</v>
      </c>
      <c r="J189" s="111"/>
      <c r="K189" s="110"/>
      <c r="L189" s="70">
        <f t="shared" ref="L189:L198" si="70">J189+K189</f>
        <v>0</v>
      </c>
      <c r="M189" s="110"/>
      <c r="N189" s="110"/>
      <c r="O189" s="70">
        <f t="shared" ref="O189:O198" si="71">M189+N189</f>
        <v>0</v>
      </c>
      <c r="P189" s="112"/>
    </row>
    <row r="190" spans="1:16" hidden="1" x14ac:dyDescent="0.25">
      <c r="A190" s="46">
        <v>5212</v>
      </c>
      <c r="B190" s="75" t="s">
        <v>204</v>
      </c>
      <c r="C190" s="76">
        <f t="shared" si="60"/>
        <v>0</v>
      </c>
      <c r="D190" s="81"/>
      <c r="E190" s="81"/>
      <c r="F190" s="76">
        <f t="shared" si="68"/>
        <v>0</v>
      </c>
      <c r="G190" s="81"/>
      <c r="H190" s="81"/>
      <c r="I190" s="76">
        <f t="shared" si="69"/>
        <v>0</v>
      </c>
      <c r="J190" s="113"/>
      <c r="K190" s="81"/>
      <c r="L190" s="76">
        <f t="shared" si="70"/>
        <v>0</v>
      </c>
      <c r="M190" s="81"/>
      <c r="N190" s="81"/>
      <c r="O190" s="76">
        <f t="shared" si="71"/>
        <v>0</v>
      </c>
      <c r="P190" s="107"/>
    </row>
    <row r="191" spans="1:16" hidden="1" x14ac:dyDescent="0.25">
      <c r="A191" s="46">
        <v>5213</v>
      </c>
      <c r="B191" s="75" t="s">
        <v>205</v>
      </c>
      <c r="C191" s="76">
        <f t="shared" si="60"/>
        <v>0</v>
      </c>
      <c r="D191" s="81"/>
      <c r="E191" s="81"/>
      <c r="F191" s="76">
        <f t="shared" si="68"/>
        <v>0</v>
      </c>
      <c r="G191" s="81"/>
      <c r="H191" s="81"/>
      <c r="I191" s="76">
        <f t="shared" si="69"/>
        <v>0</v>
      </c>
      <c r="J191" s="113"/>
      <c r="K191" s="81"/>
      <c r="L191" s="76">
        <f t="shared" si="70"/>
        <v>0</v>
      </c>
      <c r="M191" s="81"/>
      <c r="N191" s="81"/>
      <c r="O191" s="76">
        <f t="shared" si="71"/>
        <v>0</v>
      </c>
      <c r="P191" s="107"/>
    </row>
    <row r="192" spans="1:16" hidden="1" x14ac:dyDescent="0.25">
      <c r="A192" s="46">
        <v>5214</v>
      </c>
      <c r="B192" s="75" t="s">
        <v>206</v>
      </c>
      <c r="C192" s="76">
        <f t="shared" si="60"/>
        <v>0</v>
      </c>
      <c r="D192" s="81"/>
      <c r="E192" s="81"/>
      <c r="F192" s="76">
        <f t="shared" si="68"/>
        <v>0</v>
      </c>
      <c r="G192" s="81"/>
      <c r="H192" s="81"/>
      <c r="I192" s="76">
        <f t="shared" si="69"/>
        <v>0</v>
      </c>
      <c r="J192" s="113"/>
      <c r="K192" s="81"/>
      <c r="L192" s="76">
        <f t="shared" si="70"/>
        <v>0</v>
      </c>
      <c r="M192" s="81"/>
      <c r="N192" s="81"/>
      <c r="O192" s="76">
        <f t="shared" si="71"/>
        <v>0</v>
      </c>
      <c r="P192" s="107"/>
    </row>
    <row r="193" spans="1:16" hidden="1" x14ac:dyDescent="0.25">
      <c r="A193" s="46">
        <v>5215</v>
      </c>
      <c r="B193" s="75" t="s">
        <v>207</v>
      </c>
      <c r="C193" s="76">
        <f t="shared" si="60"/>
        <v>0</v>
      </c>
      <c r="D193" s="81"/>
      <c r="E193" s="81"/>
      <c r="F193" s="76">
        <f t="shared" si="68"/>
        <v>0</v>
      </c>
      <c r="G193" s="81"/>
      <c r="H193" s="81"/>
      <c r="I193" s="76">
        <f t="shared" si="69"/>
        <v>0</v>
      </c>
      <c r="J193" s="113"/>
      <c r="K193" s="81"/>
      <c r="L193" s="76">
        <f t="shared" si="70"/>
        <v>0</v>
      </c>
      <c r="M193" s="81"/>
      <c r="N193" s="81"/>
      <c r="O193" s="76">
        <f t="shared" si="71"/>
        <v>0</v>
      </c>
      <c r="P193" s="107"/>
    </row>
    <row r="194" spans="1:16" ht="14.25" hidden="1" customHeight="1" x14ac:dyDescent="0.25">
      <c r="A194" s="46">
        <v>5216</v>
      </c>
      <c r="B194" s="75" t="s">
        <v>208</v>
      </c>
      <c r="C194" s="76">
        <f t="shared" si="60"/>
        <v>0</v>
      </c>
      <c r="D194" s="81"/>
      <c r="E194" s="81"/>
      <c r="F194" s="76">
        <f t="shared" si="68"/>
        <v>0</v>
      </c>
      <c r="G194" s="81"/>
      <c r="H194" s="81"/>
      <c r="I194" s="76">
        <f t="shared" si="69"/>
        <v>0</v>
      </c>
      <c r="J194" s="113"/>
      <c r="K194" s="81"/>
      <c r="L194" s="76">
        <f t="shared" si="70"/>
        <v>0</v>
      </c>
      <c r="M194" s="81"/>
      <c r="N194" s="81"/>
      <c r="O194" s="76">
        <f t="shared" si="71"/>
        <v>0</v>
      </c>
      <c r="P194" s="107"/>
    </row>
    <row r="195" spans="1:16" hidden="1" x14ac:dyDescent="0.25">
      <c r="A195" s="46">
        <v>5217</v>
      </c>
      <c r="B195" s="75" t="s">
        <v>209</v>
      </c>
      <c r="C195" s="76">
        <f t="shared" si="60"/>
        <v>0</v>
      </c>
      <c r="D195" s="81"/>
      <c r="E195" s="81"/>
      <c r="F195" s="76">
        <f t="shared" si="68"/>
        <v>0</v>
      </c>
      <c r="G195" s="81"/>
      <c r="H195" s="81"/>
      <c r="I195" s="76">
        <f t="shared" si="69"/>
        <v>0</v>
      </c>
      <c r="J195" s="113"/>
      <c r="K195" s="81"/>
      <c r="L195" s="76">
        <f t="shared" si="70"/>
        <v>0</v>
      </c>
      <c r="M195" s="81"/>
      <c r="N195" s="81"/>
      <c r="O195" s="76">
        <f t="shared" si="71"/>
        <v>0</v>
      </c>
      <c r="P195" s="107"/>
    </row>
    <row r="196" spans="1:16" hidden="1" x14ac:dyDescent="0.25">
      <c r="A196" s="46">
        <v>5218</v>
      </c>
      <c r="B196" s="75" t="s">
        <v>210</v>
      </c>
      <c r="C196" s="76">
        <f t="shared" si="60"/>
        <v>0</v>
      </c>
      <c r="D196" s="81"/>
      <c r="E196" s="81"/>
      <c r="F196" s="76">
        <f t="shared" si="68"/>
        <v>0</v>
      </c>
      <c r="G196" s="81"/>
      <c r="H196" s="81"/>
      <c r="I196" s="76">
        <f t="shared" si="69"/>
        <v>0</v>
      </c>
      <c r="J196" s="113"/>
      <c r="K196" s="81"/>
      <c r="L196" s="76">
        <f t="shared" si="70"/>
        <v>0</v>
      </c>
      <c r="M196" s="81"/>
      <c r="N196" s="81"/>
      <c r="O196" s="76">
        <f t="shared" si="71"/>
        <v>0</v>
      </c>
      <c r="P196" s="107"/>
    </row>
    <row r="197" spans="1:16" hidden="1" x14ac:dyDescent="0.25">
      <c r="A197" s="46">
        <v>5219</v>
      </c>
      <c r="B197" s="75" t="s">
        <v>211</v>
      </c>
      <c r="C197" s="76">
        <f t="shared" si="60"/>
        <v>0</v>
      </c>
      <c r="D197" s="81"/>
      <c r="E197" s="81"/>
      <c r="F197" s="76">
        <f t="shared" si="68"/>
        <v>0</v>
      </c>
      <c r="G197" s="81"/>
      <c r="H197" s="81"/>
      <c r="I197" s="76">
        <f t="shared" si="69"/>
        <v>0</v>
      </c>
      <c r="J197" s="113"/>
      <c r="K197" s="81"/>
      <c r="L197" s="76">
        <f t="shared" si="70"/>
        <v>0</v>
      </c>
      <c r="M197" s="81"/>
      <c r="N197" s="81"/>
      <c r="O197" s="76">
        <f t="shared" si="71"/>
        <v>0</v>
      </c>
      <c r="P197" s="107"/>
    </row>
    <row r="198" spans="1:16" ht="13.5" hidden="1" customHeight="1" x14ac:dyDescent="0.25">
      <c r="A198" s="114">
        <v>5220</v>
      </c>
      <c r="B198" s="75" t="s">
        <v>212</v>
      </c>
      <c r="C198" s="76">
        <f t="shared" si="60"/>
        <v>0</v>
      </c>
      <c r="D198" s="81"/>
      <c r="E198" s="81"/>
      <c r="F198" s="76">
        <f t="shared" si="68"/>
        <v>0</v>
      </c>
      <c r="G198" s="81"/>
      <c r="H198" s="81"/>
      <c r="I198" s="76">
        <f t="shared" si="69"/>
        <v>0</v>
      </c>
      <c r="J198" s="113"/>
      <c r="K198" s="81"/>
      <c r="L198" s="76">
        <f t="shared" si="70"/>
        <v>0</v>
      </c>
      <c r="M198" s="81"/>
      <c r="N198" s="81"/>
      <c r="O198" s="76">
        <f t="shared" si="71"/>
        <v>0</v>
      </c>
      <c r="P198" s="107"/>
    </row>
    <row r="199" spans="1:16" hidden="1" x14ac:dyDescent="0.25">
      <c r="A199" s="114">
        <v>5230</v>
      </c>
      <c r="B199" s="75" t="s">
        <v>213</v>
      </c>
      <c r="C199" s="76">
        <f t="shared" si="60"/>
        <v>0</v>
      </c>
      <c r="D199" s="76">
        <f t="shared" ref="D199:O199" si="72">SUM(D200:D205)</f>
        <v>0</v>
      </c>
      <c r="E199" s="76">
        <f t="shared" si="72"/>
        <v>0</v>
      </c>
      <c r="F199" s="76">
        <f t="shared" si="72"/>
        <v>0</v>
      </c>
      <c r="G199" s="76">
        <f t="shared" si="72"/>
        <v>0</v>
      </c>
      <c r="H199" s="76">
        <f t="shared" si="72"/>
        <v>0</v>
      </c>
      <c r="I199" s="76">
        <f t="shared" si="72"/>
        <v>0</v>
      </c>
      <c r="J199" s="115">
        <f t="shared" si="72"/>
        <v>0</v>
      </c>
      <c r="K199" s="76">
        <f t="shared" si="72"/>
        <v>0</v>
      </c>
      <c r="L199" s="76">
        <f t="shared" si="72"/>
        <v>0</v>
      </c>
      <c r="M199" s="76">
        <f t="shared" si="72"/>
        <v>0</v>
      </c>
      <c r="N199" s="76">
        <f t="shared" si="72"/>
        <v>0</v>
      </c>
      <c r="O199" s="76">
        <f t="shared" si="72"/>
        <v>0</v>
      </c>
      <c r="P199" s="107"/>
    </row>
    <row r="200" spans="1:16" hidden="1" x14ac:dyDescent="0.25">
      <c r="A200" s="46">
        <v>5231</v>
      </c>
      <c r="B200" s="75" t="s">
        <v>214</v>
      </c>
      <c r="C200" s="76">
        <f t="shared" si="60"/>
        <v>0</v>
      </c>
      <c r="D200" s="81"/>
      <c r="E200" s="81"/>
      <c r="F200" s="76">
        <f t="shared" ref="F200:F207" si="73">D200+E200</f>
        <v>0</v>
      </c>
      <c r="G200" s="81"/>
      <c r="H200" s="81"/>
      <c r="I200" s="76">
        <f t="shared" ref="I200:I207" si="74">G200+H200</f>
        <v>0</v>
      </c>
      <c r="J200" s="113"/>
      <c r="K200" s="81"/>
      <c r="L200" s="76">
        <f t="shared" ref="L200:L207" si="75">J200+K200</f>
        <v>0</v>
      </c>
      <c r="M200" s="81"/>
      <c r="N200" s="81"/>
      <c r="O200" s="76">
        <f t="shared" ref="O200:O207" si="76">M200+N200</f>
        <v>0</v>
      </c>
      <c r="P200" s="107"/>
    </row>
    <row r="201" spans="1:16" hidden="1" x14ac:dyDescent="0.25">
      <c r="A201" s="46">
        <v>5233</v>
      </c>
      <c r="B201" s="75" t="s">
        <v>215</v>
      </c>
      <c r="C201" s="76">
        <f t="shared" si="60"/>
        <v>0</v>
      </c>
      <c r="D201" s="81"/>
      <c r="E201" s="81"/>
      <c r="F201" s="76">
        <f t="shared" si="73"/>
        <v>0</v>
      </c>
      <c r="G201" s="81"/>
      <c r="H201" s="81"/>
      <c r="I201" s="76">
        <f t="shared" si="74"/>
        <v>0</v>
      </c>
      <c r="J201" s="113"/>
      <c r="K201" s="81"/>
      <c r="L201" s="76">
        <f t="shared" si="75"/>
        <v>0</v>
      </c>
      <c r="M201" s="81"/>
      <c r="N201" s="81"/>
      <c r="O201" s="76">
        <f t="shared" si="76"/>
        <v>0</v>
      </c>
      <c r="P201" s="107"/>
    </row>
    <row r="202" spans="1:16" ht="24" hidden="1" x14ac:dyDescent="0.25">
      <c r="A202" s="46">
        <v>5234</v>
      </c>
      <c r="B202" s="75" t="s">
        <v>216</v>
      </c>
      <c r="C202" s="76">
        <f t="shared" si="60"/>
        <v>0</v>
      </c>
      <c r="D202" s="81"/>
      <c r="E202" s="81"/>
      <c r="F202" s="76">
        <f t="shared" si="73"/>
        <v>0</v>
      </c>
      <c r="G202" s="81"/>
      <c r="H202" s="81"/>
      <c r="I202" s="76">
        <f t="shared" si="74"/>
        <v>0</v>
      </c>
      <c r="J202" s="113"/>
      <c r="K202" s="81"/>
      <c r="L202" s="76">
        <f t="shared" si="75"/>
        <v>0</v>
      </c>
      <c r="M202" s="81"/>
      <c r="N202" s="81"/>
      <c r="O202" s="76">
        <f t="shared" si="76"/>
        <v>0</v>
      </c>
      <c r="P202" s="107"/>
    </row>
    <row r="203" spans="1:16" ht="14.25" hidden="1" customHeight="1" x14ac:dyDescent="0.25">
      <c r="A203" s="46">
        <v>5236</v>
      </c>
      <c r="B203" s="75" t="s">
        <v>217</v>
      </c>
      <c r="C203" s="76">
        <f t="shared" si="60"/>
        <v>0</v>
      </c>
      <c r="D203" s="81"/>
      <c r="E203" s="81"/>
      <c r="F203" s="76">
        <f t="shared" si="73"/>
        <v>0</v>
      </c>
      <c r="G203" s="81"/>
      <c r="H203" s="81"/>
      <c r="I203" s="76">
        <f t="shared" si="74"/>
        <v>0</v>
      </c>
      <c r="J203" s="113"/>
      <c r="K203" s="81"/>
      <c r="L203" s="76">
        <f t="shared" si="75"/>
        <v>0</v>
      </c>
      <c r="M203" s="81"/>
      <c r="N203" s="81"/>
      <c r="O203" s="76">
        <f t="shared" si="76"/>
        <v>0</v>
      </c>
      <c r="P203" s="107"/>
    </row>
    <row r="204" spans="1:16" ht="24" hidden="1" x14ac:dyDescent="0.25">
      <c r="A204" s="46">
        <v>5238</v>
      </c>
      <c r="B204" s="75" t="s">
        <v>218</v>
      </c>
      <c r="C204" s="76">
        <f t="shared" si="60"/>
        <v>0</v>
      </c>
      <c r="D204" s="81"/>
      <c r="E204" s="81"/>
      <c r="F204" s="76">
        <f t="shared" si="73"/>
        <v>0</v>
      </c>
      <c r="G204" s="81"/>
      <c r="H204" s="81"/>
      <c r="I204" s="76">
        <f t="shared" si="74"/>
        <v>0</v>
      </c>
      <c r="J204" s="113"/>
      <c r="K204" s="81"/>
      <c r="L204" s="76">
        <f t="shared" si="75"/>
        <v>0</v>
      </c>
      <c r="M204" s="81"/>
      <c r="N204" s="81"/>
      <c r="O204" s="76">
        <f t="shared" si="76"/>
        <v>0</v>
      </c>
      <c r="P204" s="107"/>
    </row>
    <row r="205" spans="1:16" ht="24" hidden="1" x14ac:dyDescent="0.25">
      <c r="A205" s="46">
        <v>5239</v>
      </c>
      <c r="B205" s="75" t="s">
        <v>219</v>
      </c>
      <c r="C205" s="76">
        <f t="shared" si="60"/>
        <v>0</v>
      </c>
      <c r="D205" s="81"/>
      <c r="E205" s="81"/>
      <c r="F205" s="76">
        <f t="shared" si="73"/>
        <v>0</v>
      </c>
      <c r="G205" s="81"/>
      <c r="H205" s="81"/>
      <c r="I205" s="76">
        <f t="shared" si="74"/>
        <v>0</v>
      </c>
      <c r="J205" s="113"/>
      <c r="K205" s="81"/>
      <c r="L205" s="76">
        <f t="shared" si="75"/>
        <v>0</v>
      </c>
      <c r="M205" s="81"/>
      <c r="N205" s="81"/>
      <c r="O205" s="76">
        <f t="shared" si="76"/>
        <v>0</v>
      </c>
      <c r="P205" s="107"/>
    </row>
    <row r="206" spans="1:16" ht="24" hidden="1" x14ac:dyDescent="0.25">
      <c r="A206" s="114">
        <v>5240</v>
      </c>
      <c r="B206" s="75" t="s">
        <v>220</v>
      </c>
      <c r="C206" s="76">
        <f t="shared" si="60"/>
        <v>0</v>
      </c>
      <c r="D206" s="81"/>
      <c r="E206" s="81"/>
      <c r="F206" s="76">
        <f t="shared" si="73"/>
        <v>0</v>
      </c>
      <c r="G206" s="81"/>
      <c r="H206" s="81"/>
      <c r="I206" s="76">
        <f t="shared" si="74"/>
        <v>0</v>
      </c>
      <c r="J206" s="113"/>
      <c r="K206" s="81"/>
      <c r="L206" s="76">
        <f t="shared" si="75"/>
        <v>0</v>
      </c>
      <c r="M206" s="81"/>
      <c r="N206" s="81"/>
      <c r="O206" s="76">
        <f t="shared" si="76"/>
        <v>0</v>
      </c>
      <c r="P206" s="107"/>
    </row>
    <row r="207" spans="1:16" hidden="1" x14ac:dyDescent="0.25">
      <c r="A207" s="114">
        <v>5250</v>
      </c>
      <c r="B207" s="75" t="s">
        <v>221</v>
      </c>
      <c r="C207" s="76">
        <f t="shared" si="60"/>
        <v>0</v>
      </c>
      <c r="D207" s="81"/>
      <c r="E207" s="81"/>
      <c r="F207" s="76">
        <f t="shared" si="73"/>
        <v>0</v>
      </c>
      <c r="G207" s="81"/>
      <c r="H207" s="81"/>
      <c r="I207" s="76">
        <f t="shared" si="74"/>
        <v>0</v>
      </c>
      <c r="J207" s="113"/>
      <c r="K207" s="81"/>
      <c r="L207" s="76">
        <f t="shared" si="75"/>
        <v>0</v>
      </c>
      <c r="M207" s="81"/>
      <c r="N207" s="81"/>
      <c r="O207" s="76">
        <f t="shared" si="76"/>
        <v>0</v>
      </c>
      <c r="P207" s="107"/>
    </row>
    <row r="208" spans="1:16" hidden="1" x14ac:dyDescent="0.25">
      <c r="A208" s="114">
        <v>5260</v>
      </c>
      <c r="B208" s="75" t="s">
        <v>222</v>
      </c>
      <c r="C208" s="76">
        <f t="shared" si="60"/>
        <v>0</v>
      </c>
      <c r="D208" s="76">
        <f t="shared" ref="D208:O208" si="77">SUM(D209)</f>
        <v>0</v>
      </c>
      <c r="E208" s="76">
        <f t="shared" si="77"/>
        <v>0</v>
      </c>
      <c r="F208" s="76">
        <f t="shared" si="77"/>
        <v>0</v>
      </c>
      <c r="G208" s="76">
        <f t="shared" si="77"/>
        <v>0</v>
      </c>
      <c r="H208" s="76">
        <f t="shared" si="77"/>
        <v>0</v>
      </c>
      <c r="I208" s="76">
        <f t="shared" si="77"/>
        <v>0</v>
      </c>
      <c r="J208" s="115">
        <f t="shared" si="77"/>
        <v>0</v>
      </c>
      <c r="K208" s="76">
        <f t="shared" si="77"/>
        <v>0</v>
      </c>
      <c r="L208" s="76">
        <f t="shared" si="77"/>
        <v>0</v>
      </c>
      <c r="M208" s="76">
        <f t="shared" si="77"/>
        <v>0</v>
      </c>
      <c r="N208" s="76">
        <f t="shared" si="77"/>
        <v>0</v>
      </c>
      <c r="O208" s="76">
        <f t="shared" si="77"/>
        <v>0</v>
      </c>
      <c r="P208" s="107"/>
    </row>
    <row r="209" spans="1:16" ht="24" hidden="1" x14ac:dyDescent="0.25">
      <c r="A209" s="46">
        <v>5269</v>
      </c>
      <c r="B209" s="75" t="s">
        <v>223</v>
      </c>
      <c r="C209" s="76">
        <f t="shared" si="60"/>
        <v>0</v>
      </c>
      <c r="D209" s="81"/>
      <c r="E209" s="81"/>
      <c r="F209" s="76">
        <f>D209+E209</f>
        <v>0</v>
      </c>
      <c r="G209" s="81"/>
      <c r="H209" s="81"/>
      <c r="I209" s="76">
        <f>G209+H209</f>
        <v>0</v>
      </c>
      <c r="J209" s="113"/>
      <c r="K209" s="81"/>
      <c r="L209" s="76">
        <f>J209+K209</f>
        <v>0</v>
      </c>
      <c r="M209" s="81"/>
      <c r="N209" s="81"/>
      <c r="O209" s="76">
        <f>M209+N209</f>
        <v>0</v>
      </c>
      <c r="P209" s="107"/>
    </row>
    <row r="210" spans="1:16" ht="24" hidden="1" x14ac:dyDescent="0.25">
      <c r="A210" s="108">
        <v>5270</v>
      </c>
      <c r="B210" s="88" t="s">
        <v>224</v>
      </c>
      <c r="C210" s="61">
        <f t="shared" si="60"/>
        <v>0</v>
      </c>
      <c r="D210" s="116"/>
      <c r="E210" s="116"/>
      <c r="F210" s="61">
        <f>D210+E210</f>
        <v>0</v>
      </c>
      <c r="G210" s="116"/>
      <c r="H210" s="116"/>
      <c r="I210" s="61">
        <f>G210+H210</f>
        <v>0</v>
      </c>
      <c r="J210" s="117"/>
      <c r="K210" s="116"/>
      <c r="L210" s="61">
        <f>J210+K210</f>
        <v>0</v>
      </c>
      <c r="M210" s="116"/>
      <c r="N210" s="116"/>
      <c r="O210" s="61">
        <f>M210+N210</f>
        <v>0</v>
      </c>
      <c r="P210" s="109"/>
    </row>
    <row r="211" spans="1:16" ht="24" hidden="1" x14ac:dyDescent="0.25">
      <c r="A211" s="102">
        <v>6000</v>
      </c>
      <c r="B211" s="102" t="s">
        <v>225</v>
      </c>
      <c r="C211" s="103">
        <f t="shared" si="60"/>
        <v>0</v>
      </c>
      <c r="D211" s="103">
        <f t="shared" ref="D211:O211" si="78">D212+D232+D240+D250</f>
        <v>0</v>
      </c>
      <c r="E211" s="103">
        <f t="shared" si="78"/>
        <v>0</v>
      </c>
      <c r="F211" s="103">
        <f t="shared" si="78"/>
        <v>0</v>
      </c>
      <c r="G211" s="103">
        <f t="shared" si="78"/>
        <v>0</v>
      </c>
      <c r="H211" s="103">
        <f t="shared" si="78"/>
        <v>0</v>
      </c>
      <c r="I211" s="103">
        <f t="shared" si="78"/>
        <v>0</v>
      </c>
      <c r="J211" s="104">
        <f t="shared" si="78"/>
        <v>0</v>
      </c>
      <c r="K211" s="103">
        <f t="shared" si="78"/>
        <v>0</v>
      </c>
      <c r="L211" s="103">
        <f t="shared" si="78"/>
        <v>0</v>
      </c>
      <c r="M211" s="103">
        <f t="shared" si="78"/>
        <v>0</v>
      </c>
      <c r="N211" s="103">
        <f t="shared" si="78"/>
        <v>0</v>
      </c>
      <c r="O211" s="103">
        <f t="shared" si="78"/>
        <v>0</v>
      </c>
      <c r="P211" s="105"/>
    </row>
    <row r="212" spans="1:16" ht="14.25" hidden="1" customHeight="1" x14ac:dyDescent="0.25">
      <c r="A212" s="85">
        <v>6200</v>
      </c>
      <c r="B212" s="75" t="s">
        <v>226</v>
      </c>
      <c r="C212" s="76">
        <f t="shared" si="60"/>
        <v>0</v>
      </c>
      <c r="D212" s="76">
        <f t="shared" ref="D212:O212" si="79">SUM(D213,D214,D216,D219,D225,D226,D227)</f>
        <v>0</v>
      </c>
      <c r="E212" s="76">
        <f t="shared" si="79"/>
        <v>0</v>
      </c>
      <c r="F212" s="76">
        <f t="shared" si="79"/>
        <v>0</v>
      </c>
      <c r="G212" s="76">
        <f t="shared" si="79"/>
        <v>0</v>
      </c>
      <c r="H212" s="76">
        <f t="shared" si="79"/>
        <v>0</v>
      </c>
      <c r="I212" s="76">
        <f t="shared" si="79"/>
        <v>0</v>
      </c>
      <c r="J212" s="115">
        <f t="shared" si="79"/>
        <v>0</v>
      </c>
      <c r="K212" s="76">
        <f t="shared" si="79"/>
        <v>0</v>
      </c>
      <c r="L212" s="76">
        <f t="shared" si="79"/>
        <v>0</v>
      </c>
      <c r="M212" s="76">
        <f t="shared" si="79"/>
        <v>0</v>
      </c>
      <c r="N212" s="76">
        <f t="shared" si="79"/>
        <v>0</v>
      </c>
      <c r="O212" s="76">
        <f t="shared" si="79"/>
        <v>0</v>
      </c>
      <c r="P212" s="107"/>
    </row>
    <row r="213" spans="1:16" ht="24" hidden="1" x14ac:dyDescent="0.25">
      <c r="A213" s="118">
        <v>6220</v>
      </c>
      <c r="B213" s="69" t="s">
        <v>227</v>
      </c>
      <c r="C213" s="70">
        <f t="shared" si="60"/>
        <v>0</v>
      </c>
      <c r="D213" s="110"/>
      <c r="E213" s="110"/>
      <c r="F213" s="70">
        <f>D213+E213</f>
        <v>0</v>
      </c>
      <c r="G213" s="110"/>
      <c r="H213" s="110"/>
      <c r="I213" s="70">
        <f>G213+H213</f>
        <v>0</v>
      </c>
      <c r="J213" s="111"/>
      <c r="K213" s="110"/>
      <c r="L213" s="70">
        <f>J213+K213</f>
        <v>0</v>
      </c>
      <c r="M213" s="110"/>
      <c r="N213" s="110"/>
      <c r="O213" s="70">
        <f>M213+N213</f>
        <v>0</v>
      </c>
      <c r="P213" s="112"/>
    </row>
    <row r="214" spans="1:16" hidden="1" x14ac:dyDescent="0.25">
      <c r="A214" s="114">
        <v>6230</v>
      </c>
      <c r="B214" s="75" t="s">
        <v>228</v>
      </c>
      <c r="C214" s="76">
        <f t="shared" si="60"/>
        <v>0</v>
      </c>
      <c r="D214" s="76">
        <f t="shared" ref="D214:O214" si="80">SUM(D215)</f>
        <v>0</v>
      </c>
      <c r="E214" s="76">
        <f t="shared" si="80"/>
        <v>0</v>
      </c>
      <c r="F214" s="76">
        <f t="shared" si="80"/>
        <v>0</v>
      </c>
      <c r="G214" s="76">
        <f t="shared" si="80"/>
        <v>0</v>
      </c>
      <c r="H214" s="76">
        <f t="shared" si="80"/>
        <v>0</v>
      </c>
      <c r="I214" s="76">
        <f t="shared" si="80"/>
        <v>0</v>
      </c>
      <c r="J214" s="115">
        <f t="shared" si="80"/>
        <v>0</v>
      </c>
      <c r="K214" s="76">
        <f t="shared" si="80"/>
        <v>0</v>
      </c>
      <c r="L214" s="76">
        <f t="shared" si="80"/>
        <v>0</v>
      </c>
      <c r="M214" s="76">
        <f t="shared" si="80"/>
        <v>0</v>
      </c>
      <c r="N214" s="76">
        <f t="shared" si="80"/>
        <v>0</v>
      </c>
      <c r="O214" s="76">
        <f t="shared" si="80"/>
        <v>0</v>
      </c>
      <c r="P214" s="107"/>
    </row>
    <row r="215" spans="1:16" ht="24" hidden="1" x14ac:dyDescent="0.25">
      <c r="A215" s="46">
        <v>6239</v>
      </c>
      <c r="B215" s="69" t="s">
        <v>229</v>
      </c>
      <c r="C215" s="76">
        <f t="shared" si="60"/>
        <v>0</v>
      </c>
      <c r="D215" s="110"/>
      <c r="E215" s="110"/>
      <c r="F215" s="70">
        <f>D215+E215</f>
        <v>0</v>
      </c>
      <c r="G215" s="110"/>
      <c r="H215" s="110"/>
      <c r="I215" s="70">
        <f>G215+H215</f>
        <v>0</v>
      </c>
      <c r="J215" s="111"/>
      <c r="K215" s="110"/>
      <c r="L215" s="70">
        <f>J215+K215</f>
        <v>0</v>
      </c>
      <c r="M215" s="110"/>
      <c r="N215" s="110"/>
      <c r="O215" s="70">
        <f>M215+N215</f>
        <v>0</v>
      </c>
      <c r="P215" s="112"/>
    </row>
    <row r="216" spans="1:16" ht="24" hidden="1" x14ac:dyDescent="0.25">
      <c r="A216" s="114">
        <v>6240</v>
      </c>
      <c r="B216" s="75" t="s">
        <v>230</v>
      </c>
      <c r="C216" s="76">
        <f t="shared" si="60"/>
        <v>0</v>
      </c>
      <c r="D216" s="76">
        <f t="shared" ref="D216:O216" si="81">SUM(D217:D218)</f>
        <v>0</v>
      </c>
      <c r="E216" s="76">
        <f t="shared" si="81"/>
        <v>0</v>
      </c>
      <c r="F216" s="76">
        <f t="shared" si="81"/>
        <v>0</v>
      </c>
      <c r="G216" s="76">
        <f t="shared" si="81"/>
        <v>0</v>
      </c>
      <c r="H216" s="76">
        <f t="shared" si="81"/>
        <v>0</v>
      </c>
      <c r="I216" s="76">
        <f t="shared" si="81"/>
        <v>0</v>
      </c>
      <c r="J216" s="115">
        <f t="shared" si="81"/>
        <v>0</v>
      </c>
      <c r="K216" s="76">
        <f t="shared" si="81"/>
        <v>0</v>
      </c>
      <c r="L216" s="76">
        <f t="shared" si="81"/>
        <v>0</v>
      </c>
      <c r="M216" s="76">
        <f t="shared" si="81"/>
        <v>0</v>
      </c>
      <c r="N216" s="76">
        <f t="shared" si="81"/>
        <v>0</v>
      </c>
      <c r="O216" s="76">
        <f t="shared" si="81"/>
        <v>0</v>
      </c>
      <c r="P216" s="107"/>
    </row>
    <row r="217" spans="1:16" hidden="1" x14ac:dyDescent="0.25">
      <c r="A217" s="46">
        <v>6241</v>
      </c>
      <c r="B217" s="75" t="s">
        <v>231</v>
      </c>
      <c r="C217" s="76">
        <f t="shared" si="60"/>
        <v>0</v>
      </c>
      <c r="D217" s="81"/>
      <c r="E217" s="81"/>
      <c r="F217" s="76">
        <f>D217+E217</f>
        <v>0</v>
      </c>
      <c r="G217" s="81"/>
      <c r="H217" s="81"/>
      <c r="I217" s="76">
        <f>G217+H217</f>
        <v>0</v>
      </c>
      <c r="J217" s="113"/>
      <c r="K217" s="81"/>
      <c r="L217" s="76">
        <f>J217+K217</f>
        <v>0</v>
      </c>
      <c r="M217" s="81"/>
      <c r="N217" s="81"/>
      <c r="O217" s="76">
        <f>M217+N217</f>
        <v>0</v>
      </c>
      <c r="P217" s="107"/>
    </row>
    <row r="218" spans="1:16" hidden="1" x14ac:dyDescent="0.25">
      <c r="A218" s="46">
        <v>6242</v>
      </c>
      <c r="B218" s="75" t="s">
        <v>232</v>
      </c>
      <c r="C218" s="76">
        <f t="shared" si="60"/>
        <v>0</v>
      </c>
      <c r="D218" s="81"/>
      <c r="E218" s="81"/>
      <c r="F218" s="76">
        <f>D218+E218</f>
        <v>0</v>
      </c>
      <c r="G218" s="81"/>
      <c r="H218" s="81"/>
      <c r="I218" s="76">
        <f>G218+H218</f>
        <v>0</v>
      </c>
      <c r="J218" s="113"/>
      <c r="K218" s="81"/>
      <c r="L218" s="76">
        <f>J218+K218</f>
        <v>0</v>
      </c>
      <c r="M218" s="81"/>
      <c r="N218" s="81"/>
      <c r="O218" s="76">
        <f>M218+N218</f>
        <v>0</v>
      </c>
      <c r="P218" s="107"/>
    </row>
    <row r="219" spans="1:16" ht="25.5" hidden="1" customHeight="1" x14ac:dyDescent="0.25">
      <c r="A219" s="114">
        <v>6250</v>
      </c>
      <c r="B219" s="75" t="s">
        <v>233</v>
      </c>
      <c r="C219" s="76">
        <f t="shared" si="60"/>
        <v>0</v>
      </c>
      <c r="D219" s="76">
        <f t="shared" ref="D219:O219" si="82">SUM(D220:D224)</f>
        <v>0</v>
      </c>
      <c r="E219" s="76">
        <f t="shared" si="82"/>
        <v>0</v>
      </c>
      <c r="F219" s="76">
        <f t="shared" si="82"/>
        <v>0</v>
      </c>
      <c r="G219" s="76">
        <f t="shared" si="82"/>
        <v>0</v>
      </c>
      <c r="H219" s="76">
        <f t="shared" si="82"/>
        <v>0</v>
      </c>
      <c r="I219" s="76">
        <f t="shared" si="82"/>
        <v>0</v>
      </c>
      <c r="J219" s="115">
        <f t="shared" si="82"/>
        <v>0</v>
      </c>
      <c r="K219" s="76">
        <f t="shared" si="82"/>
        <v>0</v>
      </c>
      <c r="L219" s="76">
        <f t="shared" si="82"/>
        <v>0</v>
      </c>
      <c r="M219" s="76">
        <f t="shared" si="82"/>
        <v>0</v>
      </c>
      <c r="N219" s="76">
        <f t="shared" si="82"/>
        <v>0</v>
      </c>
      <c r="O219" s="76">
        <f t="shared" si="82"/>
        <v>0</v>
      </c>
      <c r="P219" s="107"/>
    </row>
    <row r="220" spans="1:16" ht="14.25" hidden="1" customHeight="1" x14ac:dyDescent="0.25">
      <c r="A220" s="46">
        <v>6252</v>
      </c>
      <c r="B220" s="75" t="s">
        <v>234</v>
      </c>
      <c r="C220" s="76">
        <f t="shared" si="60"/>
        <v>0</v>
      </c>
      <c r="D220" s="81"/>
      <c r="E220" s="81"/>
      <c r="F220" s="76">
        <f t="shared" ref="F220:F226" si="83">D220+E220</f>
        <v>0</v>
      </c>
      <c r="G220" s="81"/>
      <c r="H220" s="81"/>
      <c r="I220" s="76">
        <f t="shared" ref="I220:I226" si="84">G220+H220</f>
        <v>0</v>
      </c>
      <c r="J220" s="113"/>
      <c r="K220" s="81"/>
      <c r="L220" s="76">
        <f t="shared" ref="L220:L226" si="85">J220+K220</f>
        <v>0</v>
      </c>
      <c r="M220" s="81"/>
      <c r="N220" s="81"/>
      <c r="O220" s="76">
        <f t="shared" ref="O220:O226" si="86">M220+N220</f>
        <v>0</v>
      </c>
      <c r="P220" s="107"/>
    </row>
    <row r="221" spans="1:16" ht="14.25" hidden="1" customHeight="1" x14ac:dyDescent="0.25">
      <c r="A221" s="46">
        <v>6253</v>
      </c>
      <c r="B221" s="75" t="s">
        <v>235</v>
      </c>
      <c r="C221" s="76">
        <f t="shared" si="60"/>
        <v>0</v>
      </c>
      <c r="D221" s="81"/>
      <c r="E221" s="81"/>
      <c r="F221" s="76">
        <f t="shared" si="83"/>
        <v>0</v>
      </c>
      <c r="G221" s="81"/>
      <c r="H221" s="81"/>
      <c r="I221" s="76">
        <f t="shared" si="84"/>
        <v>0</v>
      </c>
      <c r="J221" s="113"/>
      <c r="K221" s="81"/>
      <c r="L221" s="76">
        <f t="shared" si="85"/>
        <v>0</v>
      </c>
      <c r="M221" s="81"/>
      <c r="N221" s="81"/>
      <c r="O221" s="76">
        <f t="shared" si="86"/>
        <v>0</v>
      </c>
      <c r="P221" s="107"/>
    </row>
    <row r="222" spans="1:16" ht="24" hidden="1" x14ac:dyDescent="0.25">
      <c r="A222" s="46">
        <v>6254</v>
      </c>
      <c r="B222" s="75" t="s">
        <v>236</v>
      </c>
      <c r="C222" s="76">
        <f t="shared" si="60"/>
        <v>0</v>
      </c>
      <c r="D222" s="81"/>
      <c r="E222" s="81"/>
      <c r="F222" s="76">
        <f t="shared" si="83"/>
        <v>0</v>
      </c>
      <c r="G222" s="81"/>
      <c r="H222" s="81"/>
      <c r="I222" s="76">
        <f t="shared" si="84"/>
        <v>0</v>
      </c>
      <c r="J222" s="113"/>
      <c r="K222" s="81"/>
      <c r="L222" s="76">
        <f t="shared" si="85"/>
        <v>0</v>
      </c>
      <c r="M222" s="81"/>
      <c r="N222" s="81"/>
      <c r="O222" s="76">
        <f t="shared" si="86"/>
        <v>0</v>
      </c>
      <c r="P222" s="107"/>
    </row>
    <row r="223" spans="1:16" ht="24" hidden="1" x14ac:dyDescent="0.25">
      <c r="A223" s="46">
        <v>6255</v>
      </c>
      <c r="B223" s="75" t="s">
        <v>237</v>
      </c>
      <c r="C223" s="76">
        <f t="shared" si="60"/>
        <v>0</v>
      </c>
      <c r="D223" s="81"/>
      <c r="E223" s="81"/>
      <c r="F223" s="76">
        <f t="shared" si="83"/>
        <v>0</v>
      </c>
      <c r="G223" s="81"/>
      <c r="H223" s="81"/>
      <c r="I223" s="76">
        <f t="shared" si="84"/>
        <v>0</v>
      </c>
      <c r="J223" s="113"/>
      <c r="K223" s="81"/>
      <c r="L223" s="76">
        <f t="shared" si="85"/>
        <v>0</v>
      </c>
      <c r="M223" s="81"/>
      <c r="N223" s="81"/>
      <c r="O223" s="76">
        <f t="shared" si="86"/>
        <v>0</v>
      </c>
      <c r="P223" s="107"/>
    </row>
    <row r="224" spans="1:16" hidden="1" x14ac:dyDescent="0.25">
      <c r="A224" s="46">
        <v>6259</v>
      </c>
      <c r="B224" s="75" t="s">
        <v>238</v>
      </c>
      <c r="C224" s="76">
        <f t="shared" si="60"/>
        <v>0</v>
      </c>
      <c r="D224" s="81"/>
      <c r="E224" s="81"/>
      <c r="F224" s="76">
        <f t="shared" si="83"/>
        <v>0</v>
      </c>
      <c r="G224" s="81"/>
      <c r="H224" s="81"/>
      <c r="I224" s="76">
        <f t="shared" si="84"/>
        <v>0</v>
      </c>
      <c r="J224" s="113"/>
      <c r="K224" s="81"/>
      <c r="L224" s="76">
        <f t="shared" si="85"/>
        <v>0</v>
      </c>
      <c r="M224" s="81"/>
      <c r="N224" s="81"/>
      <c r="O224" s="76">
        <f t="shared" si="86"/>
        <v>0</v>
      </c>
      <c r="P224" s="107"/>
    </row>
    <row r="225" spans="1:16" ht="24" hidden="1" x14ac:dyDescent="0.25">
      <c r="A225" s="114">
        <v>6260</v>
      </c>
      <c r="B225" s="75" t="s">
        <v>239</v>
      </c>
      <c r="C225" s="76">
        <f t="shared" si="60"/>
        <v>0</v>
      </c>
      <c r="D225" s="81"/>
      <c r="E225" s="81"/>
      <c r="F225" s="76">
        <f t="shared" si="83"/>
        <v>0</v>
      </c>
      <c r="G225" s="81"/>
      <c r="H225" s="81"/>
      <c r="I225" s="76">
        <f t="shared" si="84"/>
        <v>0</v>
      </c>
      <c r="J225" s="113"/>
      <c r="K225" s="81"/>
      <c r="L225" s="76">
        <f t="shared" si="85"/>
        <v>0</v>
      </c>
      <c r="M225" s="81"/>
      <c r="N225" s="81"/>
      <c r="O225" s="76">
        <f t="shared" si="86"/>
        <v>0</v>
      </c>
      <c r="P225" s="107"/>
    </row>
    <row r="226" spans="1:16" hidden="1" x14ac:dyDescent="0.25">
      <c r="A226" s="114">
        <v>6270</v>
      </c>
      <c r="B226" s="75" t="s">
        <v>240</v>
      </c>
      <c r="C226" s="76">
        <f t="shared" si="60"/>
        <v>0</v>
      </c>
      <c r="D226" s="81"/>
      <c r="E226" s="81"/>
      <c r="F226" s="76">
        <f t="shared" si="83"/>
        <v>0</v>
      </c>
      <c r="G226" s="81"/>
      <c r="H226" s="81"/>
      <c r="I226" s="76">
        <f t="shared" si="84"/>
        <v>0</v>
      </c>
      <c r="J226" s="113"/>
      <c r="K226" s="81"/>
      <c r="L226" s="76">
        <f t="shared" si="85"/>
        <v>0</v>
      </c>
      <c r="M226" s="81"/>
      <c r="N226" s="81"/>
      <c r="O226" s="76">
        <f t="shared" si="86"/>
        <v>0</v>
      </c>
      <c r="P226" s="107"/>
    </row>
    <row r="227" spans="1:16" ht="24" hidden="1" x14ac:dyDescent="0.25">
      <c r="A227" s="118">
        <v>6290</v>
      </c>
      <c r="B227" s="69" t="s">
        <v>241</v>
      </c>
      <c r="C227" s="123">
        <f t="shared" si="60"/>
        <v>0</v>
      </c>
      <c r="D227" s="70">
        <f t="shared" ref="D227:O227" si="87">SUM(D228:D231)</f>
        <v>0</v>
      </c>
      <c r="E227" s="70">
        <f t="shared" si="87"/>
        <v>0</v>
      </c>
      <c r="F227" s="70">
        <f t="shared" si="87"/>
        <v>0</v>
      </c>
      <c r="G227" s="70">
        <f t="shared" si="87"/>
        <v>0</v>
      </c>
      <c r="H227" s="70">
        <f t="shared" si="87"/>
        <v>0</v>
      </c>
      <c r="I227" s="70">
        <f t="shared" si="87"/>
        <v>0</v>
      </c>
      <c r="J227" s="119">
        <f t="shared" si="87"/>
        <v>0</v>
      </c>
      <c r="K227" s="70">
        <f t="shared" si="87"/>
        <v>0</v>
      </c>
      <c r="L227" s="70">
        <f t="shared" si="87"/>
        <v>0</v>
      </c>
      <c r="M227" s="70">
        <f t="shared" si="87"/>
        <v>0</v>
      </c>
      <c r="N227" s="70">
        <f t="shared" si="87"/>
        <v>0</v>
      </c>
      <c r="O227" s="70">
        <f t="shared" si="87"/>
        <v>0</v>
      </c>
      <c r="P227" s="124"/>
    </row>
    <row r="228" spans="1:16" hidden="1" x14ac:dyDescent="0.25">
      <c r="A228" s="46">
        <v>6291</v>
      </c>
      <c r="B228" s="75" t="s">
        <v>242</v>
      </c>
      <c r="C228" s="76">
        <f t="shared" si="60"/>
        <v>0</v>
      </c>
      <c r="D228" s="81"/>
      <c r="E228" s="81"/>
      <c r="F228" s="76">
        <f>D228+E228</f>
        <v>0</v>
      </c>
      <c r="G228" s="81"/>
      <c r="H228" s="81"/>
      <c r="I228" s="76">
        <f>G228+H228</f>
        <v>0</v>
      </c>
      <c r="J228" s="113"/>
      <c r="K228" s="81"/>
      <c r="L228" s="76">
        <f>J228+K228</f>
        <v>0</v>
      </c>
      <c r="M228" s="81"/>
      <c r="N228" s="81"/>
      <c r="O228" s="76">
        <f>M228+N228</f>
        <v>0</v>
      </c>
      <c r="P228" s="107"/>
    </row>
    <row r="229" spans="1:16" hidden="1" x14ac:dyDescent="0.25">
      <c r="A229" s="46">
        <v>6292</v>
      </c>
      <c r="B229" s="75" t="s">
        <v>243</v>
      </c>
      <c r="C229" s="76">
        <f t="shared" si="60"/>
        <v>0</v>
      </c>
      <c r="D229" s="81"/>
      <c r="E229" s="81"/>
      <c r="F229" s="76">
        <f>D229+E229</f>
        <v>0</v>
      </c>
      <c r="G229" s="81"/>
      <c r="H229" s="81"/>
      <c r="I229" s="76">
        <f>G229+H229</f>
        <v>0</v>
      </c>
      <c r="J229" s="113"/>
      <c r="K229" s="81"/>
      <c r="L229" s="76">
        <f>J229+K229</f>
        <v>0</v>
      </c>
      <c r="M229" s="81"/>
      <c r="N229" s="81"/>
      <c r="O229" s="76">
        <f>M229+N229</f>
        <v>0</v>
      </c>
      <c r="P229" s="107"/>
    </row>
    <row r="230" spans="1:16" ht="72" hidden="1" x14ac:dyDescent="0.25">
      <c r="A230" s="46">
        <v>6296</v>
      </c>
      <c r="B230" s="75" t="s">
        <v>244</v>
      </c>
      <c r="C230" s="76">
        <f t="shared" si="60"/>
        <v>0</v>
      </c>
      <c r="D230" s="81"/>
      <c r="E230" s="81"/>
      <c r="F230" s="76">
        <f>D230+E230</f>
        <v>0</v>
      </c>
      <c r="G230" s="81"/>
      <c r="H230" s="81"/>
      <c r="I230" s="76">
        <f>G230+H230</f>
        <v>0</v>
      </c>
      <c r="J230" s="113"/>
      <c r="K230" s="81"/>
      <c r="L230" s="76">
        <f>J230+K230</f>
        <v>0</v>
      </c>
      <c r="M230" s="81"/>
      <c r="N230" s="81"/>
      <c r="O230" s="76">
        <f>M230+N230</f>
        <v>0</v>
      </c>
      <c r="P230" s="107"/>
    </row>
    <row r="231" spans="1:16" ht="39.75" hidden="1" customHeight="1" x14ac:dyDescent="0.25">
      <c r="A231" s="46">
        <v>6299</v>
      </c>
      <c r="B231" s="75" t="s">
        <v>245</v>
      </c>
      <c r="C231" s="76">
        <f t="shared" si="60"/>
        <v>0</v>
      </c>
      <c r="D231" s="81"/>
      <c r="E231" s="81"/>
      <c r="F231" s="76">
        <f>D231+E231</f>
        <v>0</v>
      </c>
      <c r="G231" s="81"/>
      <c r="H231" s="81"/>
      <c r="I231" s="76">
        <f>G231+H231</f>
        <v>0</v>
      </c>
      <c r="J231" s="113"/>
      <c r="K231" s="81"/>
      <c r="L231" s="76">
        <f>J231+K231</f>
        <v>0</v>
      </c>
      <c r="M231" s="81"/>
      <c r="N231" s="81"/>
      <c r="O231" s="76">
        <f>M231+N231</f>
        <v>0</v>
      </c>
      <c r="P231" s="107"/>
    </row>
    <row r="232" spans="1:16" hidden="1" x14ac:dyDescent="0.25">
      <c r="A232" s="60">
        <v>6300</v>
      </c>
      <c r="B232" s="88" t="s">
        <v>246</v>
      </c>
      <c r="C232" s="61">
        <f t="shared" si="60"/>
        <v>0</v>
      </c>
      <c r="D232" s="61">
        <f t="shared" ref="D232:O232" si="88">SUM(D233,D238,D239)</f>
        <v>0</v>
      </c>
      <c r="E232" s="61">
        <f t="shared" si="88"/>
        <v>0</v>
      </c>
      <c r="F232" s="61">
        <f t="shared" si="88"/>
        <v>0</v>
      </c>
      <c r="G232" s="61">
        <f t="shared" si="88"/>
        <v>0</v>
      </c>
      <c r="H232" s="61">
        <f t="shared" si="88"/>
        <v>0</v>
      </c>
      <c r="I232" s="61">
        <f t="shared" si="88"/>
        <v>0</v>
      </c>
      <c r="J232" s="106">
        <f t="shared" si="88"/>
        <v>0</v>
      </c>
      <c r="K232" s="61">
        <f t="shared" si="88"/>
        <v>0</v>
      </c>
      <c r="L232" s="61">
        <f t="shared" si="88"/>
        <v>0</v>
      </c>
      <c r="M232" s="61">
        <f t="shared" si="88"/>
        <v>0</v>
      </c>
      <c r="N232" s="61">
        <f t="shared" si="88"/>
        <v>0</v>
      </c>
      <c r="O232" s="61">
        <f t="shared" si="88"/>
        <v>0</v>
      </c>
      <c r="P232" s="107"/>
    </row>
    <row r="233" spans="1:16" ht="24" hidden="1" x14ac:dyDescent="0.25">
      <c r="A233" s="118">
        <v>6320</v>
      </c>
      <c r="B233" s="69" t="s">
        <v>247</v>
      </c>
      <c r="C233" s="123">
        <f t="shared" si="60"/>
        <v>0</v>
      </c>
      <c r="D233" s="70">
        <f t="shared" ref="D233:O233" si="89">SUM(D234:D237)</f>
        <v>0</v>
      </c>
      <c r="E233" s="70">
        <f t="shared" si="89"/>
        <v>0</v>
      </c>
      <c r="F233" s="70">
        <f t="shared" si="89"/>
        <v>0</v>
      </c>
      <c r="G233" s="70">
        <f t="shared" si="89"/>
        <v>0</v>
      </c>
      <c r="H233" s="70">
        <f t="shared" si="89"/>
        <v>0</v>
      </c>
      <c r="I233" s="70">
        <f t="shared" si="89"/>
        <v>0</v>
      </c>
      <c r="J233" s="119">
        <f t="shared" si="89"/>
        <v>0</v>
      </c>
      <c r="K233" s="70">
        <f t="shared" si="89"/>
        <v>0</v>
      </c>
      <c r="L233" s="70">
        <f t="shared" si="89"/>
        <v>0</v>
      </c>
      <c r="M233" s="70">
        <f t="shared" si="89"/>
        <v>0</v>
      </c>
      <c r="N233" s="70">
        <f t="shared" si="89"/>
        <v>0</v>
      </c>
      <c r="O233" s="70">
        <f t="shared" si="89"/>
        <v>0</v>
      </c>
      <c r="P233" s="112"/>
    </row>
    <row r="234" spans="1:16" hidden="1" x14ac:dyDescent="0.25">
      <c r="A234" s="46">
        <v>6322</v>
      </c>
      <c r="B234" s="75" t="s">
        <v>248</v>
      </c>
      <c r="C234" s="76">
        <f t="shared" si="60"/>
        <v>0</v>
      </c>
      <c r="D234" s="81"/>
      <c r="E234" s="81"/>
      <c r="F234" s="76">
        <f t="shared" ref="F234:F239" si="90">D234+E234</f>
        <v>0</v>
      </c>
      <c r="G234" s="81"/>
      <c r="H234" s="81"/>
      <c r="I234" s="76">
        <f t="shared" ref="I234:I239" si="91">G234+H234</f>
        <v>0</v>
      </c>
      <c r="J234" s="113"/>
      <c r="K234" s="81"/>
      <c r="L234" s="76">
        <f t="shared" ref="L234:L239" si="92">J234+K234</f>
        <v>0</v>
      </c>
      <c r="M234" s="81"/>
      <c r="N234" s="81"/>
      <c r="O234" s="76">
        <f t="shared" ref="O234:O239" si="93">M234+N234</f>
        <v>0</v>
      </c>
      <c r="P234" s="107"/>
    </row>
    <row r="235" spans="1:16" ht="24" hidden="1" x14ac:dyDescent="0.25">
      <c r="A235" s="46">
        <v>6323</v>
      </c>
      <c r="B235" s="75" t="s">
        <v>249</v>
      </c>
      <c r="C235" s="76">
        <f t="shared" si="60"/>
        <v>0</v>
      </c>
      <c r="D235" s="81"/>
      <c r="E235" s="81"/>
      <c r="F235" s="76">
        <f t="shared" si="90"/>
        <v>0</v>
      </c>
      <c r="G235" s="81"/>
      <c r="H235" s="81"/>
      <c r="I235" s="76">
        <f t="shared" si="91"/>
        <v>0</v>
      </c>
      <c r="J235" s="113"/>
      <c r="K235" s="81"/>
      <c r="L235" s="76">
        <f t="shared" si="92"/>
        <v>0</v>
      </c>
      <c r="M235" s="81"/>
      <c r="N235" s="81"/>
      <c r="O235" s="76">
        <f t="shared" si="93"/>
        <v>0</v>
      </c>
      <c r="P235" s="107"/>
    </row>
    <row r="236" spans="1:16" ht="24" hidden="1" x14ac:dyDescent="0.25">
      <c r="A236" s="46">
        <v>6324</v>
      </c>
      <c r="B236" s="75" t="s">
        <v>250</v>
      </c>
      <c r="C236" s="76">
        <f t="shared" si="60"/>
        <v>0</v>
      </c>
      <c r="D236" s="81"/>
      <c r="E236" s="81"/>
      <c r="F236" s="76">
        <f t="shared" si="90"/>
        <v>0</v>
      </c>
      <c r="G236" s="81"/>
      <c r="H236" s="81"/>
      <c r="I236" s="76">
        <f t="shared" si="91"/>
        <v>0</v>
      </c>
      <c r="J236" s="113"/>
      <c r="K236" s="81"/>
      <c r="L236" s="76">
        <f t="shared" si="92"/>
        <v>0</v>
      </c>
      <c r="M236" s="81"/>
      <c r="N236" s="81"/>
      <c r="O236" s="76">
        <f t="shared" si="93"/>
        <v>0</v>
      </c>
      <c r="P236" s="107"/>
    </row>
    <row r="237" spans="1:16" hidden="1" x14ac:dyDescent="0.25">
      <c r="A237" s="40">
        <v>6329</v>
      </c>
      <c r="B237" s="69" t="s">
        <v>251</v>
      </c>
      <c r="C237" s="70">
        <f t="shared" si="60"/>
        <v>0</v>
      </c>
      <c r="D237" s="110"/>
      <c r="E237" s="110"/>
      <c r="F237" s="70">
        <f t="shared" si="90"/>
        <v>0</v>
      </c>
      <c r="G237" s="110"/>
      <c r="H237" s="110"/>
      <c r="I237" s="70">
        <f t="shared" si="91"/>
        <v>0</v>
      </c>
      <c r="J237" s="111"/>
      <c r="K237" s="110"/>
      <c r="L237" s="70">
        <f t="shared" si="92"/>
        <v>0</v>
      </c>
      <c r="M237" s="110"/>
      <c r="N237" s="110"/>
      <c r="O237" s="70">
        <f t="shared" si="93"/>
        <v>0</v>
      </c>
      <c r="P237" s="112"/>
    </row>
    <row r="238" spans="1:16" ht="24" hidden="1" x14ac:dyDescent="0.25">
      <c r="A238" s="132">
        <v>6330</v>
      </c>
      <c r="B238" s="133" t="s">
        <v>252</v>
      </c>
      <c r="C238" s="123">
        <f t="shared" si="60"/>
        <v>0</v>
      </c>
      <c r="D238" s="126"/>
      <c r="E238" s="126"/>
      <c r="F238" s="123">
        <f t="shared" si="90"/>
        <v>0</v>
      </c>
      <c r="G238" s="126"/>
      <c r="H238" s="126"/>
      <c r="I238" s="123">
        <f t="shared" si="91"/>
        <v>0</v>
      </c>
      <c r="J238" s="127"/>
      <c r="K238" s="126"/>
      <c r="L238" s="123">
        <f t="shared" si="92"/>
        <v>0</v>
      </c>
      <c r="M238" s="126"/>
      <c r="N238" s="126"/>
      <c r="O238" s="123">
        <f t="shared" si="93"/>
        <v>0</v>
      </c>
      <c r="P238" s="124"/>
    </row>
    <row r="239" spans="1:16" hidden="1" x14ac:dyDescent="0.25">
      <c r="A239" s="114">
        <v>6360</v>
      </c>
      <c r="B239" s="75" t="s">
        <v>253</v>
      </c>
      <c r="C239" s="76">
        <f t="shared" si="60"/>
        <v>0</v>
      </c>
      <c r="D239" s="81"/>
      <c r="E239" s="81"/>
      <c r="F239" s="76">
        <f t="shared" si="90"/>
        <v>0</v>
      </c>
      <c r="G239" s="81"/>
      <c r="H239" s="81"/>
      <c r="I239" s="76">
        <f t="shared" si="91"/>
        <v>0</v>
      </c>
      <c r="J239" s="113"/>
      <c r="K239" s="81"/>
      <c r="L239" s="76">
        <f t="shared" si="92"/>
        <v>0</v>
      </c>
      <c r="M239" s="81"/>
      <c r="N239" s="81"/>
      <c r="O239" s="76">
        <f t="shared" si="93"/>
        <v>0</v>
      </c>
      <c r="P239" s="107"/>
    </row>
    <row r="240" spans="1:16" ht="36" hidden="1" x14ac:dyDescent="0.25">
      <c r="A240" s="60">
        <v>6400</v>
      </c>
      <c r="B240" s="88" t="s">
        <v>254</v>
      </c>
      <c r="C240" s="61">
        <f t="shared" si="60"/>
        <v>0</v>
      </c>
      <c r="D240" s="61">
        <f t="shared" ref="D240:O240" si="94">SUM(D241,D245)</f>
        <v>0</v>
      </c>
      <c r="E240" s="61">
        <f t="shared" si="94"/>
        <v>0</v>
      </c>
      <c r="F240" s="61">
        <f t="shared" si="94"/>
        <v>0</v>
      </c>
      <c r="G240" s="61">
        <f t="shared" si="94"/>
        <v>0</v>
      </c>
      <c r="H240" s="61">
        <f t="shared" si="94"/>
        <v>0</v>
      </c>
      <c r="I240" s="61">
        <f t="shared" si="94"/>
        <v>0</v>
      </c>
      <c r="J240" s="106">
        <f t="shared" si="94"/>
        <v>0</v>
      </c>
      <c r="K240" s="61">
        <f t="shared" si="94"/>
        <v>0</v>
      </c>
      <c r="L240" s="61">
        <f t="shared" si="94"/>
        <v>0</v>
      </c>
      <c r="M240" s="61">
        <f t="shared" si="94"/>
        <v>0</v>
      </c>
      <c r="N240" s="61">
        <f t="shared" si="94"/>
        <v>0</v>
      </c>
      <c r="O240" s="61">
        <f t="shared" si="94"/>
        <v>0</v>
      </c>
      <c r="P240" s="107"/>
    </row>
    <row r="241" spans="1:17" ht="24" hidden="1" x14ac:dyDescent="0.25">
      <c r="A241" s="118">
        <v>6410</v>
      </c>
      <c r="B241" s="69" t="s">
        <v>255</v>
      </c>
      <c r="C241" s="70">
        <f t="shared" si="60"/>
        <v>0</v>
      </c>
      <c r="D241" s="70">
        <f t="shared" ref="D241:O241" si="95">SUM(D242:D244)</f>
        <v>0</v>
      </c>
      <c r="E241" s="70">
        <f t="shared" si="95"/>
        <v>0</v>
      </c>
      <c r="F241" s="70">
        <f t="shared" si="95"/>
        <v>0</v>
      </c>
      <c r="G241" s="70">
        <f t="shared" si="95"/>
        <v>0</v>
      </c>
      <c r="H241" s="70">
        <f t="shared" si="95"/>
        <v>0</v>
      </c>
      <c r="I241" s="70">
        <f t="shared" si="95"/>
        <v>0</v>
      </c>
      <c r="J241" s="119">
        <f t="shared" si="95"/>
        <v>0</v>
      </c>
      <c r="K241" s="70">
        <f t="shared" si="95"/>
        <v>0</v>
      </c>
      <c r="L241" s="70">
        <f t="shared" si="95"/>
        <v>0</v>
      </c>
      <c r="M241" s="70">
        <f t="shared" si="95"/>
        <v>0</v>
      </c>
      <c r="N241" s="70">
        <f t="shared" si="95"/>
        <v>0</v>
      </c>
      <c r="O241" s="70">
        <f t="shared" si="95"/>
        <v>0</v>
      </c>
      <c r="P241" s="107"/>
    </row>
    <row r="242" spans="1:17" hidden="1" x14ac:dyDescent="0.25">
      <c r="A242" s="46">
        <v>6411</v>
      </c>
      <c r="B242" s="120" t="s">
        <v>256</v>
      </c>
      <c r="C242" s="76">
        <f t="shared" ref="C242:C284" si="96">F242+I242+L242+O242</f>
        <v>0</v>
      </c>
      <c r="D242" s="81"/>
      <c r="E242" s="81"/>
      <c r="F242" s="76">
        <f>D242+E242</f>
        <v>0</v>
      </c>
      <c r="G242" s="81"/>
      <c r="H242" s="81"/>
      <c r="I242" s="76">
        <f>G242+H242</f>
        <v>0</v>
      </c>
      <c r="J242" s="113"/>
      <c r="K242" s="81"/>
      <c r="L242" s="76">
        <f>J242+K242</f>
        <v>0</v>
      </c>
      <c r="M242" s="81"/>
      <c r="N242" s="81"/>
      <c r="O242" s="76">
        <f>M242+N242</f>
        <v>0</v>
      </c>
      <c r="P242" s="107"/>
    </row>
    <row r="243" spans="1:17" ht="36" hidden="1" x14ac:dyDescent="0.25">
      <c r="A243" s="46">
        <v>6412</v>
      </c>
      <c r="B243" s="75" t="s">
        <v>257</v>
      </c>
      <c r="C243" s="76">
        <f t="shared" si="96"/>
        <v>0</v>
      </c>
      <c r="D243" s="81"/>
      <c r="E243" s="81"/>
      <c r="F243" s="76">
        <f>D243+E243</f>
        <v>0</v>
      </c>
      <c r="G243" s="81"/>
      <c r="H243" s="81"/>
      <c r="I243" s="76">
        <f>G243+H243</f>
        <v>0</v>
      </c>
      <c r="J243" s="113"/>
      <c r="K243" s="81"/>
      <c r="L243" s="76">
        <f>J243+K243</f>
        <v>0</v>
      </c>
      <c r="M243" s="81"/>
      <c r="N243" s="81"/>
      <c r="O243" s="76">
        <f>M243+N243</f>
        <v>0</v>
      </c>
      <c r="P243" s="107"/>
    </row>
    <row r="244" spans="1:17" ht="36" hidden="1" x14ac:dyDescent="0.25">
      <c r="A244" s="46">
        <v>6419</v>
      </c>
      <c r="B244" s="75" t="s">
        <v>258</v>
      </c>
      <c r="C244" s="76">
        <f t="shared" si="96"/>
        <v>0</v>
      </c>
      <c r="D244" s="81"/>
      <c r="E244" s="81"/>
      <c r="F244" s="76">
        <f>D244+E244</f>
        <v>0</v>
      </c>
      <c r="G244" s="81"/>
      <c r="H244" s="81"/>
      <c r="I244" s="76">
        <f>G244+H244</f>
        <v>0</v>
      </c>
      <c r="J244" s="113"/>
      <c r="K244" s="81"/>
      <c r="L244" s="76">
        <f>J244+K244</f>
        <v>0</v>
      </c>
      <c r="M244" s="81"/>
      <c r="N244" s="81"/>
      <c r="O244" s="76">
        <f>M244+N244</f>
        <v>0</v>
      </c>
      <c r="P244" s="107"/>
    </row>
    <row r="245" spans="1:17" ht="48" hidden="1" x14ac:dyDescent="0.25">
      <c r="A245" s="114">
        <v>6420</v>
      </c>
      <c r="B245" s="75" t="s">
        <v>259</v>
      </c>
      <c r="C245" s="76">
        <f t="shared" si="96"/>
        <v>0</v>
      </c>
      <c r="D245" s="76">
        <f t="shared" ref="D245:O245" si="97">SUM(D246:D249)</f>
        <v>0</v>
      </c>
      <c r="E245" s="76">
        <f t="shared" si="97"/>
        <v>0</v>
      </c>
      <c r="F245" s="76">
        <f t="shared" si="97"/>
        <v>0</v>
      </c>
      <c r="G245" s="76">
        <f t="shared" si="97"/>
        <v>0</v>
      </c>
      <c r="H245" s="76">
        <f t="shared" si="97"/>
        <v>0</v>
      </c>
      <c r="I245" s="76">
        <f t="shared" si="97"/>
        <v>0</v>
      </c>
      <c r="J245" s="115">
        <f t="shared" si="97"/>
        <v>0</v>
      </c>
      <c r="K245" s="76">
        <f t="shared" si="97"/>
        <v>0</v>
      </c>
      <c r="L245" s="76">
        <f t="shared" si="97"/>
        <v>0</v>
      </c>
      <c r="M245" s="76">
        <f t="shared" si="97"/>
        <v>0</v>
      </c>
      <c r="N245" s="76">
        <f t="shared" si="97"/>
        <v>0</v>
      </c>
      <c r="O245" s="76">
        <f t="shared" si="97"/>
        <v>0</v>
      </c>
      <c r="P245" s="107"/>
    </row>
    <row r="246" spans="1:17" ht="36" hidden="1" x14ac:dyDescent="0.25">
      <c r="A246" s="46">
        <v>6421</v>
      </c>
      <c r="B246" s="75" t="s">
        <v>260</v>
      </c>
      <c r="C246" s="76">
        <f t="shared" si="96"/>
        <v>0</v>
      </c>
      <c r="D246" s="81"/>
      <c r="E246" s="81"/>
      <c r="F246" s="76">
        <f>D246+E246</f>
        <v>0</v>
      </c>
      <c r="G246" s="81"/>
      <c r="H246" s="81"/>
      <c r="I246" s="76">
        <f>G246+H246</f>
        <v>0</v>
      </c>
      <c r="J246" s="113"/>
      <c r="K246" s="81"/>
      <c r="L246" s="76">
        <f>J246+K246</f>
        <v>0</v>
      </c>
      <c r="M246" s="81"/>
      <c r="N246" s="81"/>
      <c r="O246" s="76">
        <f>M246+N246</f>
        <v>0</v>
      </c>
      <c r="P246" s="107"/>
    </row>
    <row r="247" spans="1:17" hidden="1" x14ac:dyDescent="0.25">
      <c r="A247" s="46">
        <v>6422</v>
      </c>
      <c r="B247" s="75" t="s">
        <v>261</v>
      </c>
      <c r="C247" s="76">
        <f t="shared" si="96"/>
        <v>0</v>
      </c>
      <c r="D247" s="81"/>
      <c r="E247" s="81"/>
      <c r="F247" s="76">
        <f>D247+E247</f>
        <v>0</v>
      </c>
      <c r="G247" s="81"/>
      <c r="H247" s="81"/>
      <c r="I247" s="76">
        <f>G247+H247</f>
        <v>0</v>
      </c>
      <c r="J247" s="113"/>
      <c r="K247" s="81"/>
      <c r="L247" s="76">
        <f>J247+K247</f>
        <v>0</v>
      </c>
      <c r="M247" s="81"/>
      <c r="N247" s="81"/>
      <c r="O247" s="76">
        <f>M247+N247</f>
        <v>0</v>
      </c>
      <c r="P247" s="107"/>
    </row>
    <row r="248" spans="1:17" ht="13.5" hidden="1" customHeight="1" x14ac:dyDescent="0.25">
      <c r="A248" s="46">
        <v>6423</v>
      </c>
      <c r="B248" s="75" t="s">
        <v>262</v>
      </c>
      <c r="C248" s="76">
        <f t="shared" si="96"/>
        <v>0</v>
      </c>
      <c r="D248" s="81"/>
      <c r="E248" s="81"/>
      <c r="F248" s="76">
        <f>D248+E248</f>
        <v>0</v>
      </c>
      <c r="G248" s="81"/>
      <c r="H248" s="81"/>
      <c r="I248" s="76">
        <f>G248+H248</f>
        <v>0</v>
      </c>
      <c r="J248" s="113"/>
      <c r="K248" s="81"/>
      <c r="L248" s="76">
        <f>J248+K248</f>
        <v>0</v>
      </c>
      <c r="M248" s="81"/>
      <c r="N248" s="81"/>
      <c r="O248" s="76">
        <f>M248+N248</f>
        <v>0</v>
      </c>
      <c r="P248" s="107"/>
    </row>
    <row r="249" spans="1:17" ht="36" hidden="1" x14ac:dyDescent="0.25">
      <c r="A249" s="46">
        <v>6424</v>
      </c>
      <c r="B249" s="75" t="s">
        <v>263</v>
      </c>
      <c r="C249" s="76">
        <f t="shared" si="96"/>
        <v>0</v>
      </c>
      <c r="D249" s="81"/>
      <c r="E249" s="81"/>
      <c r="F249" s="76">
        <f>D249+E249</f>
        <v>0</v>
      </c>
      <c r="G249" s="81"/>
      <c r="H249" s="81"/>
      <c r="I249" s="76">
        <f>G249+H249</f>
        <v>0</v>
      </c>
      <c r="J249" s="113"/>
      <c r="K249" s="81"/>
      <c r="L249" s="76">
        <f>J249+K249</f>
        <v>0</v>
      </c>
      <c r="M249" s="81"/>
      <c r="N249" s="81"/>
      <c r="O249" s="76">
        <f>M249+N249</f>
        <v>0</v>
      </c>
      <c r="P249" s="107"/>
      <c r="Q249" s="134"/>
    </row>
    <row r="250" spans="1:17" ht="60" hidden="1" x14ac:dyDescent="0.25">
      <c r="A250" s="60">
        <v>6500</v>
      </c>
      <c r="B250" s="88" t="s">
        <v>264</v>
      </c>
      <c r="C250" s="76">
        <f t="shared" si="96"/>
        <v>0</v>
      </c>
      <c r="D250" s="76">
        <f t="shared" ref="D250:O250" si="98">SUM(D251)</f>
        <v>0</v>
      </c>
      <c r="E250" s="76">
        <f t="shared" si="98"/>
        <v>0</v>
      </c>
      <c r="F250" s="76">
        <f t="shared" si="98"/>
        <v>0</v>
      </c>
      <c r="G250" s="81">
        <f t="shared" si="98"/>
        <v>0</v>
      </c>
      <c r="H250" s="81">
        <f t="shared" si="98"/>
        <v>0</v>
      </c>
      <c r="I250" s="76">
        <f t="shared" si="98"/>
        <v>0</v>
      </c>
      <c r="J250" s="113">
        <f t="shared" si="98"/>
        <v>0</v>
      </c>
      <c r="K250" s="81">
        <f t="shared" si="98"/>
        <v>0</v>
      </c>
      <c r="L250" s="76">
        <f t="shared" si="98"/>
        <v>0</v>
      </c>
      <c r="M250" s="81">
        <f t="shared" si="98"/>
        <v>0</v>
      </c>
      <c r="N250" s="81">
        <f t="shared" si="98"/>
        <v>0</v>
      </c>
      <c r="O250" s="76">
        <f t="shared" si="98"/>
        <v>0</v>
      </c>
      <c r="P250" s="107"/>
      <c r="Q250" s="134"/>
    </row>
    <row r="251" spans="1:17" ht="48" hidden="1" x14ac:dyDescent="0.25">
      <c r="A251" s="46">
        <v>6510</v>
      </c>
      <c r="B251" s="75" t="s">
        <v>265</v>
      </c>
      <c r="C251" s="76">
        <f t="shared" si="96"/>
        <v>0</v>
      </c>
      <c r="D251" s="116"/>
      <c r="E251" s="116"/>
      <c r="F251" s="76">
        <f>D251+E251</f>
        <v>0</v>
      </c>
      <c r="G251" s="81"/>
      <c r="H251" s="81"/>
      <c r="I251" s="76">
        <f>G251+H251</f>
        <v>0</v>
      </c>
      <c r="J251" s="113"/>
      <c r="K251" s="81"/>
      <c r="L251" s="76">
        <f>J251+K251</f>
        <v>0</v>
      </c>
      <c r="M251" s="81"/>
      <c r="N251" s="81"/>
      <c r="O251" s="76">
        <f>M251+N251</f>
        <v>0</v>
      </c>
      <c r="P251" s="107"/>
      <c r="Q251" s="134"/>
    </row>
    <row r="252" spans="1:17" ht="48" hidden="1" x14ac:dyDescent="0.25">
      <c r="A252" s="135">
        <v>7000</v>
      </c>
      <c r="B252" s="135" t="s">
        <v>266</v>
      </c>
      <c r="C252" s="136">
        <f t="shared" si="96"/>
        <v>0</v>
      </c>
      <c r="D252" s="136">
        <f t="shared" ref="D252:O252" si="99">SUM(D253,D263)</f>
        <v>0</v>
      </c>
      <c r="E252" s="136">
        <f t="shared" si="99"/>
        <v>0</v>
      </c>
      <c r="F252" s="136">
        <f t="shared" si="99"/>
        <v>0</v>
      </c>
      <c r="G252" s="136">
        <f t="shared" si="99"/>
        <v>0</v>
      </c>
      <c r="H252" s="136">
        <f t="shared" si="99"/>
        <v>0</v>
      </c>
      <c r="I252" s="136">
        <f t="shared" si="99"/>
        <v>0</v>
      </c>
      <c r="J252" s="137">
        <f t="shared" si="99"/>
        <v>0</v>
      </c>
      <c r="K252" s="136">
        <f t="shared" si="99"/>
        <v>0</v>
      </c>
      <c r="L252" s="136">
        <f t="shared" si="99"/>
        <v>0</v>
      </c>
      <c r="M252" s="136">
        <f t="shared" si="99"/>
        <v>0</v>
      </c>
      <c r="N252" s="136">
        <f t="shared" si="99"/>
        <v>0</v>
      </c>
      <c r="O252" s="136">
        <f t="shared" si="99"/>
        <v>0</v>
      </c>
      <c r="P252" s="138"/>
    </row>
    <row r="253" spans="1:17" ht="24" hidden="1" x14ac:dyDescent="0.25">
      <c r="A253" s="60">
        <v>7200</v>
      </c>
      <c r="B253" s="88" t="s">
        <v>267</v>
      </c>
      <c r="C253" s="61">
        <f t="shared" si="96"/>
        <v>0</v>
      </c>
      <c r="D253" s="61">
        <f t="shared" ref="D253:O253" si="100">SUM(D254,D255,D256,D257,D261,D262)</f>
        <v>0</v>
      </c>
      <c r="E253" s="61">
        <f t="shared" si="100"/>
        <v>0</v>
      </c>
      <c r="F253" s="61">
        <f t="shared" si="100"/>
        <v>0</v>
      </c>
      <c r="G253" s="61">
        <f t="shared" si="100"/>
        <v>0</v>
      </c>
      <c r="H253" s="61">
        <f t="shared" si="100"/>
        <v>0</v>
      </c>
      <c r="I253" s="61">
        <f t="shared" si="100"/>
        <v>0</v>
      </c>
      <c r="J253" s="106">
        <f t="shared" si="100"/>
        <v>0</v>
      </c>
      <c r="K253" s="61">
        <f t="shared" si="100"/>
        <v>0</v>
      </c>
      <c r="L253" s="61">
        <f t="shared" si="100"/>
        <v>0</v>
      </c>
      <c r="M253" s="61">
        <f t="shared" si="100"/>
        <v>0</v>
      </c>
      <c r="N253" s="61">
        <f t="shared" si="100"/>
        <v>0</v>
      </c>
      <c r="O253" s="61">
        <f t="shared" si="100"/>
        <v>0</v>
      </c>
      <c r="P253" s="107"/>
    </row>
    <row r="254" spans="1:17" ht="24" hidden="1" x14ac:dyDescent="0.25">
      <c r="A254" s="118">
        <v>7210</v>
      </c>
      <c r="B254" s="69" t="s">
        <v>268</v>
      </c>
      <c r="C254" s="70">
        <f t="shared" si="96"/>
        <v>0</v>
      </c>
      <c r="D254" s="110"/>
      <c r="E254" s="110"/>
      <c r="F254" s="70">
        <f>D254+E254</f>
        <v>0</v>
      </c>
      <c r="G254" s="110"/>
      <c r="H254" s="110"/>
      <c r="I254" s="70">
        <f>G254+H254</f>
        <v>0</v>
      </c>
      <c r="J254" s="111"/>
      <c r="K254" s="110"/>
      <c r="L254" s="70">
        <f>J254+K254</f>
        <v>0</v>
      </c>
      <c r="M254" s="110"/>
      <c r="N254" s="110"/>
      <c r="O254" s="70">
        <f>M254+N254</f>
        <v>0</v>
      </c>
      <c r="P254" s="112"/>
    </row>
    <row r="255" spans="1:17" s="134" customFormat="1" ht="36" hidden="1" x14ac:dyDescent="0.25">
      <c r="A255" s="114">
        <v>7220</v>
      </c>
      <c r="B255" s="75" t="s">
        <v>269</v>
      </c>
      <c r="C255" s="76">
        <f t="shared" si="96"/>
        <v>0</v>
      </c>
      <c r="D255" s="81"/>
      <c r="E255" s="81"/>
      <c r="F255" s="76">
        <f>D255+E255</f>
        <v>0</v>
      </c>
      <c r="G255" s="81"/>
      <c r="H255" s="81"/>
      <c r="I255" s="76">
        <f>G255+H255</f>
        <v>0</v>
      </c>
      <c r="J255" s="113"/>
      <c r="K255" s="81"/>
      <c r="L255" s="76">
        <f>J255+K255</f>
        <v>0</v>
      </c>
      <c r="M255" s="81"/>
      <c r="N255" s="81"/>
      <c r="O255" s="76">
        <f>M255+N255</f>
        <v>0</v>
      </c>
      <c r="P255" s="107"/>
    </row>
    <row r="256" spans="1:17" ht="24" hidden="1" x14ac:dyDescent="0.25">
      <c r="A256" s="114">
        <v>7230</v>
      </c>
      <c r="B256" s="75" t="s">
        <v>40</v>
      </c>
      <c r="C256" s="76">
        <f t="shared" si="96"/>
        <v>0</v>
      </c>
      <c r="D256" s="81"/>
      <c r="E256" s="81"/>
      <c r="F256" s="76">
        <f>D256+E256</f>
        <v>0</v>
      </c>
      <c r="G256" s="81"/>
      <c r="H256" s="81"/>
      <c r="I256" s="76">
        <f>G256+H256</f>
        <v>0</v>
      </c>
      <c r="J256" s="113"/>
      <c r="K256" s="81"/>
      <c r="L256" s="76">
        <f>J256+K256</f>
        <v>0</v>
      </c>
      <c r="M256" s="81"/>
      <c r="N256" s="81"/>
      <c r="O256" s="76">
        <f>M256+N256</f>
        <v>0</v>
      </c>
      <c r="P256" s="107"/>
    </row>
    <row r="257" spans="1:16" ht="24" hidden="1" x14ac:dyDescent="0.25">
      <c r="A257" s="114">
        <v>7240</v>
      </c>
      <c r="B257" s="75" t="s">
        <v>270</v>
      </c>
      <c r="C257" s="76">
        <f t="shared" si="96"/>
        <v>0</v>
      </c>
      <c r="D257" s="76">
        <f t="shared" ref="D257:O257" si="101">SUM(D258:D260)</f>
        <v>0</v>
      </c>
      <c r="E257" s="76">
        <f t="shared" si="101"/>
        <v>0</v>
      </c>
      <c r="F257" s="76">
        <f t="shared" si="101"/>
        <v>0</v>
      </c>
      <c r="G257" s="76">
        <f t="shared" si="101"/>
        <v>0</v>
      </c>
      <c r="H257" s="76">
        <f t="shared" si="101"/>
        <v>0</v>
      </c>
      <c r="I257" s="76">
        <f t="shared" si="101"/>
        <v>0</v>
      </c>
      <c r="J257" s="115">
        <f t="shared" si="101"/>
        <v>0</v>
      </c>
      <c r="K257" s="76">
        <f t="shared" si="101"/>
        <v>0</v>
      </c>
      <c r="L257" s="76">
        <f t="shared" si="101"/>
        <v>0</v>
      </c>
      <c r="M257" s="76">
        <f t="shared" si="101"/>
        <v>0</v>
      </c>
      <c r="N257" s="76">
        <f t="shared" si="101"/>
        <v>0</v>
      </c>
      <c r="O257" s="76">
        <f t="shared" si="101"/>
        <v>0</v>
      </c>
      <c r="P257" s="107"/>
    </row>
    <row r="258" spans="1:16" ht="48" hidden="1" x14ac:dyDescent="0.25">
      <c r="A258" s="46">
        <v>7245</v>
      </c>
      <c r="B258" s="75" t="s">
        <v>271</v>
      </c>
      <c r="C258" s="76">
        <f t="shared" si="96"/>
        <v>0</v>
      </c>
      <c r="D258" s="81"/>
      <c r="E258" s="81"/>
      <c r="F258" s="76">
        <f>D258+E258</f>
        <v>0</v>
      </c>
      <c r="G258" s="81"/>
      <c r="H258" s="81"/>
      <c r="I258" s="76">
        <f>G258+H258</f>
        <v>0</v>
      </c>
      <c r="J258" s="113"/>
      <c r="K258" s="81"/>
      <c r="L258" s="76">
        <f>J258+K258</f>
        <v>0</v>
      </c>
      <c r="M258" s="81"/>
      <c r="N258" s="81"/>
      <c r="O258" s="76">
        <f>M258+N258</f>
        <v>0</v>
      </c>
      <c r="P258" s="107"/>
    </row>
    <row r="259" spans="1:16" ht="84.75" hidden="1" customHeight="1" x14ac:dyDescent="0.25">
      <c r="A259" s="46">
        <v>7246</v>
      </c>
      <c r="B259" s="75" t="s">
        <v>272</v>
      </c>
      <c r="C259" s="76">
        <f t="shared" si="96"/>
        <v>0</v>
      </c>
      <c r="D259" s="81"/>
      <c r="E259" s="81"/>
      <c r="F259" s="76">
        <f>D259+E259</f>
        <v>0</v>
      </c>
      <c r="G259" s="81"/>
      <c r="H259" s="81"/>
      <c r="I259" s="76">
        <f>G259+H259</f>
        <v>0</v>
      </c>
      <c r="J259" s="113"/>
      <c r="K259" s="81"/>
      <c r="L259" s="76">
        <f>J259+K259</f>
        <v>0</v>
      </c>
      <c r="M259" s="81"/>
      <c r="N259" s="81"/>
      <c r="O259" s="76">
        <f>M259+N259</f>
        <v>0</v>
      </c>
      <c r="P259" s="107"/>
    </row>
    <row r="260" spans="1:16" ht="36" hidden="1" x14ac:dyDescent="0.25">
      <c r="A260" s="46">
        <v>7247</v>
      </c>
      <c r="B260" s="75" t="s">
        <v>273</v>
      </c>
      <c r="C260" s="76">
        <f t="shared" si="96"/>
        <v>0</v>
      </c>
      <c r="D260" s="81"/>
      <c r="E260" s="81"/>
      <c r="F260" s="76">
        <f>D260+E260</f>
        <v>0</v>
      </c>
      <c r="G260" s="81"/>
      <c r="H260" s="81"/>
      <c r="I260" s="76">
        <f>G260+H260</f>
        <v>0</v>
      </c>
      <c r="J260" s="113"/>
      <c r="K260" s="81"/>
      <c r="L260" s="76">
        <f>J260+K260</f>
        <v>0</v>
      </c>
      <c r="M260" s="81"/>
      <c r="N260" s="81"/>
      <c r="O260" s="76">
        <f>M260+N260</f>
        <v>0</v>
      </c>
      <c r="P260" s="107"/>
    </row>
    <row r="261" spans="1:16" ht="24" hidden="1" x14ac:dyDescent="0.25">
      <c r="A261" s="114">
        <v>7260</v>
      </c>
      <c r="B261" s="75" t="s">
        <v>274</v>
      </c>
      <c r="C261" s="76">
        <f t="shared" si="96"/>
        <v>0</v>
      </c>
      <c r="D261" s="81"/>
      <c r="E261" s="81"/>
      <c r="F261" s="76">
        <f>D261+E261</f>
        <v>0</v>
      </c>
      <c r="G261" s="81"/>
      <c r="H261" s="81"/>
      <c r="I261" s="76">
        <f>G261+H261</f>
        <v>0</v>
      </c>
      <c r="J261" s="113"/>
      <c r="K261" s="81"/>
      <c r="L261" s="76">
        <f>J261+K261</f>
        <v>0</v>
      </c>
      <c r="M261" s="81"/>
      <c r="N261" s="81"/>
      <c r="O261" s="76">
        <f>M261+N261</f>
        <v>0</v>
      </c>
      <c r="P261" s="107"/>
    </row>
    <row r="262" spans="1:16" ht="60" hidden="1" x14ac:dyDescent="0.25">
      <c r="A262" s="114">
        <v>7270</v>
      </c>
      <c r="B262" s="75" t="s">
        <v>275</v>
      </c>
      <c r="C262" s="76">
        <f t="shared" si="96"/>
        <v>0</v>
      </c>
      <c r="D262" s="81"/>
      <c r="E262" s="81"/>
      <c r="F262" s="76">
        <f>D262+E262</f>
        <v>0</v>
      </c>
      <c r="G262" s="81"/>
      <c r="H262" s="81"/>
      <c r="I262" s="76">
        <f>G262+H262</f>
        <v>0</v>
      </c>
      <c r="J262" s="113"/>
      <c r="K262" s="81"/>
      <c r="L262" s="76">
        <f>J262+K262</f>
        <v>0</v>
      </c>
      <c r="M262" s="81"/>
      <c r="N262" s="81"/>
      <c r="O262" s="76">
        <f>M262+N262</f>
        <v>0</v>
      </c>
      <c r="P262" s="107"/>
    </row>
    <row r="263" spans="1:16" hidden="1" x14ac:dyDescent="0.25">
      <c r="A263" s="85">
        <v>7700</v>
      </c>
      <c r="B263" s="75" t="s">
        <v>276</v>
      </c>
      <c r="C263" s="76">
        <f t="shared" si="96"/>
        <v>0</v>
      </c>
      <c r="D263" s="76">
        <f t="shared" ref="D263:O263" si="102">D264</f>
        <v>0</v>
      </c>
      <c r="E263" s="76">
        <f t="shared" si="102"/>
        <v>0</v>
      </c>
      <c r="F263" s="76">
        <f t="shared" si="102"/>
        <v>0</v>
      </c>
      <c r="G263" s="76">
        <f t="shared" si="102"/>
        <v>0</v>
      </c>
      <c r="H263" s="76">
        <f t="shared" si="102"/>
        <v>0</v>
      </c>
      <c r="I263" s="76">
        <f t="shared" si="102"/>
        <v>0</v>
      </c>
      <c r="J263" s="115">
        <f t="shared" si="102"/>
        <v>0</v>
      </c>
      <c r="K263" s="76">
        <f t="shared" si="102"/>
        <v>0</v>
      </c>
      <c r="L263" s="76">
        <f t="shared" si="102"/>
        <v>0</v>
      </c>
      <c r="M263" s="76">
        <f t="shared" si="102"/>
        <v>0</v>
      </c>
      <c r="N263" s="76">
        <f t="shared" si="102"/>
        <v>0</v>
      </c>
      <c r="O263" s="76">
        <f t="shared" si="102"/>
        <v>0</v>
      </c>
      <c r="P263" s="107"/>
    </row>
    <row r="264" spans="1:16" hidden="1" x14ac:dyDescent="0.25">
      <c r="A264" s="108">
        <v>7720</v>
      </c>
      <c r="B264" s="69" t="s">
        <v>277</v>
      </c>
      <c r="C264" s="76">
        <f t="shared" si="96"/>
        <v>0</v>
      </c>
      <c r="D264" s="81"/>
      <c r="E264" s="81"/>
      <c r="F264" s="76">
        <f>D264+E264</f>
        <v>0</v>
      </c>
      <c r="G264" s="81"/>
      <c r="H264" s="81"/>
      <c r="I264" s="76">
        <f>G264+H264</f>
        <v>0</v>
      </c>
      <c r="J264" s="113"/>
      <c r="K264" s="81"/>
      <c r="L264" s="76">
        <f>J264+K264</f>
        <v>0</v>
      </c>
      <c r="M264" s="81"/>
      <c r="N264" s="81"/>
      <c r="O264" s="76">
        <f>M264+N264</f>
        <v>0</v>
      </c>
      <c r="P264" s="107"/>
    </row>
    <row r="265" spans="1:16" hidden="1" x14ac:dyDescent="0.25">
      <c r="A265" s="139">
        <v>9000</v>
      </c>
      <c r="B265" s="140" t="s">
        <v>278</v>
      </c>
      <c r="C265" s="141">
        <f t="shared" si="96"/>
        <v>0</v>
      </c>
      <c r="D265" s="141">
        <f t="shared" ref="D265:O266" si="103">D266</f>
        <v>0</v>
      </c>
      <c r="E265" s="141">
        <f t="shared" si="103"/>
        <v>0</v>
      </c>
      <c r="F265" s="141">
        <f t="shared" si="103"/>
        <v>0</v>
      </c>
      <c r="G265" s="141">
        <f t="shared" si="103"/>
        <v>0</v>
      </c>
      <c r="H265" s="141">
        <f t="shared" si="103"/>
        <v>0</v>
      </c>
      <c r="I265" s="141">
        <f t="shared" si="103"/>
        <v>0</v>
      </c>
      <c r="J265" s="142">
        <f t="shared" si="103"/>
        <v>0</v>
      </c>
      <c r="K265" s="141">
        <f t="shared" si="103"/>
        <v>0</v>
      </c>
      <c r="L265" s="141">
        <f t="shared" si="103"/>
        <v>0</v>
      </c>
      <c r="M265" s="141">
        <f t="shared" si="103"/>
        <v>0</v>
      </c>
      <c r="N265" s="141">
        <f t="shared" si="103"/>
        <v>0</v>
      </c>
      <c r="O265" s="141">
        <f t="shared" si="103"/>
        <v>0</v>
      </c>
      <c r="P265" s="143"/>
    </row>
    <row r="266" spans="1:16" ht="24" hidden="1" x14ac:dyDescent="0.25">
      <c r="A266" s="144">
        <v>9200</v>
      </c>
      <c r="B266" s="75" t="s">
        <v>279</v>
      </c>
      <c r="C266" s="61">
        <f t="shared" si="96"/>
        <v>0</v>
      </c>
      <c r="D266" s="61">
        <f t="shared" si="103"/>
        <v>0</v>
      </c>
      <c r="E266" s="61">
        <f t="shared" si="103"/>
        <v>0</v>
      </c>
      <c r="F266" s="61">
        <f t="shared" si="103"/>
        <v>0</v>
      </c>
      <c r="G266" s="61">
        <f t="shared" si="103"/>
        <v>0</v>
      </c>
      <c r="H266" s="61">
        <f t="shared" si="103"/>
        <v>0</v>
      </c>
      <c r="I266" s="61">
        <f t="shared" si="103"/>
        <v>0</v>
      </c>
      <c r="J266" s="106">
        <f t="shared" si="103"/>
        <v>0</v>
      </c>
      <c r="K266" s="61">
        <f t="shared" si="103"/>
        <v>0</v>
      </c>
      <c r="L266" s="61">
        <f t="shared" si="103"/>
        <v>0</v>
      </c>
      <c r="M266" s="61">
        <f t="shared" si="103"/>
        <v>0</v>
      </c>
      <c r="N266" s="61">
        <f t="shared" si="103"/>
        <v>0</v>
      </c>
      <c r="O266" s="61">
        <f t="shared" si="103"/>
        <v>0</v>
      </c>
      <c r="P266" s="109"/>
    </row>
    <row r="267" spans="1:16" ht="24" hidden="1" x14ac:dyDescent="0.25">
      <c r="A267" s="145">
        <v>9260</v>
      </c>
      <c r="B267" s="75" t="s">
        <v>280</v>
      </c>
      <c r="C267" s="61">
        <f t="shared" si="96"/>
        <v>0</v>
      </c>
      <c r="D267" s="61">
        <f t="shared" ref="D267:O267" si="104">SUM(D268)</f>
        <v>0</v>
      </c>
      <c r="E267" s="61">
        <f t="shared" si="104"/>
        <v>0</v>
      </c>
      <c r="F267" s="61">
        <f t="shared" si="104"/>
        <v>0</v>
      </c>
      <c r="G267" s="61">
        <f t="shared" si="104"/>
        <v>0</v>
      </c>
      <c r="H267" s="61">
        <f t="shared" si="104"/>
        <v>0</v>
      </c>
      <c r="I267" s="61">
        <f t="shared" si="104"/>
        <v>0</v>
      </c>
      <c r="J267" s="106">
        <f t="shared" si="104"/>
        <v>0</v>
      </c>
      <c r="K267" s="61">
        <f t="shared" si="104"/>
        <v>0</v>
      </c>
      <c r="L267" s="61">
        <f t="shared" si="104"/>
        <v>0</v>
      </c>
      <c r="M267" s="61">
        <f t="shared" si="104"/>
        <v>0</v>
      </c>
      <c r="N267" s="61">
        <f t="shared" si="104"/>
        <v>0</v>
      </c>
      <c r="O267" s="61">
        <f t="shared" si="104"/>
        <v>0</v>
      </c>
      <c r="P267" s="109"/>
    </row>
    <row r="268" spans="1:16" ht="87" hidden="1" customHeight="1" x14ac:dyDescent="0.25">
      <c r="A268" s="146">
        <v>9263</v>
      </c>
      <c r="B268" s="75" t="s">
        <v>281</v>
      </c>
      <c r="C268" s="61">
        <f t="shared" si="96"/>
        <v>0</v>
      </c>
      <c r="D268" s="116"/>
      <c r="E268" s="116"/>
      <c r="F268" s="61">
        <f>D268+E268</f>
        <v>0</v>
      </c>
      <c r="G268" s="116"/>
      <c r="H268" s="116"/>
      <c r="I268" s="61">
        <f>G268+H268</f>
        <v>0</v>
      </c>
      <c r="J268" s="117"/>
      <c r="K268" s="116"/>
      <c r="L268" s="61">
        <f>J268+K268</f>
        <v>0</v>
      </c>
      <c r="M268" s="116"/>
      <c r="N268" s="116"/>
      <c r="O268" s="61">
        <f>M268+N268</f>
        <v>0</v>
      </c>
      <c r="P268" s="109"/>
    </row>
    <row r="269" spans="1:16" hidden="1" x14ac:dyDescent="0.25">
      <c r="A269" s="120"/>
      <c r="B269" s="75" t="s">
        <v>282</v>
      </c>
      <c r="C269" s="76">
        <f t="shared" si="96"/>
        <v>0</v>
      </c>
      <c r="D269" s="76">
        <f t="shared" ref="D269:O269" si="105">SUM(D270:D271)</f>
        <v>0</v>
      </c>
      <c r="E269" s="76">
        <f t="shared" si="105"/>
        <v>0</v>
      </c>
      <c r="F269" s="76">
        <f t="shared" si="105"/>
        <v>0</v>
      </c>
      <c r="G269" s="76">
        <f t="shared" si="105"/>
        <v>0</v>
      </c>
      <c r="H269" s="76">
        <f t="shared" si="105"/>
        <v>0</v>
      </c>
      <c r="I269" s="76">
        <f t="shared" si="105"/>
        <v>0</v>
      </c>
      <c r="J269" s="115">
        <f t="shared" si="105"/>
        <v>0</v>
      </c>
      <c r="K269" s="76">
        <f t="shared" si="105"/>
        <v>0</v>
      </c>
      <c r="L269" s="76">
        <f t="shared" si="105"/>
        <v>0</v>
      </c>
      <c r="M269" s="76">
        <f t="shared" si="105"/>
        <v>0</v>
      </c>
      <c r="N269" s="76">
        <f t="shared" si="105"/>
        <v>0</v>
      </c>
      <c r="O269" s="76">
        <f t="shared" si="105"/>
        <v>0</v>
      </c>
      <c r="P269" s="107"/>
    </row>
    <row r="270" spans="1:16" hidden="1" x14ac:dyDescent="0.25">
      <c r="A270" s="120" t="s">
        <v>283</v>
      </c>
      <c r="B270" s="46" t="s">
        <v>284</v>
      </c>
      <c r="C270" s="76">
        <f t="shared" si="96"/>
        <v>0</v>
      </c>
      <c r="D270" s="81"/>
      <c r="E270" s="81"/>
      <c r="F270" s="76">
        <f>D270+E270</f>
        <v>0</v>
      </c>
      <c r="G270" s="81"/>
      <c r="H270" s="81"/>
      <c r="I270" s="76">
        <f>G270+H270</f>
        <v>0</v>
      </c>
      <c r="J270" s="113"/>
      <c r="K270" s="81"/>
      <c r="L270" s="76">
        <f>J270+K270</f>
        <v>0</v>
      </c>
      <c r="M270" s="81"/>
      <c r="N270" s="81"/>
      <c r="O270" s="76">
        <f>M270+N270</f>
        <v>0</v>
      </c>
      <c r="P270" s="107"/>
    </row>
    <row r="271" spans="1:16" ht="24" hidden="1" x14ac:dyDescent="0.25">
      <c r="A271" s="120" t="s">
        <v>285</v>
      </c>
      <c r="B271" s="87" t="s">
        <v>286</v>
      </c>
      <c r="C271" s="70">
        <f t="shared" si="96"/>
        <v>0</v>
      </c>
      <c r="D271" s="110"/>
      <c r="E271" s="110"/>
      <c r="F271" s="70">
        <f>D271+E271</f>
        <v>0</v>
      </c>
      <c r="G271" s="110"/>
      <c r="H271" s="110"/>
      <c r="I271" s="70">
        <f>G271+H271</f>
        <v>0</v>
      </c>
      <c r="J271" s="111"/>
      <c r="K271" s="110"/>
      <c r="L271" s="70">
        <f>J271+K271</f>
        <v>0</v>
      </c>
      <c r="M271" s="110"/>
      <c r="N271" s="110"/>
      <c r="O271" s="70">
        <f>M271+N271</f>
        <v>0</v>
      </c>
      <c r="P271" s="112"/>
    </row>
    <row r="272" spans="1:16" ht="12.75" thickBot="1" x14ac:dyDescent="0.3">
      <c r="A272" s="147"/>
      <c r="B272" s="147" t="s">
        <v>287</v>
      </c>
      <c r="C272" s="148">
        <f t="shared" si="96"/>
        <v>177992</v>
      </c>
      <c r="D272" s="148">
        <f>SUM(D269,D252,D211,D182,D174,D160,D75,D53)</f>
        <v>184534</v>
      </c>
      <c r="E272" s="148">
        <f t="shared" ref="E272:O272" si="106">SUM(E269,E265,E252,E211,E182,E174,E160,E75,E53)</f>
        <v>-6542</v>
      </c>
      <c r="F272" s="148">
        <f t="shared" si="106"/>
        <v>177992</v>
      </c>
      <c r="G272" s="148">
        <f t="shared" si="106"/>
        <v>0</v>
      </c>
      <c r="H272" s="148">
        <f t="shared" si="106"/>
        <v>0</v>
      </c>
      <c r="I272" s="148">
        <f t="shared" si="106"/>
        <v>0</v>
      </c>
      <c r="J272" s="149">
        <f t="shared" si="106"/>
        <v>0</v>
      </c>
      <c r="K272" s="148">
        <f t="shared" si="106"/>
        <v>0</v>
      </c>
      <c r="L272" s="148">
        <f t="shared" si="106"/>
        <v>0</v>
      </c>
      <c r="M272" s="148">
        <f t="shared" si="106"/>
        <v>0</v>
      </c>
      <c r="N272" s="148">
        <f t="shared" si="106"/>
        <v>0</v>
      </c>
      <c r="O272" s="148">
        <f t="shared" si="106"/>
        <v>0</v>
      </c>
      <c r="P272" s="150"/>
    </row>
    <row r="273" spans="1:16" s="27" customFormat="1" ht="13.5" hidden="1" thickTop="1" thickBot="1" x14ac:dyDescent="0.3">
      <c r="A273" s="772" t="s">
        <v>288</v>
      </c>
      <c r="B273" s="772"/>
      <c r="C273" s="151">
        <f t="shared" si="96"/>
        <v>0</v>
      </c>
      <c r="D273" s="151">
        <f>SUM(D24,D25,D41)-D51</f>
        <v>0</v>
      </c>
      <c r="E273" s="151">
        <f>SUM(E24,E25,E41,E43)-E51</f>
        <v>0</v>
      </c>
      <c r="F273" s="151">
        <f>SUM(F24,F25,F41,F43)-F51</f>
        <v>0</v>
      </c>
      <c r="G273" s="151">
        <f>SUM(G24,G25,G43)-G51</f>
        <v>0</v>
      </c>
      <c r="H273" s="151">
        <f>SUM(H24,H25,H43)-H51</f>
        <v>0</v>
      </c>
      <c r="I273" s="151">
        <f>SUM(I24,I25,I43)-I51</f>
        <v>0</v>
      </c>
      <c r="J273" s="152">
        <f>(J26+J43)-J51</f>
        <v>0</v>
      </c>
      <c r="K273" s="151">
        <f>(K26+K43)-K51</f>
        <v>0</v>
      </c>
      <c r="L273" s="151">
        <f>(L26+L43)-L51</f>
        <v>0</v>
      </c>
      <c r="M273" s="151">
        <f>M45-M51</f>
        <v>0</v>
      </c>
      <c r="N273" s="151">
        <f>N45-N51</f>
        <v>0</v>
      </c>
      <c r="O273" s="151">
        <f>O45-O51</f>
        <v>0</v>
      </c>
      <c r="P273" s="153"/>
    </row>
    <row r="274" spans="1:16" s="27" customFormat="1" ht="12.75" hidden="1" thickTop="1" x14ac:dyDescent="0.25">
      <c r="A274" s="773" t="s">
        <v>289</v>
      </c>
      <c r="B274" s="773"/>
      <c r="C274" s="154">
        <f t="shared" si="96"/>
        <v>0</v>
      </c>
      <c r="D274" s="154">
        <f t="shared" ref="D274:O274" si="107">SUM(D275,D276)-D283+D284</f>
        <v>0</v>
      </c>
      <c r="E274" s="154">
        <f t="shared" si="107"/>
        <v>0</v>
      </c>
      <c r="F274" s="154">
        <f t="shared" si="107"/>
        <v>0</v>
      </c>
      <c r="G274" s="154">
        <f t="shared" si="107"/>
        <v>0</v>
      </c>
      <c r="H274" s="154">
        <f t="shared" si="107"/>
        <v>0</v>
      </c>
      <c r="I274" s="154">
        <f t="shared" si="107"/>
        <v>0</v>
      </c>
      <c r="J274" s="155">
        <f t="shared" si="107"/>
        <v>0</v>
      </c>
      <c r="K274" s="154">
        <f t="shared" si="107"/>
        <v>0</v>
      </c>
      <c r="L274" s="154">
        <f t="shared" si="107"/>
        <v>0</v>
      </c>
      <c r="M274" s="154">
        <f t="shared" si="107"/>
        <v>0</v>
      </c>
      <c r="N274" s="154">
        <f t="shared" si="107"/>
        <v>0</v>
      </c>
      <c r="O274" s="154">
        <f t="shared" si="107"/>
        <v>0</v>
      </c>
      <c r="P274" s="156"/>
    </row>
    <row r="275" spans="1:16" s="27" customFormat="1" ht="13.5" hidden="1" thickTop="1" thickBot="1" x14ac:dyDescent="0.3">
      <c r="A275" s="93" t="s">
        <v>290</v>
      </c>
      <c r="B275" s="93" t="s">
        <v>291</v>
      </c>
      <c r="C275" s="94">
        <f t="shared" si="96"/>
        <v>0</v>
      </c>
      <c r="D275" s="94">
        <f t="shared" ref="D275:O275" si="108">D21-D269</f>
        <v>0</v>
      </c>
      <c r="E275" s="94">
        <f t="shared" si="108"/>
        <v>0</v>
      </c>
      <c r="F275" s="94">
        <f t="shared" si="108"/>
        <v>0</v>
      </c>
      <c r="G275" s="94">
        <f t="shared" si="108"/>
        <v>0</v>
      </c>
      <c r="H275" s="94">
        <f t="shared" si="108"/>
        <v>0</v>
      </c>
      <c r="I275" s="94">
        <f t="shared" si="108"/>
        <v>0</v>
      </c>
      <c r="J275" s="94">
        <f t="shared" si="108"/>
        <v>0</v>
      </c>
      <c r="K275" s="94">
        <f t="shared" si="108"/>
        <v>0</v>
      </c>
      <c r="L275" s="94">
        <f t="shared" si="108"/>
        <v>0</v>
      </c>
      <c r="M275" s="94">
        <f t="shared" si="108"/>
        <v>0</v>
      </c>
      <c r="N275" s="94">
        <f t="shared" si="108"/>
        <v>0</v>
      </c>
      <c r="O275" s="94">
        <f t="shared" si="108"/>
        <v>0</v>
      </c>
      <c r="P275" s="157"/>
    </row>
    <row r="276" spans="1:16" s="27" customFormat="1" ht="12.75" hidden="1" thickTop="1" x14ac:dyDescent="0.25">
      <c r="A276" s="158" t="s">
        <v>292</v>
      </c>
      <c r="B276" s="158" t="s">
        <v>293</v>
      </c>
      <c r="C276" s="154">
        <f t="shared" si="96"/>
        <v>0</v>
      </c>
      <c r="D276" s="154">
        <f t="shared" ref="D276:O276" si="109">SUM(D277,D279,D281)-SUM(D278,D280,D282)</f>
        <v>0</v>
      </c>
      <c r="E276" s="154">
        <f t="shared" si="109"/>
        <v>0</v>
      </c>
      <c r="F276" s="154">
        <f t="shared" si="109"/>
        <v>0</v>
      </c>
      <c r="G276" s="154">
        <f t="shared" si="109"/>
        <v>0</v>
      </c>
      <c r="H276" s="154">
        <f t="shared" si="109"/>
        <v>0</v>
      </c>
      <c r="I276" s="154">
        <f t="shared" si="109"/>
        <v>0</v>
      </c>
      <c r="J276" s="155">
        <f t="shared" si="109"/>
        <v>0</v>
      </c>
      <c r="K276" s="154">
        <f t="shared" si="109"/>
        <v>0</v>
      </c>
      <c r="L276" s="154">
        <f t="shared" si="109"/>
        <v>0</v>
      </c>
      <c r="M276" s="154">
        <f t="shared" si="109"/>
        <v>0</v>
      </c>
      <c r="N276" s="154">
        <f t="shared" si="109"/>
        <v>0</v>
      </c>
      <c r="O276" s="154">
        <f t="shared" si="109"/>
        <v>0</v>
      </c>
      <c r="P276" s="156"/>
    </row>
    <row r="277" spans="1:16" ht="12.75" hidden="1" thickTop="1" x14ac:dyDescent="0.25">
      <c r="A277" s="159" t="s">
        <v>294</v>
      </c>
      <c r="B277" s="89" t="s">
        <v>295</v>
      </c>
      <c r="C277" s="76">
        <f t="shared" si="96"/>
        <v>0</v>
      </c>
      <c r="D277" s="81"/>
      <c r="E277" s="81"/>
      <c r="F277" s="76">
        <f t="shared" ref="F277:F284" si="110">D277+E277</f>
        <v>0</v>
      </c>
      <c r="G277" s="81"/>
      <c r="H277" s="81"/>
      <c r="I277" s="76">
        <f t="shared" ref="I277:I284" si="111">G277+H277</f>
        <v>0</v>
      </c>
      <c r="J277" s="113"/>
      <c r="K277" s="81"/>
      <c r="L277" s="76">
        <f t="shared" ref="L277:L284" si="112">J277+K277</f>
        <v>0</v>
      </c>
      <c r="M277" s="81"/>
      <c r="N277" s="81"/>
      <c r="O277" s="76">
        <f t="shared" ref="O277:O284" si="113">M277+N277</f>
        <v>0</v>
      </c>
      <c r="P277" s="107"/>
    </row>
    <row r="278" spans="1:16" ht="24.75" hidden="1" thickTop="1" x14ac:dyDescent="0.25">
      <c r="A278" s="120" t="s">
        <v>296</v>
      </c>
      <c r="B278" s="45" t="s">
        <v>297</v>
      </c>
      <c r="C278" s="76">
        <f t="shared" si="96"/>
        <v>0</v>
      </c>
      <c r="D278" s="81"/>
      <c r="E278" s="81"/>
      <c r="F278" s="76">
        <f t="shared" si="110"/>
        <v>0</v>
      </c>
      <c r="G278" s="81"/>
      <c r="H278" s="81"/>
      <c r="I278" s="76">
        <f t="shared" si="111"/>
        <v>0</v>
      </c>
      <c r="J278" s="113"/>
      <c r="K278" s="81"/>
      <c r="L278" s="76">
        <f t="shared" si="112"/>
        <v>0</v>
      </c>
      <c r="M278" s="81"/>
      <c r="N278" s="81"/>
      <c r="O278" s="76">
        <f t="shared" si="113"/>
        <v>0</v>
      </c>
      <c r="P278" s="107"/>
    </row>
    <row r="279" spans="1:16" ht="12.75" hidden="1" thickTop="1" x14ac:dyDescent="0.25">
      <c r="A279" s="120" t="s">
        <v>298</v>
      </c>
      <c r="B279" s="45" t="s">
        <v>299</v>
      </c>
      <c r="C279" s="76">
        <f t="shared" si="96"/>
        <v>0</v>
      </c>
      <c r="D279" s="81"/>
      <c r="E279" s="81"/>
      <c r="F279" s="76">
        <f t="shared" si="110"/>
        <v>0</v>
      </c>
      <c r="G279" s="81"/>
      <c r="H279" s="81"/>
      <c r="I279" s="76">
        <f t="shared" si="111"/>
        <v>0</v>
      </c>
      <c r="J279" s="113"/>
      <c r="K279" s="81"/>
      <c r="L279" s="76">
        <f t="shared" si="112"/>
        <v>0</v>
      </c>
      <c r="M279" s="81"/>
      <c r="N279" s="81"/>
      <c r="O279" s="76">
        <f t="shared" si="113"/>
        <v>0</v>
      </c>
      <c r="P279" s="107"/>
    </row>
    <row r="280" spans="1:16" ht="24.75" hidden="1" thickTop="1" x14ac:dyDescent="0.25">
      <c r="A280" s="120" t="s">
        <v>300</v>
      </c>
      <c r="B280" s="45" t="s">
        <v>301</v>
      </c>
      <c r="C280" s="76">
        <f t="shared" si="96"/>
        <v>0</v>
      </c>
      <c r="D280" s="81"/>
      <c r="E280" s="81"/>
      <c r="F280" s="76">
        <f t="shared" si="110"/>
        <v>0</v>
      </c>
      <c r="G280" s="81"/>
      <c r="H280" s="81"/>
      <c r="I280" s="76">
        <f t="shared" si="111"/>
        <v>0</v>
      </c>
      <c r="J280" s="113"/>
      <c r="K280" s="81"/>
      <c r="L280" s="76">
        <f t="shared" si="112"/>
        <v>0</v>
      </c>
      <c r="M280" s="81"/>
      <c r="N280" s="81"/>
      <c r="O280" s="76">
        <f t="shared" si="113"/>
        <v>0</v>
      </c>
      <c r="P280" s="107"/>
    </row>
    <row r="281" spans="1:16" ht="12.75" hidden="1" thickTop="1" x14ac:dyDescent="0.25">
      <c r="A281" s="120" t="s">
        <v>302</v>
      </c>
      <c r="B281" s="45" t="s">
        <v>303</v>
      </c>
      <c r="C281" s="76">
        <f t="shared" si="96"/>
        <v>0</v>
      </c>
      <c r="D281" s="81"/>
      <c r="E281" s="81"/>
      <c r="F281" s="76">
        <f t="shared" si="110"/>
        <v>0</v>
      </c>
      <c r="G281" s="81"/>
      <c r="H281" s="81"/>
      <c r="I281" s="76">
        <f t="shared" si="111"/>
        <v>0</v>
      </c>
      <c r="J281" s="113"/>
      <c r="K281" s="81"/>
      <c r="L281" s="76">
        <f t="shared" si="112"/>
        <v>0</v>
      </c>
      <c r="M281" s="81"/>
      <c r="N281" s="81"/>
      <c r="O281" s="76">
        <f t="shared" si="113"/>
        <v>0</v>
      </c>
      <c r="P281" s="107"/>
    </row>
    <row r="282" spans="1:16" ht="24.75" hidden="1" thickTop="1" x14ac:dyDescent="0.25">
      <c r="A282" s="160" t="s">
        <v>304</v>
      </c>
      <c r="B282" s="161" t="s">
        <v>305</v>
      </c>
      <c r="C282" s="123">
        <f t="shared" si="96"/>
        <v>0</v>
      </c>
      <c r="D282" s="126"/>
      <c r="E282" s="126"/>
      <c r="F282" s="123">
        <f t="shared" si="110"/>
        <v>0</v>
      </c>
      <c r="G282" s="126"/>
      <c r="H282" s="126"/>
      <c r="I282" s="123">
        <f t="shared" si="111"/>
        <v>0</v>
      </c>
      <c r="J282" s="127"/>
      <c r="K282" s="126"/>
      <c r="L282" s="123">
        <f t="shared" si="112"/>
        <v>0</v>
      </c>
      <c r="M282" s="126"/>
      <c r="N282" s="126"/>
      <c r="O282" s="123">
        <f t="shared" si="113"/>
        <v>0</v>
      </c>
      <c r="P282" s="124"/>
    </row>
    <row r="283" spans="1:16" s="27" customFormat="1" ht="13.5" hidden="1" thickTop="1" thickBot="1" x14ac:dyDescent="0.3">
      <c r="A283" s="162" t="s">
        <v>306</v>
      </c>
      <c r="B283" s="162" t="s">
        <v>307</v>
      </c>
      <c r="C283" s="151">
        <f t="shared" si="96"/>
        <v>0</v>
      </c>
      <c r="D283" s="163"/>
      <c r="E283" s="163"/>
      <c r="F283" s="151">
        <f t="shared" si="110"/>
        <v>0</v>
      </c>
      <c r="G283" s="163"/>
      <c r="H283" s="163"/>
      <c r="I283" s="151">
        <f t="shared" si="111"/>
        <v>0</v>
      </c>
      <c r="J283" s="164"/>
      <c r="K283" s="163"/>
      <c r="L283" s="151">
        <f t="shared" si="112"/>
        <v>0</v>
      </c>
      <c r="M283" s="163"/>
      <c r="N283" s="163"/>
      <c r="O283" s="151">
        <f t="shared" si="113"/>
        <v>0</v>
      </c>
      <c r="P283" s="153"/>
    </row>
    <row r="284" spans="1:16" s="27" customFormat="1" ht="48.75" hidden="1" thickTop="1" x14ac:dyDescent="0.25">
      <c r="A284" s="158" t="s">
        <v>308</v>
      </c>
      <c r="B284" s="165" t="s">
        <v>309</v>
      </c>
      <c r="C284" s="154">
        <f t="shared" si="96"/>
        <v>0</v>
      </c>
      <c r="D284" s="166"/>
      <c r="E284" s="166"/>
      <c r="F284" s="61">
        <f t="shared" si="110"/>
        <v>0</v>
      </c>
      <c r="G284" s="116"/>
      <c r="H284" s="116"/>
      <c r="I284" s="61">
        <f t="shared" si="111"/>
        <v>0</v>
      </c>
      <c r="J284" s="117"/>
      <c r="K284" s="116"/>
      <c r="L284" s="61">
        <f t="shared" si="112"/>
        <v>0</v>
      </c>
      <c r="M284" s="116"/>
      <c r="N284" s="116"/>
      <c r="O284" s="61">
        <f t="shared" si="113"/>
        <v>0</v>
      </c>
      <c r="P284" s="109"/>
    </row>
    <row r="285" spans="1:16" ht="12.75" thickTop="1" x14ac:dyDescent="0.25"/>
  </sheetData>
  <sheetProtection algorithmName="SHA-512" hashValue="1LVaALIA6qTfxLlKYnKAiaZKSMu/3Y9Nx7nGOTR3HyBYH3nrdt+OdQX3oNbC8Ib5m1xwPV0HRLIYFus7PYih+Q==" saltValue="3bow3uSYIMyAAhPIEiLptQ==" spinCount="100000" sheet="1" objects="1" scenarios="1"/>
  <autoFilter ref="A18:P284">
    <filterColumn colId="2">
      <filters>
        <filter val="177 992"/>
      </filters>
    </filterColumn>
  </autoFilter>
  <mergeCells count="31">
    <mergeCell ref="C7:P7"/>
    <mergeCell ref="A2:P2"/>
    <mergeCell ref="C3:P3"/>
    <mergeCell ref="C4:P4"/>
    <mergeCell ref="C5:P5"/>
    <mergeCell ref="C6:P6"/>
    <mergeCell ref="C13:P13"/>
    <mergeCell ref="P16:P17"/>
    <mergeCell ref="M16:M17"/>
    <mergeCell ref="N16:N17"/>
    <mergeCell ref="O16:O17"/>
    <mergeCell ref="C8:P8"/>
    <mergeCell ref="C9:P9"/>
    <mergeCell ref="C10:P10"/>
    <mergeCell ref="C11:P11"/>
    <mergeCell ref="C12:P12"/>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s>
  <pageMargins left="0.98425196850393704" right="0.39370078740157483" top="0.59055118110236227" bottom="0.39370078740157483" header="0.23622047244094491" footer="0.23622047244094491"/>
  <pageSetup paperSize="9" scale="70" fitToWidth="0" fitToHeight="0" orientation="portrait" r:id="rId1"/>
  <headerFooter differentFirst="1">
    <oddFooter>&amp;L&amp;"Times New Roman,Regular"&amp;9&amp;D; &amp;T&amp;R&amp;"Times New Roman,Regular"&amp;9&amp;P (&amp;N)</oddFooter>
    <firstHeader xml:space="preserve">&amp;R&amp;"Times New Roman,Regular"&amp;9 26.pielikums Jūrmalas pilsētas domes
2020.gada 23.jūlija saistošajiem noteikumiem Nr.18
(protokols Nr.10, 20.punkts)
 </firstHeader>
    <firstFooter>&amp;L&amp;9&amp;D; &amp;T&amp;R&amp;9&amp;P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299"/>
  <sheetViews>
    <sheetView showGridLines="0" view="pageLayout" zoomScaleNormal="100" workbookViewId="0">
      <selection activeCell="L272" sqref="L272"/>
    </sheetView>
  </sheetViews>
  <sheetFormatPr defaultRowHeight="12" outlineLevelCol="1" x14ac:dyDescent="0.25"/>
  <cols>
    <col min="1" max="1" width="10.85546875" style="621" customWidth="1"/>
    <col min="2" max="2" width="28" style="621" customWidth="1"/>
    <col min="3" max="3" width="8" style="621" customWidth="1"/>
    <col min="4" max="5" width="8.7109375" style="621" hidden="1" customWidth="1" outlineLevel="1"/>
    <col min="6" max="6" width="8.7109375" style="621" customWidth="1" collapsed="1"/>
    <col min="7" max="8" width="8.7109375" style="621" hidden="1" customWidth="1" outlineLevel="1"/>
    <col min="9" max="9" width="8.7109375" style="621" customWidth="1" collapsed="1"/>
    <col min="10" max="11" width="8.28515625" style="621" hidden="1" customWidth="1" outlineLevel="1"/>
    <col min="12" max="12" width="8.28515625" style="621" customWidth="1" collapsed="1"/>
    <col min="13" max="14" width="7.42578125" style="621" hidden="1" customWidth="1" outlineLevel="1"/>
    <col min="15" max="15" width="7.42578125" style="621" customWidth="1" collapsed="1"/>
    <col min="16" max="16" width="26.7109375" style="621" hidden="1" customWidth="1" outlineLevel="1"/>
    <col min="17" max="17" width="9.140625" style="299" collapsed="1"/>
    <col min="18" max="16384" width="9.140625" style="299"/>
  </cols>
  <sheetData>
    <row r="1" spans="1:17" x14ac:dyDescent="0.25">
      <c r="A1" s="297"/>
      <c r="B1" s="297"/>
      <c r="C1" s="297"/>
      <c r="D1" s="297"/>
      <c r="E1" s="297"/>
      <c r="F1" s="297"/>
      <c r="G1" s="297"/>
      <c r="H1" s="297"/>
      <c r="I1" s="297"/>
      <c r="J1" s="297"/>
      <c r="K1" s="297"/>
      <c r="L1" s="297"/>
      <c r="M1" s="297"/>
      <c r="N1" s="297"/>
      <c r="O1" s="298" t="s">
        <v>373</v>
      </c>
      <c r="P1" s="297"/>
    </row>
    <row r="2" spans="1:17" ht="35.25" customHeight="1" x14ac:dyDescent="0.25">
      <c r="A2" s="787" t="s">
        <v>1</v>
      </c>
      <c r="B2" s="788"/>
      <c r="C2" s="788"/>
      <c r="D2" s="788"/>
      <c r="E2" s="788"/>
      <c r="F2" s="788"/>
      <c r="G2" s="788"/>
      <c r="H2" s="788"/>
      <c r="I2" s="788"/>
      <c r="J2" s="788"/>
      <c r="K2" s="788"/>
      <c r="L2" s="788"/>
      <c r="M2" s="788"/>
      <c r="N2" s="788"/>
      <c r="O2" s="788"/>
      <c r="P2" s="789"/>
      <c r="Q2" s="300"/>
    </row>
    <row r="3" spans="1:17" ht="12.75" customHeight="1" x14ac:dyDescent="0.25">
      <c r="A3" s="301" t="s">
        <v>2</v>
      </c>
      <c r="B3" s="302"/>
      <c r="C3" s="785" t="s">
        <v>311</v>
      </c>
      <c r="D3" s="785"/>
      <c r="E3" s="785"/>
      <c r="F3" s="785"/>
      <c r="G3" s="785"/>
      <c r="H3" s="785"/>
      <c r="I3" s="785"/>
      <c r="J3" s="785"/>
      <c r="K3" s="785"/>
      <c r="L3" s="785"/>
      <c r="M3" s="785"/>
      <c r="N3" s="785"/>
      <c r="O3" s="785"/>
      <c r="P3" s="786"/>
      <c r="Q3" s="300"/>
    </row>
    <row r="4" spans="1:17" ht="12.75" customHeight="1" x14ac:dyDescent="0.25">
      <c r="A4" s="301" t="s">
        <v>3</v>
      </c>
      <c r="B4" s="302"/>
      <c r="C4" s="785" t="s">
        <v>312</v>
      </c>
      <c r="D4" s="785"/>
      <c r="E4" s="785"/>
      <c r="F4" s="785"/>
      <c r="G4" s="785"/>
      <c r="H4" s="785"/>
      <c r="I4" s="785"/>
      <c r="J4" s="785"/>
      <c r="K4" s="785"/>
      <c r="L4" s="785"/>
      <c r="M4" s="785"/>
      <c r="N4" s="785"/>
      <c r="O4" s="785"/>
      <c r="P4" s="786"/>
      <c r="Q4" s="300"/>
    </row>
    <row r="5" spans="1:17" ht="12.75" customHeight="1" x14ac:dyDescent="0.25">
      <c r="A5" s="303" t="s">
        <v>4</v>
      </c>
      <c r="B5" s="304"/>
      <c r="C5" s="790" t="s">
        <v>5</v>
      </c>
      <c r="D5" s="790"/>
      <c r="E5" s="790"/>
      <c r="F5" s="790"/>
      <c r="G5" s="790"/>
      <c r="H5" s="790"/>
      <c r="I5" s="790"/>
      <c r="J5" s="790"/>
      <c r="K5" s="790"/>
      <c r="L5" s="790"/>
      <c r="M5" s="790"/>
      <c r="N5" s="790"/>
      <c r="O5" s="790"/>
      <c r="P5" s="791"/>
      <c r="Q5" s="300"/>
    </row>
    <row r="6" spans="1:17" ht="12.75" customHeight="1" x14ac:dyDescent="0.25">
      <c r="A6" s="303" t="s">
        <v>6</v>
      </c>
      <c r="B6" s="304"/>
      <c r="C6" s="790" t="s">
        <v>374</v>
      </c>
      <c r="D6" s="790"/>
      <c r="E6" s="790"/>
      <c r="F6" s="790"/>
      <c r="G6" s="790"/>
      <c r="H6" s="790"/>
      <c r="I6" s="790"/>
      <c r="J6" s="790"/>
      <c r="K6" s="790"/>
      <c r="L6" s="790"/>
      <c r="M6" s="790"/>
      <c r="N6" s="790"/>
      <c r="O6" s="790"/>
      <c r="P6" s="791"/>
      <c r="Q6" s="300"/>
    </row>
    <row r="7" spans="1:17" x14ac:dyDescent="0.25">
      <c r="A7" s="303" t="s">
        <v>8</v>
      </c>
      <c r="B7" s="304"/>
      <c r="C7" s="785" t="s">
        <v>375</v>
      </c>
      <c r="D7" s="785"/>
      <c r="E7" s="785"/>
      <c r="F7" s="785"/>
      <c r="G7" s="785"/>
      <c r="H7" s="785"/>
      <c r="I7" s="785"/>
      <c r="J7" s="785"/>
      <c r="K7" s="785"/>
      <c r="L7" s="785"/>
      <c r="M7" s="785"/>
      <c r="N7" s="785"/>
      <c r="O7" s="785"/>
      <c r="P7" s="786"/>
      <c r="Q7" s="300"/>
    </row>
    <row r="8" spans="1:17" ht="12.75" customHeight="1" x14ac:dyDescent="0.25">
      <c r="A8" s="305" t="s">
        <v>10</v>
      </c>
      <c r="B8" s="304"/>
      <c r="C8" s="800"/>
      <c r="D8" s="800"/>
      <c r="E8" s="800"/>
      <c r="F8" s="800"/>
      <c r="G8" s="800"/>
      <c r="H8" s="800"/>
      <c r="I8" s="800"/>
      <c r="J8" s="800"/>
      <c r="K8" s="800"/>
      <c r="L8" s="800"/>
      <c r="M8" s="800"/>
      <c r="N8" s="800"/>
      <c r="O8" s="800"/>
      <c r="P8" s="801"/>
      <c r="Q8" s="300"/>
    </row>
    <row r="9" spans="1:17" ht="12.75" customHeight="1" x14ac:dyDescent="0.25">
      <c r="A9" s="303"/>
      <c r="B9" s="304" t="s">
        <v>11</v>
      </c>
      <c r="C9" s="790" t="s">
        <v>315</v>
      </c>
      <c r="D9" s="790"/>
      <c r="E9" s="790"/>
      <c r="F9" s="790"/>
      <c r="G9" s="790"/>
      <c r="H9" s="790"/>
      <c r="I9" s="790"/>
      <c r="J9" s="790"/>
      <c r="K9" s="790"/>
      <c r="L9" s="790"/>
      <c r="M9" s="790"/>
      <c r="N9" s="790"/>
      <c r="O9" s="790"/>
      <c r="P9" s="791"/>
      <c r="Q9" s="300"/>
    </row>
    <row r="10" spans="1:17" ht="12.75" customHeight="1" x14ac:dyDescent="0.25">
      <c r="A10" s="303"/>
      <c r="B10" s="304" t="s">
        <v>13</v>
      </c>
      <c r="C10" s="790"/>
      <c r="D10" s="790"/>
      <c r="E10" s="790"/>
      <c r="F10" s="790"/>
      <c r="G10" s="790"/>
      <c r="H10" s="790"/>
      <c r="I10" s="790"/>
      <c r="J10" s="790"/>
      <c r="K10" s="790"/>
      <c r="L10" s="790"/>
      <c r="M10" s="790"/>
      <c r="N10" s="790"/>
      <c r="O10" s="790"/>
      <c r="P10" s="791"/>
      <c r="Q10" s="300"/>
    </row>
    <row r="11" spans="1:17" ht="12.75" customHeight="1" x14ac:dyDescent="0.25">
      <c r="A11" s="303"/>
      <c r="B11" s="304" t="s">
        <v>14</v>
      </c>
      <c r="C11" s="800"/>
      <c r="D11" s="800"/>
      <c r="E11" s="800"/>
      <c r="F11" s="800"/>
      <c r="G11" s="800"/>
      <c r="H11" s="800"/>
      <c r="I11" s="800"/>
      <c r="J11" s="800"/>
      <c r="K11" s="800"/>
      <c r="L11" s="800"/>
      <c r="M11" s="800"/>
      <c r="N11" s="800"/>
      <c r="O11" s="800"/>
      <c r="P11" s="801"/>
      <c r="Q11" s="300"/>
    </row>
    <row r="12" spans="1:17" ht="12.75" customHeight="1" x14ac:dyDescent="0.25">
      <c r="A12" s="303"/>
      <c r="B12" s="304" t="s">
        <v>15</v>
      </c>
      <c r="C12" s="790"/>
      <c r="D12" s="790"/>
      <c r="E12" s="790"/>
      <c r="F12" s="790"/>
      <c r="G12" s="790"/>
      <c r="H12" s="790"/>
      <c r="I12" s="790"/>
      <c r="J12" s="790"/>
      <c r="K12" s="790"/>
      <c r="L12" s="790"/>
      <c r="M12" s="790"/>
      <c r="N12" s="790"/>
      <c r="O12" s="790"/>
      <c r="P12" s="791"/>
      <c r="Q12" s="300"/>
    </row>
    <row r="13" spans="1:17" ht="12.75" customHeight="1" x14ac:dyDescent="0.25">
      <c r="A13" s="303"/>
      <c r="B13" s="304" t="s">
        <v>16</v>
      </c>
      <c r="C13" s="790"/>
      <c r="D13" s="790"/>
      <c r="E13" s="790"/>
      <c r="F13" s="790"/>
      <c r="G13" s="790"/>
      <c r="H13" s="790"/>
      <c r="I13" s="790"/>
      <c r="J13" s="790"/>
      <c r="K13" s="790"/>
      <c r="L13" s="790"/>
      <c r="M13" s="790"/>
      <c r="N13" s="790"/>
      <c r="O13" s="790"/>
      <c r="P13" s="791"/>
      <c r="Q13" s="300"/>
    </row>
    <row r="14" spans="1:17" ht="12.75" customHeight="1" x14ac:dyDescent="0.25">
      <c r="A14" s="306"/>
      <c r="B14" s="307"/>
      <c r="C14" s="308"/>
      <c r="D14" s="308"/>
      <c r="E14" s="308"/>
      <c r="F14" s="308"/>
      <c r="G14" s="308"/>
      <c r="H14" s="308"/>
      <c r="I14" s="308"/>
      <c r="J14" s="308"/>
      <c r="K14" s="308"/>
      <c r="L14" s="308"/>
      <c r="M14" s="308"/>
      <c r="N14" s="308"/>
      <c r="O14" s="308"/>
      <c r="P14" s="309"/>
      <c r="Q14" s="300"/>
    </row>
    <row r="15" spans="1:17" s="311" customFormat="1" ht="12.75" customHeight="1" x14ac:dyDescent="0.25">
      <c r="A15" s="808" t="s">
        <v>17</v>
      </c>
      <c r="B15" s="810" t="s">
        <v>18</v>
      </c>
      <c r="C15" s="813" t="s">
        <v>19</v>
      </c>
      <c r="D15" s="814"/>
      <c r="E15" s="814"/>
      <c r="F15" s="814"/>
      <c r="G15" s="814"/>
      <c r="H15" s="814"/>
      <c r="I15" s="814"/>
      <c r="J15" s="814"/>
      <c r="K15" s="814"/>
      <c r="L15" s="814"/>
      <c r="M15" s="814"/>
      <c r="N15" s="814"/>
      <c r="O15" s="814"/>
      <c r="P15" s="815"/>
      <c r="Q15" s="310"/>
    </row>
    <row r="16" spans="1:17" s="311" customFormat="1" ht="12.75" customHeight="1" x14ac:dyDescent="0.25">
      <c r="A16" s="809"/>
      <c r="B16" s="811"/>
      <c r="C16" s="816" t="s">
        <v>20</v>
      </c>
      <c r="D16" s="818" t="s">
        <v>21</v>
      </c>
      <c r="E16" s="820" t="s">
        <v>22</v>
      </c>
      <c r="F16" s="822" t="s">
        <v>23</v>
      </c>
      <c r="G16" s="794" t="s">
        <v>24</v>
      </c>
      <c r="H16" s="796" t="s">
        <v>25</v>
      </c>
      <c r="I16" s="824" t="s">
        <v>26</v>
      </c>
      <c r="J16" s="794" t="s">
        <v>27</v>
      </c>
      <c r="K16" s="796" t="s">
        <v>28</v>
      </c>
      <c r="L16" s="806" t="s">
        <v>29</v>
      </c>
      <c r="M16" s="794" t="s">
        <v>30</v>
      </c>
      <c r="N16" s="796" t="s">
        <v>31</v>
      </c>
      <c r="O16" s="798" t="s">
        <v>32</v>
      </c>
      <c r="P16" s="792" t="s">
        <v>33</v>
      </c>
      <c r="Q16" s="310"/>
    </row>
    <row r="17" spans="1:17" s="313" customFormat="1" ht="61.5" customHeight="1" thickBot="1" x14ac:dyDescent="0.3">
      <c r="A17" s="793"/>
      <c r="B17" s="812"/>
      <c r="C17" s="817"/>
      <c r="D17" s="819"/>
      <c r="E17" s="821"/>
      <c r="F17" s="823"/>
      <c r="G17" s="795"/>
      <c r="H17" s="797"/>
      <c r="I17" s="825"/>
      <c r="J17" s="795"/>
      <c r="K17" s="797"/>
      <c r="L17" s="807"/>
      <c r="M17" s="795"/>
      <c r="N17" s="797"/>
      <c r="O17" s="799"/>
      <c r="P17" s="793"/>
      <c r="Q17" s="312"/>
    </row>
    <row r="18" spans="1:17" s="313" customFormat="1" ht="9.75" customHeight="1" thickTop="1" x14ac:dyDescent="0.25">
      <c r="A18" s="314" t="s">
        <v>34</v>
      </c>
      <c r="B18" s="314">
        <v>2</v>
      </c>
      <c r="C18" s="314">
        <v>8</v>
      </c>
      <c r="D18" s="315"/>
      <c r="E18" s="316"/>
      <c r="F18" s="317">
        <v>9</v>
      </c>
      <c r="G18" s="315"/>
      <c r="H18" s="316"/>
      <c r="I18" s="317">
        <v>10</v>
      </c>
      <c r="J18" s="318"/>
      <c r="K18" s="316"/>
      <c r="L18" s="317">
        <v>11</v>
      </c>
      <c r="M18" s="315"/>
      <c r="N18" s="316"/>
      <c r="O18" s="317"/>
      <c r="P18" s="319">
        <v>12</v>
      </c>
    </row>
    <row r="19" spans="1:17" s="330" customFormat="1" hidden="1" x14ac:dyDescent="0.25">
      <c r="A19" s="320"/>
      <c r="B19" s="321" t="s">
        <v>35</v>
      </c>
      <c r="C19" s="322"/>
      <c r="D19" s="323"/>
      <c r="E19" s="324"/>
      <c r="F19" s="325"/>
      <c r="G19" s="326"/>
      <c r="H19" s="327"/>
      <c r="I19" s="325"/>
      <c r="J19" s="328"/>
      <c r="K19" s="327"/>
      <c r="L19" s="325"/>
      <c r="M19" s="326"/>
      <c r="N19" s="327"/>
      <c r="O19" s="325"/>
      <c r="P19" s="329"/>
    </row>
    <row r="20" spans="1:17" s="330" customFormat="1" ht="12.75" thickBot="1" x14ac:dyDescent="0.3">
      <c r="A20" s="331"/>
      <c r="B20" s="332" t="s">
        <v>36</v>
      </c>
      <c r="C20" s="333">
        <f>F20+I20+L20+O20</f>
        <v>247888</v>
      </c>
      <c r="D20" s="334">
        <f t="shared" ref="D20:E20" si="0">SUM(D21,D24,D25,D41,D43)</f>
        <v>212680</v>
      </c>
      <c r="E20" s="335">
        <f t="shared" si="0"/>
        <v>11900</v>
      </c>
      <c r="F20" s="336">
        <f>SUM(F21,F24,F25,F41,F43)</f>
        <v>224580</v>
      </c>
      <c r="G20" s="334">
        <f t="shared" ref="G20:H20" si="1">SUM(G21,G24,G43)</f>
        <v>0</v>
      </c>
      <c r="H20" s="335">
        <f t="shared" si="1"/>
        <v>0</v>
      </c>
      <c r="I20" s="336">
        <f>SUM(I21,I24,I43)</f>
        <v>0</v>
      </c>
      <c r="J20" s="337">
        <f t="shared" ref="J20:K20" si="2">SUM(J21,J26,J43)</f>
        <v>23308</v>
      </c>
      <c r="K20" s="335">
        <f t="shared" si="2"/>
        <v>0</v>
      </c>
      <c r="L20" s="336">
        <f>SUM(L21,L26,L43)</f>
        <v>23308</v>
      </c>
      <c r="M20" s="334">
        <f t="shared" ref="M20:O20" si="3">SUM(M21,M45)</f>
        <v>0</v>
      </c>
      <c r="N20" s="335">
        <f t="shared" si="3"/>
        <v>0</v>
      </c>
      <c r="O20" s="336">
        <f t="shared" si="3"/>
        <v>0</v>
      </c>
      <c r="P20" s="338"/>
    </row>
    <row r="21" spans="1:17" ht="12.75" thickTop="1" x14ac:dyDescent="0.25">
      <c r="A21" s="339"/>
      <c r="B21" s="340" t="s">
        <v>37</v>
      </c>
      <c r="C21" s="341">
        <f t="shared" ref="C21:C84" si="4">F21+I21+L21+O21</f>
        <v>6028</v>
      </c>
      <c r="D21" s="342">
        <f t="shared" ref="D21:E21" si="5">SUM(D22:D23)</f>
        <v>0</v>
      </c>
      <c r="E21" s="343">
        <f t="shared" si="5"/>
        <v>0</v>
      </c>
      <c r="F21" s="344">
        <f>SUM(F22:F23)</f>
        <v>0</v>
      </c>
      <c r="G21" s="342">
        <f t="shared" ref="G21:H21" si="6">SUM(G22:G23)</f>
        <v>0</v>
      </c>
      <c r="H21" s="343">
        <f t="shared" si="6"/>
        <v>0</v>
      </c>
      <c r="I21" s="344">
        <f>SUM(I22:I23)</f>
        <v>0</v>
      </c>
      <c r="J21" s="345">
        <f t="shared" ref="J21:K21" si="7">SUM(J22:J23)</f>
        <v>6028</v>
      </c>
      <c r="K21" s="343">
        <f t="shared" si="7"/>
        <v>0</v>
      </c>
      <c r="L21" s="344">
        <f>SUM(L22:L23)</f>
        <v>6028</v>
      </c>
      <c r="M21" s="342">
        <f t="shared" ref="M21:O21" si="8">SUM(M22:M23)</f>
        <v>0</v>
      </c>
      <c r="N21" s="343">
        <f t="shared" si="8"/>
        <v>0</v>
      </c>
      <c r="O21" s="344">
        <f t="shared" si="8"/>
        <v>0</v>
      </c>
      <c r="P21" s="346"/>
    </row>
    <row r="22" spans="1:17" hidden="1" x14ac:dyDescent="0.25">
      <c r="A22" s="347"/>
      <c r="B22" s="348" t="s">
        <v>38</v>
      </c>
      <c r="C22" s="349">
        <f t="shared" si="4"/>
        <v>0</v>
      </c>
      <c r="D22" s="350"/>
      <c r="E22" s="351"/>
      <c r="F22" s="352">
        <f>D22+E22</f>
        <v>0</v>
      </c>
      <c r="G22" s="350"/>
      <c r="H22" s="351"/>
      <c r="I22" s="352">
        <f>G22+H22</f>
        <v>0</v>
      </c>
      <c r="J22" s="353"/>
      <c r="K22" s="351"/>
      <c r="L22" s="352">
        <f>J22+K22</f>
        <v>0</v>
      </c>
      <c r="M22" s="350"/>
      <c r="N22" s="351"/>
      <c r="O22" s="352">
        <f>M22+N22</f>
        <v>0</v>
      </c>
      <c r="P22" s="354"/>
    </row>
    <row r="23" spans="1:17" x14ac:dyDescent="0.25">
      <c r="A23" s="355"/>
      <c r="B23" s="356" t="s">
        <v>39</v>
      </c>
      <c r="C23" s="357">
        <f t="shared" si="4"/>
        <v>6028</v>
      </c>
      <c r="D23" s="358"/>
      <c r="E23" s="359"/>
      <c r="F23" s="360">
        <f t="shared" ref="F23:F25" si="9">D23+E23</f>
        <v>0</v>
      </c>
      <c r="G23" s="358"/>
      <c r="H23" s="359"/>
      <c r="I23" s="360">
        <f t="shared" ref="I23:I24" si="10">G23+H23</f>
        <v>0</v>
      </c>
      <c r="J23" s="361">
        <f>6837-809</f>
        <v>6028</v>
      </c>
      <c r="K23" s="359"/>
      <c r="L23" s="360">
        <f>J23+K23</f>
        <v>6028</v>
      </c>
      <c r="M23" s="358"/>
      <c r="N23" s="359"/>
      <c r="O23" s="360">
        <f>M23+N23</f>
        <v>0</v>
      </c>
      <c r="P23" s="362"/>
    </row>
    <row r="24" spans="1:17" s="330" customFormat="1" ht="24.75" thickBot="1" x14ac:dyDescent="0.3">
      <c r="A24" s="363">
        <v>19300</v>
      </c>
      <c r="B24" s="363" t="s">
        <v>40</v>
      </c>
      <c r="C24" s="364">
        <f>F24+I24</f>
        <v>224580</v>
      </c>
      <c r="D24" s="365">
        <f>200280+12400</f>
        <v>212680</v>
      </c>
      <c r="E24" s="366">
        <v>11900</v>
      </c>
      <c r="F24" s="367">
        <f t="shared" si="9"/>
        <v>224580</v>
      </c>
      <c r="G24" s="365"/>
      <c r="H24" s="368"/>
      <c r="I24" s="367">
        <f t="shared" si="10"/>
        <v>0</v>
      </c>
      <c r="J24" s="369" t="s">
        <v>41</v>
      </c>
      <c r="K24" s="370" t="s">
        <v>41</v>
      </c>
      <c r="L24" s="371" t="s">
        <v>41</v>
      </c>
      <c r="M24" s="372" t="s">
        <v>41</v>
      </c>
      <c r="N24" s="373" t="s">
        <v>41</v>
      </c>
      <c r="O24" s="371" t="s">
        <v>41</v>
      </c>
      <c r="P24" s="374"/>
    </row>
    <row r="25" spans="1:17" s="330" customFormat="1" ht="24.75" hidden="1" thickTop="1" x14ac:dyDescent="0.25">
      <c r="A25" s="375"/>
      <c r="B25" s="376" t="s">
        <v>42</v>
      </c>
      <c r="C25" s="377">
        <f>F25</f>
        <v>0</v>
      </c>
      <c r="D25" s="378"/>
      <c r="E25" s="379"/>
      <c r="F25" s="380">
        <f t="shared" si="9"/>
        <v>0</v>
      </c>
      <c r="G25" s="381" t="s">
        <v>41</v>
      </c>
      <c r="H25" s="382" t="s">
        <v>41</v>
      </c>
      <c r="I25" s="383" t="s">
        <v>41</v>
      </c>
      <c r="J25" s="384" t="s">
        <v>41</v>
      </c>
      <c r="K25" s="385" t="s">
        <v>41</v>
      </c>
      <c r="L25" s="383" t="s">
        <v>41</v>
      </c>
      <c r="M25" s="386" t="s">
        <v>41</v>
      </c>
      <c r="N25" s="385" t="s">
        <v>41</v>
      </c>
      <c r="O25" s="383" t="s">
        <v>41</v>
      </c>
      <c r="P25" s="387"/>
    </row>
    <row r="26" spans="1:17" s="330" customFormat="1" ht="36.75" thickTop="1" x14ac:dyDescent="0.25">
      <c r="A26" s="376">
        <v>21300</v>
      </c>
      <c r="B26" s="376" t="s">
        <v>43</v>
      </c>
      <c r="C26" s="377">
        <f>L26</f>
        <v>17280</v>
      </c>
      <c r="D26" s="386" t="s">
        <v>41</v>
      </c>
      <c r="E26" s="385" t="s">
        <v>41</v>
      </c>
      <c r="F26" s="383" t="s">
        <v>41</v>
      </c>
      <c r="G26" s="386" t="s">
        <v>41</v>
      </c>
      <c r="H26" s="385" t="s">
        <v>41</v>
      </c>
      <c r="I26" s="383" t="s">
        <v>41</v>
      </c>
      <c r="J26" s="384">
        <f t="shared" ref="J26:K26" si="11">SUM(J27,J31,J33,J36)</f>
        <v>17280</v>
      </c>
      <c r="K26" s="385">
        <f t="shared" si="11"/>
        <v>0</v>
      </c>
      <c r="L26" s="388">
        <f>SUM(L27,L31,L33,L36)</f>
        <v>17280</v>
      </c>
      <c r="M26" s="386" t="s">
        <v>41</v>
      </c>
      <c r="N26" s="385" t="s">
        <v>41</v>
      </c>
      <c r="O26" s="383" t="s">
        <v>41</v>
      </c>
      <c r="P26" s="387"/>
    </row>
    <row r="27" spans="1:17" s="330" customFormat="1" ht="24" hidden="1" x14ac:dyDescent="0.25">
      <c r="A27" s="389">
        <v>21350</v>
      </c>
      <c r="B27" s="376" t="s">
        <v>44</v>
      </c>
      <c r="C27" s="377">
        <f>L27</f>
        <v>0</v>
      </c>
      <c r="D27" s="386" t="s">
        <v>41</v>
      </c>
      <c r="E27" s="385" t="s">
        <v>41</v>
      </c>
      <c r="F27" s="383" t="s">
        <v>41</v>
      </c>
      <c r="G27" s="386" t="s">
        <v>41</v>
      </c>
      <c r="H27" s="385" t="s">
        <v>41</v>
      </c>
      <c r="I27" s="383" t="s">
        <v>41</v>
      </c>
      <c r="J27" s="384">
        <f t="shared" ref="J27:K27" si="12">SUM(J28:J30)</f>
        <v>0</v>
      </c>
      <c r="K27" s="385">
        <f t="shared" si="12"/>
        <v>0</v>
      </c>
      <c r="L27" s="388">
        <f>SUM(L28:L30)</f>
        <v>0</v>
      </c>
      <c r="M27" s="386" t="s">
        <v>41</v>
      </c>
      <c r="N27" s="385" t="s">
        <v>41</v>
      </c>
      <c r="O27" s="383" t="s">
        <v>41</v>
      </c>
      <c r="P27" s="387"/>
    </row>
    <row r="28" spans="1:17" hidden="1" x14ac:dyDescent="0.25">
      <c r="A28" s="347">
        <v>21351</v>
      </c>
      <c r="B28" s="390" t="s">
        <v>45</v>
      </c>
      <c r="C28" s="391">
        <f t="shared" ref="C28:C40" si="13">L28</f>
        <v>0</v>
      </c>
      <c r="D28" s="392" t="s">
        <v>41</v>
      </c>
      <c r="E28" s="393" t="s">
        <v>41</v>
      </c>
      <c r="F28" s="394" t="s">
        <v>41</v>
      </c>
      <c r="G28" s="392" t="s">
        <v>41</v>
      </c>
      <c r="H28" s="393" t="s">
        <v>41</v>
      </c>
      <c r="I28" s="394" t="s">
        <v>41</v>
      </c>
      <c r="J28" s="395"/>
      <c r="K28" s="396"/>
      <c r="L28" s="397">
        <f t="shared" ref="L28:L30" si="14">J28+K28</f>
        <v>0</v>
      </c>
      <c r="M28" s="398" t="s">
        <v>41</v>
      </c>
      <c r="N28" s="396" t="s">
        <v>41</v>
      </c>
      <c r="O28" s="394" t="s">
        <v>41</v>
      </c>
      <c r="P28" s="399"/>
    </row>
    <row r="29" spans="1:17" hidden="1" x14ac:dyDescent="0.25">
      <c r="A29" s="355">
        <v>21352</v>
      </c>
      <c r="B29" s="400" t="s">
        <v>46</v>
      </c>
      <c r="C29" s="401">
        <f t="shared" si="13"/>
        <v>0</v>
      </c>
      <c r="D29" s="402" t="s">
        <v>41</v>
      </c>
      <c r="E29" s="403" t="s">
        <v>41</v>
      </c>
      <c r="F29" s="404" t="s">
        <v>41</v>
      </c>
      <c r="G29" s="402" t="s">
        <v>41</v>
      </c>
      <c r="H29" s="403" t="s">
        <v>41</v>
      </c>
      <c r="I29" s="404" t="s">
        <v>41</v>
      </c>
      <c r="J29" s="405"/>
      <c r="K29" s="406"/>
      <c r="L29" s="407">
        <f t="shared" si="14"/>
        <v>0</v>
      </c>
      <c r="M29" s="408" t="s">
        <v>41</v>
      </c>
      <c r="N29" s="406" t="s">
        <v>41</v>
      </c>
      <c r="O29" s="404" t="s">
        <v>41</v>
      </c>
      <c r="P29" s="409"/>
    </row>
    <row r="30" spans="1:17" ht="24" hidden="1" x14ac:dyDescent="0.25">
      <c r="A30" s="355">
        <v>21359</v>
      </c>
      <c r="B30" s="400" t="s">
        <v>47</v>
      </c>
      <c r="C30" s="401">
        <f t="shared" si="13"/>
        <v>0</v>
      </c>
      <c r="D30" s="402" t="s">
        <v>41</v>
      </c>
      <c r="E30" s="403" t="s">
        <v>41</v>
      </c>
      <c r="F30" s="404" t="s">
        <v>41</v>
      </c>
      <c r="G30" s="402" t="s">
        <v>41</v>
      </c>
      <c r="H30" s="403" t="s">
        <v>41</v>
      </c>
      <c r="I30" s="404" t="s">
        <v>41</v>
      </c>
      <c r="J30" s="405"/>
      <c r="K30" s="406"/>
      <c r="L30" s="407">
        <f t="shared" si="14"/>
        <v>0</v>
      </c>
      <c r="M30" s="408" t="s">
        <v>41</v>
      </c>
      <c r="N30" s="406" t="s">
        <v>41</v>
      </c>
      <c r="O30" s="404" t="s">
        <v>41</v>
      </c>
      <c r="P30" s="409"/>
    </row>
    <row r="31" spans="1:17" s="330" customFormat="1" ht="36" hidden="1" x14ac:dyDescent="0.25">
      <c r="A31" s="389">
        <v>21370</v>
      </c>
      <c r="B31" s="376" t="s">
        <v>48</v>
      </c>
      <c r="C31" s="377">
        <f t="shared" si="13"/>
        <v>0</v>
      </c>
      <c r="D31" s="386" t="s">
        <v>41</v>
      </c>
      <c r="E31" s="385" t="s">
        <v>41</v>
      </c>
      <c r="F31" s="383" t="s">
        <v>41</v>
      </c>
      <c r="G31" s="386" t="s">
        <v>41</v>
      </c>
      <c r="H31" s="385" t="s">
        <v>41</v>
      </c>
      <c r="I31" s="383" t="s">
        <v>41</v>
      </c>
      <c r="J31" s="384">
        <f t="shared" ref="J31:K31" si="15">SUM(J32)</f>
        <v>0</v>
      </c>
      <c r="K31" s="385">
        <f t="shared" si="15"/>
        <v>0</v>
      </c>
      <c r="L31" s="388">
        <f>SUM(L32)</f>
        <v>0</v>
      </c>
      <c r="M31" s="386" t="s">
        <v>41</v>
      </c>
      <c r="N31" s="385" t="s">
        <v>41</v>
      </c>
      <c r="O31" s="383" t="s">
        <v>41</v>
      </c>
      <c r="P31" s="387"/>
    </row>
    <row r="32" spans="1:17" ht="36" hidden="1" x14ac:dyDescent="0.25">
      <c r="A32" s="410">
        <v>21379</v>
      </c>
      <c r="B32" s="411" t="s">
        <v>49</v>
      </c>
      <c r="C32" s="412">
        <f t="shared" si="13"/>
        <v>0</v>
      </c>
      <c r="D32" s="413" t="s">
        <v>41</v>
      </c>
      <c r="E32" s="414" t="s">
        <v>41</v>
      </c>
      <c r="F32" s="415" t="s">
        <v>41</v>
      </c>
      <c r="G32" s="413" t="s">
        <v>41</v>
      </c>
      <c r="H32" s="414" t="s">
        <v>41</v>
      </c>
      <c r="I32" s="415" t="s">
        <v>41</v>
      </c>
      <c r="J32" s="416"/>
      <c r="K32" s="417"/>
      <c r="L32" s="418">
        <f>J32+K32</f>
        <v>0</v>
      </c>
      <c r="M32" s="419" t="s">
        <v>41</v>
      </c>
      <c r="N32" s="417" t="s">
        <v>41</v>
      </c>
      <c r="O32" s="415" t="s">
        <v>41</v>
      </c>
      <c r="P32" s="420"/>
    </row>
    <row r="33" spans="1:16" s="330" customFormat="1" hidden="1" x14ac:dyDescent="0.25">
      <c r="A33" s="389">
        <v>21380</v>
      </c>
      <c r="B33" s="376" t="s">
        <v>50</v>
      </c>
      <c r="C33" s="377">
        <f t="shared" si="13"/>
        <v>0</v>
      </c>
      <c r="D33" s="386" t="s">
        <v>41</v>
      </c>
      <c r="E33" s="385" t="s">
        <v>41</v>
      </c>
      <c r="F33" s="383" t="s">
        <v>41</v>
      </c>
      <c r="G33" s="386" t="s">
        <v>41</v>
      </c>
      <c r="H33" s="385" t="s">
        <v>41</v>
      </c>
      <c r="I33" s="383" t="s">
        <v>41</v>
      </c>
      <c r="J33" s="384">
        <f t="shared" ref="J33:K33" si="16">SUM(J34:J35)</f>
        <v>0</v>
      </c>
      <c r="K33" s="385">
        <f t="shared" si="16"/>
        <v>0</v>
      </c>
      <c r="L33" s="388">
        <f>SUM(L34:L35)</f>
        <v>0</v>
      </c>
      <c r="M33" s="386" t="s">
        <v>41</v>
      </c>
      <c r="N33" s="385" t="s">
        <v>41</v>
      </c>
      <c r="O33" s="383" t="s">
        <v>41</v>
      </c>
      <c r="P33" s="387"/>
    </row>
    <row r="34" spans="1:16" hidden="1" x14ac:dyDescent="0.25">
      <c r="A34" s="348">
        <v>21381</v>
      </c>
      <c r="B34" s="390" t="s">
        <v>51</v>
      </c>
      <c r="C34" s="391">
        <f t="shared" si="13"/>
        <v>0</v>
      </c>
      <c r="D34" s="392" t="s">
        <v>41</v>
      </c>
      <c r="E34" s="393" t="s">
        <v>41</v>
      </c>
      <c r="F34" s="394" t="s">
        <v>41</v>
      </c>
      <c r="G34" s="392" t="s">
        <v>41</v>
      </c>
      <c r="H34" s="393" t="s">
        <v>41</v>
      </c>
      <c r="I34" s="394" t="s">
        <v>41</v>
      </c>
      <c r="J34" s="395"/>
      <c r="K34" s="396"/>
      <c r="L34" s="397">
        <f t="shared" ref="L34:L35" si="17">J34+K34</f>
        <v>0</v>
      </c>
      <c r="M34" s="398" t="s">
        <v>41</v>
      </c>
      <c r="N34" s="396" t="s">
        <v>41</v>
      </c>
      <c r="O34" s="394" t="s">
        <v>41</v>
      </c>
      <c r="P34" s="399"/>
    </row>
    <row r="35" spans="1:16" ht="24" hidden="1" x14ac:dyDescent="0.25">
      <c r="A35" s="356">
        <v>21383</v>
      </c>
      <c r="B35" s="400" t="s">
        <v>52</v>
      </c>
      <c r="C35" s="401">
        <f t="shared" si="13"/>
        <v>0</v>
      </c>
      <c r="D35" s="402" t="s">
        <v>41</v>
      </c>
      <c r="E35" s="403" t="s">
        <v>41</v>
      </c>
      <c r="F35" s="404" t="s">
        <v>41</v>
      </c>
      <c r="G35" s="402" t="s">
        <v>41</v>
      </c>
      <c r="H35" s="403" t="s">
        <v>41</v>
      </c>
      <c r="I35" s="404" t="s">
        <v>41</v>
      </c>
      <c r="J35" s="405"/>
      <c r="K35" s="406"/>
      <c r="L35" s="407">
        <f t="shared" si="17"/>
        <v>0</v>
      </c>
      <c r="M35" s="408" t="s">
        <v>41</v>
      </c>
      <c r="N35" s="406" t="s">
        <v>41</v>
      </c>
      <c r="O35" s="404" t="s">
        <v>41</v>
      </c>
      <c r="P35" s="409"/>
    </row>
    <row r="36" spans="1:16" s="330" customFormat="1" ht="25.5" customHeight="1" x14ac:dyDescent="0.25">
      <c r="A36" s="389">
        <v>21390</v>
      </c>
      <c r="B36" s="376" t="s">
        <v>53</v>
      </c>
      <c r="C36" s="377">
        <f t="shared" si="13"/>
        <v>17280</v>
      </c>
      <c r="D36" s="386" t="s">
        <v>41</v>
      </c>
      <c r="E36" s="385" t="s">
        <v>41</v>
      </c>
      <c r="F36" s="383" t="s">
        <v>41</v>
      </c>
      <c r="G36" s="386" t="s">
        <v>41</v>
      </c>
      <c r="H36" s="385" t="s">
        <v>41</v>
      </c>
      <c r="I36" s="383" t="s">
        <v>41</v>
      </c>
      <c r="J36" s="384">
        <f t="shared" ref="J36:K36" si="18">SUM(J37:J40)</f>
        <v>17280</v>
      </c>
      <c r="K36" s="385">
        <f t="shared" si="18"/>
        <v>0</v>
      </c>
      <c r="L36" s="388">
        <f>SUM(L37:L40)</f>
        <v>17280</v>
      </c>
      <c r="M36" s="386" t="s">
        <v>41</v>
      </c>
      <c r="N36" s="385" t="s">
        <v>41</v>
      </c>
      <c r="O36" s="383" t="s">
        <v>41</v>
      </c>
      <c r="P36" s="387"/>
    </row>
    <row r="37" spans="1:16" ht="24" hidden="1" x14ac:dyDescent="0.25">
      <c r="A37" s="348">
        <v>21391</v>
      </c>
      <c r="B37" s="390" t="s">
        <v>54</v>
      </c>
      <c r="C37" s="391">
        <f t="shared" si="13"/>
        <v>0</v>
      </c>
      <c r="D37" s="392" t="s">
        <v>41</v>
      </c>
      <c r="E37" s="393" t="s">
        <v>41</v>
      </c>
      <c r="F37" s="394" t="s">
        <v>41</v>
      </c>
      <c r="G37" s="392" t="s">
        <v>41</v>
      </c>
      <c r="H37" s="393" t="s">
        <v>41</v>
      </c>
      <c r="I37" s="394" t="s">
        <v>41</v>
      </c>
      <c r="J37" s="395"/>
      <c r="K37" s="396"/>
      <c r="L37" s="397">
        <f t="shared" ref="L37:L40" si="19">J37+K37</f>
        <v>0</v>
      </c>
      <c r="M37" s="398" t="s">
        <v>41</v>
      </c>
      <c r="N37" s="396" t="s">
        <v>41</v>
      </c>
      <c r="O37" s="394" t="s">
        <v>41</v>
      </c>
      <c r="P37" s="399"/>
    </row>
    <row r="38" spans="1:16" hidden="1" x14ac:dyDescent="0.25">
      <c r="A38" s="356">
        <v>21393</v>
      </c>
      <c r="B38" s="400" t="s">
        <v>55</v>
      </c>
      <c r="C38" s="401">
        <f t="shared" si="13"/>
        <v>0</v>
      </c>
      <c r="D38" s="402" t="s">
        <v>41</v>
      </c>
      <c r="E38" s="403" t="s">
        <v>41</v>
      </c>
      <c r="F38" s="404" t="s">
        <v>41</v>
      </c>
      <c r="G38" s="402" t="s">
        <v>41</v>
      </c>
      <c r="H38" s="403" t="s">
        <v>41</v>
      </c>
      <c r="I38" s="404" t="s">
        <v>41</v>
      </c>
      <c r="J38" s="405"/>
      <c r="K38" s="406"/>
      <c r="L38" s="407">
        <f t="shared" si="19"/>
        <v>0</v>
      </c>
      <c r="M38" s="408" t="s">
        <v>41</v>
      </c>
      <c r="N38" s="406" t="s">
        <v>41</v>
      </c>
      <c r="O38" s="404" t="s">
        <v>41</v>
      </c>
      <c r="P38" s="409"/>
    </row>
    <row r="39" spans="1:16" hidden="1" x14ac:dyDescent="0.25">
      <c r="A39" s="356">
        <v>21395</v>
      </c>
      <c r="B39" s="400" t="s">
        <v>56</v>
      </c>
      <c r="C39" s="401">
        <f t="shared" si="13"/>
        <v>0</v>
      </c>
      <c r="D39" s="402" t="s">
        <v>41</v>
      </c>
      <c r="E39" s="403" t="s">
        <v>41</v>
      </c>
      <c r="F39" s="404" t="s">
        <v>41</v>
      </c>
      <c r="G39" s="402" t="s">
        <v>41</v>
      </c>
      <c r="H39" s="403" t="s">
        <v>41</v>
      </c>
      <c r="I39" s="404" t="s">
        <v>41</v>
      </c>
      <c r="J39" s="405"/>
      <c r="K39" s="406"/>
      <c r="L39" s="407">
        <f t="shared" si="19"/>
        <v>0</v>
      </c>
      <c r="M39" s="408" t="s">
        <v>41</v>
      </c>
      <c r="N39" s="406" t="s">
        <v>41</v>
      </c>
      <c r="O39" s="404" t="s">
        <v>41</v>
      </c>
      <c r="P39" s="409"/>
    </row>
    <row r="40" spans="1:16" ht="24" x14ac:dyDescent="0.25">
      <c r="A40" s="421">
        <v>21399</v>
      </c>
      <c r="B40" s="422" t="s">
        <v>57</v>
      </c>
      <c r="C40" s="423">
        <f t="shared" si="13"/>
        <v>17280</v>
      </c>
      <c r="D40" s="424" t="s">
        <v>41</v>
      </c>
      <c r="E40" s="425" t="s">
        <v>41</v>
      </c>
      <c r="F40" s="426" t="s">
        <v>41</v>
      </c>
      <c r="G40" s="424" t="s">
        <v>41</v>
      </c>
      <c r="H40" s="425" t="s">
        <v>41</v>
      </c>
      <c r="I40" s="426" t="s">
        <v>41</v>
      </c>
      <c r="J40" s="427">
        <v>17280</v>
      </c>
      <c r="K40" s="428"/>
      <c r="L40" s="429">
        <f t="shared" si="19"/>
        <v>17280</v>
      </c>
      <c r="M40" s="430" t="s">
        <v>41</v>
      </c>
      <c r="N40" s="428" t="s">
        <v>41</v>
      </c>
      <c r="O40" s="426" t="s">
        <v>41</v>
      </c>
      <c r="P40" s="431"/>
    </row>
    <row r="41" spans="1:16" s="330" customFormat="1" ht="26.25" hidden="1" customHeight="1" x14ac:dyDescent="0.25">
      <c r="A41" s="432">
        <v>21420</v>
      </c>
      <c r="B41" s="433" t="s">
        <v>58</v>
      </c>
      <c r="C41" s="434">
        <f>F41</f>
        <v>0</v>
      </c>
      <c r="D41" s="435">
        <f t="shared" ref="D41:E41" si="20">SUM(D42)</f>
        <v>0</v>
      </c>
      <c r="E41" s="436">
        <f t="shared" si="20"/>
        <v>0</v>
      </c>
      <c r="F41" s="437">
        <f>SUM(F42)</f>
        <v>0</v>
      </c>
      <c r="G41" s="435" t="s">
        <v>41</v>
      </c>
      <c r="H41" s="436" t="s">
        <v>41</v>
      </c>
      <c r="I41" s="438" t="s">
        <v>41</v>
      </c>
      <c r="J41" s="439" t="s">
        <v>41</v>
      </c>
      <c r="K41" s="440" t="s">
        <v>41</v>
      </c>
      <c r="L41" s="438" t="s">
        <v>41</v>
      </c>
      <c r="M41" s="441" t="s">
        <v>41</v>
      </c>
      <c r="N41" s="440" t="s">
        <v>41</v>
      </c>
      <c r="O41" s="438" t="s">
        <v>41</v>
      </c>
      <c r="P41" s="442"/>
    </row>
    <row r="42" spans="1:16" s="330" customFormat="1" ht="26.25" hidden="1" customHeight="1" x14ac:dyDescent="0.25">
      <c r="A42" s="421">
        <v>21429</v>
      </c>
      <c r="B42" s="422" t="s">
        <v>59</v>
      </c>
      <c r="C42" s="423">
        <f>F42</f>
        <v>0</v>
      </c>
      <c r="D42" s="443"/>
      <c r="E42" s="444"/>
      <c r="F42" s="445">
        <f>D42+E42</f>
        <v>0</v>
      </c>
      <c r="G42" s="446" t="s">
        <v>41</v>
      </c>
      <c r="H42" s="447" t="s">
        <v>41</v>
      </c>
      <c r="I42" s="426" t="s">
        <v>41</v>
      </c>
      <c r="J42" s="448" t="s">
        <v>41</v>
      </c>
      <c r="K42" s="425" t="s">
        <v>41</v>
      </c>
      <c r="L42" s="426" t="s">
        <v>41</v>
      </c>
      <c r="M42" s="424" t="s">
        <v>41</v>
      </c>
      <c r="N42" s="425" t="s">
        <v>41</v>
      </c>
      <c r="O42" s="426" t="s">
        <v>41</v>
      </c>
      <c r="P42" s="431"/>
    </row>
    <row r="43" spans="1:16" s="330" customFormat="1" ht="24" hidden="1" x14ac:dyDescent="0.25">
      <c r="A43" s="389">
        <v>21490</v>
      </c>
      <c r="B43" s="376" t="s">
        <v>60</v>
      </c>
      <c r="C43" s="449">
        <f>F43+I43+L43</f>
        <v>0</v>
      </c>
      <c r="D43" s="450">
        <f t="shared" ref="D43:E43" si="21">D44</f>
        <v>0</v>
      </c>
      <c r="E43" s="451">
        <f t="shared" si="21"/>
        <v>0</v>
      </c>
      <c r="F43" s="380">
        <f>F44</f>
        <v>0</v>
      </c>
      <c r="G43" s="450">
        <f t="shared" ref="G43:L43" si="22">G44</f>
        <v>0</v>
      </c>
      <c r="H43" s="451">
        <f t="shared" si="22"/>
        <v>0</v>
      </c>
      <c r="I43" s="380">
        <f t="shared" si="22"/>
        <v>0</v>
      </c>
      <c r="J43" s="452">
        <f t="shared" si="22"/>
        <v>0</v>
      </c>
      <c r="K43" s="451">
        <f t="shared" si="22"/>
        <v>0</v>
      </c>
      <c r="L43" s="380">
        <f t="shared" si="22"/>
        <v>0</v>
      </c>
      <c r="M43" s="386" t="s">
        <v>41</v>
      </c>
      <c r="N43" s="385" t="s">
        <v>41</v>
      </c>
      <c r="O43" s="383" t="s">
        <v>41</v>
      </c>
      <c r="P43" s="387"/>
    </row>
    <row r="44" spans="1:16" s="330" customFormat="1" ht="24" hidden="1" x14ac:dyDescent="0.25">
      <c r="A44" s="356">
        <v>21499</v>
      </c>
      <c r="B44" s="400" t="s">
        <v>61</v>
      </c>
      <c r="C44" s="453">
        <f>F44+I44+L44</f>
        <v>0</v>
      </c>
      <c r="D44" s="454"/>
      <c r="E44" s="455"/>
      <c r="F44" s="352">
        <f>D44+E44</f>
        <v>0</v>
      </c>
      <c r="G44" s="350"/>
      <c r="H44" s="351"/>
      <c r="I44" s="352">
        <f>G44+H44</f>
        <v>0</v>
      </c>
      <c r="J44" s="395"/>
      <c r="K44" s="396"/>
      <c r="L44" s="352">
        <f>J44+K44</f>
        <v>0</v>
      </c>
      <c r="M44" s="419" t="s">
        <v>41</v>
      </c>
      <c r="N44" s="417" t="s">
        <v>41</v>
      </c>
      <c r="O44" s="415" t="s">
        <v>41</v>
      </c>
      <c r="P44" s="420"/>
    </row>
    <row r="45" spans="1:16" ht="12.75" hidden="1" customHeight="1" x14ac:dyDescent="0.25">
      <c r="A45" s="456">
        <v>23000</v>
      </c>
      <c r="B45" s="457" t="s">
        <v>62</v>
      </c>
      <c r="C45" s="449">
        <f>O45</f>
        <v>0</v>
      </c>
      <c r="D45" s="458" t="s">
        <v>41</v>
      </c>
      <c r="E45" s="459" t="s">
        <v>41</v>
      </c>
      <c r="F45" s="426" t="s">
        <v>41</v>
      </c>
      <c r="G45" s="424" t="s">
        <v>41</v>
      </c>
      <c r="H45" s="425" t="s">
        <v>41</v>
      </c>
      <c r="I45" s="426" t="s">
        <v>41</v>
      </c>
      <c r="J45" s="448" t="s">
        <v>41</v>
      </c>
      <c r="K45" s="425" t="s">
        <v>41</v>
      </c>
      <c r="L45" s="426" t="s">
        <v>41</v>
      </c>
      <c r="M45" s="458">
        <f t="shared" ref="M45:O45" si="23">SUM(M46:M47)</f>
        <v>0</v>
      </c>
      <c r="N45" s="459">
        <f t="shared" si="23"/>
        <v>0</v>
      </c>
      <c r="O45" s="445">
        <f t="shared" si="23"/>
        <v>0</v>
      </c>
      <c r="P45" s="460"/>
    </row>
    <row r="46" spans="1:16" ht="24" hidden="1" x14ac:dyDescent="0.25">
      <c r="A46" s="461">
        <v>23410</v>
      </c>
      <c r="B46" s="462" t="s">
        <v>63</v>
      </c>
      <c r="C46" s="434">
        <f t="shared" ref="C46:C47" si="24">O46</f>
        <v>0</v>
      </c>
      <c r="D46" s="435" t="s">
        <v>41</v>
      </c>
      <c r="E46" s="436" t="s">
        <v>41</v>
      </c>
      <c r="F46" s="438" t="s">
        <v>41</v>
      </c>
      <c r="G46" s="441" t="s">
        <v>41</v>
      </c>
      <c r="H46" s="440" t="s">
        <v>41</v>
      </c>
      <c r="I46" s="438" t="s">
        <v>41</v>
      </c>
      <c r="J46" s="439" t="s">
        <v>41</v>
      </c>
      <c r="K46" s="440" t="s">
        <v>41</v>
      </c>
      <c r="L46" s="438" t="s">
        <v>41</v>
      </c>
      <c r="M46" s="463"/>
      <c r="N46" s="464"/>
      <c r="O46" s="437">
        <f t="shared" ref="O46:O47" si="25">M46+N46</f>
        <v>0</v>
      </c>
      <c r="P46" s="465"/>
    </row>
    <row r="47" spans="1:16" ht="24" hidden="1" x14ac:dyDescent="0.25">
      <c r="A47" s="461">
        <v>23510</v>
      </c>
      <c r="B47" s="462" t="s">
        <v>64</v>
      </c>
      <c r="C47" s="434">
        <f t="shared" si="24"/>
        <v>0</v>
      </c>
      <c r="D47" s="435" t="s">
        <v>41</v>
      </c>
      <c r="E47" s="436" t="s">
        <v>41</v>
      </c>
      <c r="F47" s="438" t="s">
        <v>41</v>
      </c>
      <c r="G47" s="441" t="s">
        <v>41</v>
      </c>
      <c r="H47" s="440" t="s">
        <v>41</v>
      </c>
      <c r="I47" s="438" t="s">
        <v>41</v>
      </c>
      <c r="J47" s="439" t="s">
        <v>41</v>
      </c>
      <c r="K47" s="440" t="s">
        <v>41</v>
      </c>
      <c r="L47" s="438" t="s">
        <v>41</v>
      </c>
      <c r="M47" s="463"/>
      <c r="N47" s="464"/>
      <c r="O47" s="437">
        <f t="shared" si="25"/>
        <v>0</v>
      </c>
      <c r="P47" s="465"/>
    </row>
    <row r="48" spans="1:16" hidden="1" x14ac:dyDescent="0.25">
      <c r="A48" s="466"/>
      <c r="B48" s="462"/>
      <c r="C48" s="467"/>
      <c r="D48" s="468"/>
      <c r="E48" s="469"/>
      <c r="F48" s="438"/>
      <c r="G48" s="441"/>
      <c r="H48" s="440"/>
      <c r="I48" s="438"/>
      <c r="J48" s="439"/>
      <c r="K48" s="440"/>
      <c r="L48" s="437"/>
      <c r="M48" s="435"/>
      <c r="N48" s="436"/>
      <c r="O48" s="437"/>
      <c r="P48" s="465"/>
    </row>
    <row r="49" spans="1:16" s="330" customFormat="1" hidden="1" x14ac:dyDescent="0.25">
      <c r="A49" s="470"/>
      <c r="B49" s="471" t="s">
        <v>65</v>
      </c>
      <c r="C49" s="472"/>
      <c r="D49" s="473"/>
      <c r="E49" s="474"/>
      <c r="F49" s="475"/>
      <c r="G49" s="473"/>
      <c r="H49" s="474"/>
      <c r="I49" s="475"/>
      <c r="J49" s="476"/>
      <c r="K49" s="474"/>
      <c r="L49" s="475"/>
      <c r="M49" s="473"/>
      <c r="N49" s="474"/>
      <c r="O49" s="475"/>
      <c r="P49" s="477"/>
    </row>
    <row r="50" spans="1:16" s="330" customFormat="1" ht="12.75" thickBot="1" x14ac:dyDescent="0.3">
      <c r="A50" s="478"/>
      <c r="B50" s="331" t="s">
        <v>66</v>
      </c>
      <c r="C50" s="479">
        <f t="shared" si="4"/>
        <v>247888</v>
      </c>
      <c r="D50" s="480">
        <f t="shared" ref="D50:E50" si="26">SUM(D51,D269)</f>
        <v>212680</v>
      </c>
      <c r="E50" s="481">
        <f t="shared" si="26"/>
        <v>11900</v>
      </c>
      <c r="F50" s="482">
        <f>SUM(F51,F269)</f>
        <v>224580</v>
      </c>
      <c r="G50" s="480">
        <f t="shared" ref="G50:O50" si="27">SUM(G51,G269)</f>
        <v>0</v>
      </c>
      <c r="H50" s="481">
        <f t="shared" si="27"/>
        <v>0</v>
      </c>
      <c r="I50" s="482">
        <f t="shared" si="27"/>
        <v>0</v>
      </c>
      <c r="J50" s="483">
        <f t="shared" si="27"/>
        <v>23308</v>
      </c>
      <c r="K50" s="481">
        <f t="shared" si="27"/>
        <v>0</v>
      </c>
      <c r="L50" s="482">
        <f t="shared" si="27"/>
        <v>23308</v>
      </c>
      <c r="M50" s="480">
        <f t="shared" si="27"/>
        <v>0</v>
      </c>
      <c r="N50" s="481">
        <f t="shared" si="27"/>
        <v>0</v>
      </c>
      <c r="O50" s="482">
        <f t="shared" si="27"/>
        <v>0</v>
      </c>
      <c r="P50" s="484"/>
    </row>
    <row r="51" spans="1:16" s="330" customFormat="1" ht="36.75" thickTop="1" x14ac:dyDescent="0.25">
      <c r="A51" s="485"/>
      <c r="B51" s="486" t="s">
        <v>67</v>
      </c>
      <c r="C51" s="487">
        <f t="shared" si="4"/>
        <v>247888</v>
      </c>
      <c r="D51" s="488">
        <f t="shared" ref="D51:E51" si="28">SUM(D52,D181)</f>
        <v>212680</v>
      </c>
      <c r="E51" s="489">
        <f t="shared" si="28"/>
        <v>11900</v>
      </c>
      <c r="F51" s="490">
        <f>SUM(F52,F181)</f>
        <v>224580</v>
      </c>
      <c r="G51" s="488">
        <f t="shared" ref="G51:H51" si="29">SUM(G52,G181)</f>
        <v>0</v>
      </c>
      <c r="H51" s="489">
        <f t="shared" si="29"/>
        <v>0</v>
      </c>
      <c r="I51" s="490">
        <f>SUM(I52,I181)</f>
        <v>0</v>
      </c>
      <c r="J51" s="491">
        <f t="shared" ref="J51:K51" si="30">SUM(J52,J181)</f>
        <v>23308</v>
      </c>
      <c r="K51" s="489">
        <f t="shared" si="30"/>
        <v>0</v>
      </c>
      <c r="L51" s="490">
        <f>SUM(L52,L181)</f>
        <v>23308</v>
      </c>
      <c r="M51" s="488">
        <f t="shared" ref="M51:O51" si="31">SUM(M52,M181)</f>
        <v>0</v>
      </c>
      <c r="N51" s="489">
        <f t="shared" si="31"/>
        <v>0</v>
      </c>
      <c r="O51" s="490">
        <f t="shared" si="31"/>
        <v>0</v>
      </c>
      <c r="P51" s="492"/>
    </row>
    <row r="52" spans="1:16" s="330" customFormat="1" ht="24" x14ac:dyDescent="0.25">
      <c r="A52" s="322"/>
      <c r="B52" s="320" t="s">
        <v>68</v>
      </c>
      <c r="C52" s="493">
        <f t="shared" si="4"/>
        <v>74588</v>
      </c>
      <c r="D52" s="494">
        <f t="shared" ref="D52:E52" si="32">SUM(D53,D75,D160,D174)</f>
        <v>51280</v>
      </c>
      <c r="E52" s="495">
        <f t="shared" si="32"/>
        <v>0</v>
      </c>
      <c r="F52" s="496">
        <f>SUM(F53,F75,F160,F174)</f>
        <v>51280</v>
      </c>
      <c r="G52" s="494">
        <f t="shared" ref="G52:H52" si="33">SUM(G53,G75,G160,G174)</f>
        <v>0</v>
      </c>
      <c r="H52" s="495">
        <f t="shared" si="33"/>
        <v>0</v>
      </c>
      <c r="I52" s="496">
        <f>SUM(I53,I75,I160,I174)</f>
        <v>0</v>
      </c>
      <c r="J52" s="497">
        <f t="shared" ref="J52:K52" si="34">SUM(J53,J75,J160,J174)</f>
        <v>23308</v>
      </c>
      <c r="K52" s="495">
        <f t="shared" si="34"/>
        <v>0</v>
      </c>
      <c r="L52" s="496">
        <f>SUM(L53,L75,L160,L174)</f>
        <v>23308</v>
      </c>
      <c r="M52" s="494">
        <f t="shared" ref="M52:O52" si="35">SUM(M53,M75,M160,M174)</f>
        <v>0</v>
      </c>
      <c r="N52" s="495">
        <f t="shared" si="35"/>
        <v>0</v>
      </c>
      <c r="O52" s="496">
        <f t="shared" si="35"/>
        <v>0</v>
      </c>
      <c r="P52" s="498"/>
    </row>
    <row r="53" spans="1:16" s="330" customFormat="1" hidden="1" x14ac:dyDescent="0.25">
      <c r="A53" s="499">
        <v>1000</v>
      </c>
      <c r="B53" s="499" t="s">
        <v>69</v>
      </c>
      <c r="C53" s="500">
        <f t="shared" si="4"/>
        <v>0</v>
      </c>
      <c r="D53" s="501">
        <f t="shared" ref="D53:E53" si="36">SUM(D54,D67)</f>
        <v>0</v>
      </c>
      <c r="E53" s="502">
        <f t="shared" si="36"/>
        <v>0</v>
      </c>
      <c r="F53" s="503">
        <f>SUM(F54,F67)</f>
        <v>0</v>
      </c>
      <c r="G53" s="501">
        <f t="shared" ref="G53:H53" si="37">SUM(G54,G67)</f>
        <v>0</v>
      </c>
      <c r="H53" s="502">
        <f t="shared" si="37"/>
        <v>0</v>
      </c>
      <c r="I53" s="503">
        <f>SUM(I54,I67)</f>
        <v>0</v>
      </c>
      <c r="J53" s="504">
        <f t="shared" ref="J53:K53" si="38">SUM(J54,J67)</f>
        <v>0</v>
      </c>
      <c r="K53" s="502">
        <f t="shared" si="38"/>
        <v>0</v>
      </c>
      <c r="L53" s="503">
        <f>SUM(L54,L67)</f>
        <v>0</v>
      </c>
      <c r="M53" s="501">
        <f t="shared" ref="M53:O53" si="39">SUM(M54,M67)</f>
        <v>0</v>
      </c>
      <c r="N53" s="502">
        <f t="shared" si="39"/>
        <v>0</v>
      </c>
      <c r="O53" s="503">
        <f t="shared" si="39"/>
        <v>0</v>
      </c>
      <c r="P53" s="505"/>
    </row>
    <row r="54" spans="1:16" hidden="1" x14ac:dyDescent="0.25">
      <c r="A54" s="376">
        <v>1100</v>
      </c>
      <c r="B54" s="506" t="s">
        <v>70</v>
      </c>
      <c r="C54" s="377">
        <f t="shared" si="4"/>
        <v>0</v>
      </c>
      <c r="D54" s="507">
        <f t="shared" ref="D54:E54" si="40">SUM(D55,D58,D66)</f>
        <v>0</v>
      </c>
      <c r="E54" s="508">
        <f t="shared" si="40"/>
        <v>0</v>
      </c>
      <c r="F54" s="388">
        <f>SUM(F55,F58,F66)</f>
        <v>0</v>
      </c>
      <c r="G54" s="507">
        <f t="shared" ref="G54:H54" si="41">SUM(G55,G58,G66)</f>
        <v>0</v>
      </c>
      <c r="H54" s="508">
        <f t="shared" si="41"/>
        <v>0</v>
      </c>
      <c r="I54" s="388">
        <f>SUM(I55,I58,I66)</f>
        <v>0</v>
      </c>
      <c r="J54" s="509">
        <f t="shared" ref="J54:K54" si="42">SUM(J55,J58,J66)</f>
        <v>0</v>
      </c>
      <c r="K54" s="508">
        <f t="shared" si="42"/>
        <v>0</v>
      </c>
      <c r="L54" s="388">
        <f>SUM(L55,L58,L66)</f>
        <v>0</v>
      </c>
      <c r="M54" s="507">
        <f t="shared" ref="M54:O54" si="43">SUM(M55,M58,M66)</f>
        <v>0</v>
      </c>
      <c r="N54" s="508">
        <f t="shared" si="43"/>
        <v>0</v>
      </c>
      <c r="O54" s="388">
        <f t="shared" si="43"/>
        <v>0</v>
      </c>
      <c r="P54" s="510"/>
    </row>
    <row r="55" spans="1:16" hidden="1" x14ac:dyDescent="0.25">
      <c r="A55" s="511">
        <v>1110</v>
      </c>
      <c r="B55" s="462" t="s">
        <v>71</v>
      </c>
      <c r="C55" s="467">
        <f t="shared" si="4"/>
        <v>0</v>
      </c>
      <c r="D55" s="468">
        <f t="shared" ref="D55:E55" si="44">SUM(D56:D57)</f>
        <v>0</v>
      </c>
      <c r="E55" s="469">
        <f t="shared" si="44"/>
        <v>0</v>
      </c>
      <c r="F55" s="512">
        <f>SUM(F56:F57)</f>
        <v>0</v>
      </c>
      <c r="G55" s="468">
        <f t="shared" ref="G55:H55" si="45">SUM(G56:G57)</f>
        <v>0</v>
      </c>
      <c r="H55" s="469">
        <f t="shared" si="45"/>
        <v>0</v>
      </c>
      <c r="I55" s="512">
        <f>SUM(I56:I57)</f>
        <v>0</v>
      </c>
      <c r="J55" s="513">
        <f t="shared" ref="J55:K55" si="46">SUM(J56:J57)</f>
        <v>0</v>
      </c>
      <c r="K55" s="469">
        <f t="shared" si="46"/>
        <v>0</v>
      </c>
      <c r="L55" s="512">
        <f>SUM(L56:L57)</f>
        <v>0</v>
      </c>
      <c r="M55" s="468">
        <f t="shared" ref="M55:O55" si="47">SUM(M56:M57)</f>
        <v>0</v>
      </c>
      <c r="N55" s="469">
        <f t="shared" si="47"/>
        <v>0</v>
      </c>
      <c r="O55" s="512">
        <f t="shared" si="47"/>
        <v>0</v>
      </c>
      <c r="P55" s="514"/>
    </row>
    <row r="56" spans="1:16" hidden="1" x14ac:dyDescent="0.25">
      <c r="A56" s="348">
        <v>1111</v>
      </c>
      <c r="B56" s="390" t="s">
        <v>72</v>
      </c>
      <c r="C56" s="391">
        <f t="shared" si="4"/>
        <v>0</v>
      </c>
      <c r="D56" s="515"/>
      <c r="E56" s="516"/>
      <c r="F56" s="397">
        <f t="shared" ref="F56:F57" si="48">D56+E56</f>
        <v>0</v>
      </c>
      <c r="G56" s="515"/>
      <c r="H56" s="516"/>
      <c r="I56" s="397">
        <f t="shared" ref="I56:I57" si="49">G56+H56</f>
        <v>0</v>
      </c>
      <c r="J56" s="517"/>
      <c r="K56" s="516"/>
      <c r="L56" s="397">
        <f t="shared" ref="L56:L57" si="50">J56+K56</f>
        <v>0</v>
      </c>
      <c r="M56" s="515"/>
      <c r="N56" s="516"/>
      <c r="O56" s="397">
        <f t="shared" ref="O56:O57" si="51">M56+N56</f>
        <v>0</v>
      </c>
      <c r="P56" s="518"/>
    </row>
    <row r="57" spans="1:16" ht="24" hidden="1" customHeight="1" x14ac:dyDescent="0.25">
      <c r="A57" s="356">
        <v>1119</v>
      </c>
      <c r="B57" s="400" t="s">
        <v>73</v>
      </c>
      <c r="C57" s="401">
        <f t="shared" si="4"/>
        <v>0</v>
      </c>
      <c r="D57" s="519"/>
      <c r="E57" s="520"/>
      <c r="F57" s="407">
        <f t="shared" si="48"/>
        <v>0</v>
      </c>
      <c r="G57" s="519"/>
      <c r="H57" s="520"/>
      <c r="I57" s="407">
        <f t="shared" si="49"/>
        <v>0</v>
      </c>
      <c r="J57" s="521"/>
      <c r="K57" s="520"/>
      <c r="L57" s="407">
        <f t="shared" si="50"/>
        <v>0</v>
      </c>
      <c r="M57" s="519"/>
      <c r="N57" s="520"/>
      <c r="O57" s="407">
        <f t="shared" si="51"/>
        <v>0</v>
      </c>
      <c r="P57" s="522"/>
    </row>
    <row r="58" spans="1:16" hidden="1" x14ac:dyDescent="0.25">
      <c r="A58" s="523">
        <v>1140</v>
      </c>
      <c r="B58" s="400" t="s">
        <v>74</v>
      </c>
      <c r="C58" s="401">
        <f t="shared" si="4"/>
        <v>0</v>
      </c>
      <c r="D58" s="524">
        <f t="shared" ref="D58:E58" si="52">SUM(D59:D65)</f>
        <v>0</v>
      </c>
      <c r="E58" s="525">
        <f t="shared" si="52"/>
        <v>0</v>
      </c>
      <c r="F58" s="407">
        <f>SUM(F59:F65)</f>
        <v>0</v>
      </c>
      <c r="G58" s="524">
        <f t="shared" ref="G58:H58" si="53">SUM(G59:G65)</f>
        <v>0</v>
      </c>
      <c r="H58" s="525">
        <f t="shared" si="53"/>
        <v>0</v>
      </c>
      <c r="I58" s="407">
        <f>SUM(I59:I65)</f>
        <v>0</v>
      </c>
      <c r="J58" s="526">
        <f t="shared" ref="J58:K58" si="54">SUM(J59:J65)</f>
        <v>0</v>
      </c>
      <c r="K58" s="525">
        <f t="shared" si="54"/>
        <v>0</v>
      </c>
      <c r="L58" s="407">
        <f>SUM(L59:L65)</f>
        <v>0</v>
      </c>
      <c r="M58" s="524">
        <f t="shared" ref="M58:O58" si="55">SUM(M59:M65)</f>
        <v>0</v>
      </c>
      <c r="N58" s="525">
        <f t="shared" si="55"/>
        <v>0</v>
      </c>
      <c r="O58" s="407">
        <f t="shared" si="55"/>
        <v>0</v>
      </c>
      <c r="P58" s="522"/>
    </row>
    <row r="59" spans="1:16" hidden="1" x14ac:dyDescent="0.25">
      <c r="A59" s="356">
        <v>1141</v>
      </c>
      <c r="B59" s="400" t="s">
        <v>75</v>
      </c>
      <c r="C59" s="401">
        <f t="shared" si="4"/>
        <v>0</v>
      </c>
      <c r="D59" s="519"/>
      <c r="E59" s="520"/>
      <c r="F59" s="407">
        <f t="shared" ref="F59:F66" si="56">D59+E59</f>
        <v>0</v>
      </c>
      <c r="G59" s="519"/>
      <c r="H59" s="520"/>
      <c r="I59" s="407">
        <f t="shared" ref="I59:I66" si="57">G59+H59</f>
        <v>0</v>
      </c>
      <c r="J59" s="521"/>
      <c r="K59" s="520"/>
      <c r="L59" s="407">
        <f t="shared" ref="L59:L66" si="58">J59+K59</f>
        <v>0</v>
      </c>
      <c r="M59" s="519"/>
      <c r="N59" s="520"/>
      <c r="O59" s="407">
        <f t="shared" ref="O59:O66" si="59">M59+N59</f>
        <v>0</v>
      </c>
      <c r="P59" s="522"/>
    </row>
    <row r="60" spans="1:16" ht="24.75" hidden="1" customHeight="1" x14ac:dyDescent="0.25">
      <c r="A60" s="356">
        <v>1142</v>
      </c>
      <c r="B60" s="400" t="s">
        <v>76</v>
      </c>
      <c r="C60" s="401">
        <f t="shared" si="4"/>
        <v>0</v>
      </c>
      <c r="D60" s="519">
        <v>0</v>
      </c>
      <c r="E60" s="520"/>
      <c r="F60" s="407">
        <f t="shared" si="56"/>
        <v>0</v>
      </c>
      <c r="G60" s="519"/>
      <c r="H60" s="520"/>
      <c r="I60" s="407">
        <f t="shared" si="57"/>
        <v>0</v>
      </c>
      <c r="J60" s="521">
        <v>0</v>
      </c>
      <c r="K60" s="520"/>
      <c r="L60" s="407">
        <f t="shared" si="58"/>
        <v>0</v>
      </c>
      <c r="M60" s="519"/>
      <c r="N60" s="520"/>
      <c r="O60" s="407">
        <f t="shared" si="59"/>
        <v>0</v>
      </c>
      <c r="P60" s="522"/>
    </row>
    <row r="61" spans="1:16" ht="24" hidden="1" x14ac:dyDescent="0.25">
      <c r="A61" s="356">
        <v>1145</v>
      </c>
      <c r="B61" s="400" t="s">
        <v>77</v>
      </c>
      <c r="C61" s="401">
        <f t="shared" si="4"/>
        <v>0</v>
      </c>
      <c r="D61" s="519"/>
      <c r="E61" s="520"/>
      <c r="F61" s="407">
        <f t="shared" si="56"/>
        <v>0</v>
      </c>
      <c r="G61" s="519"/>
      <c r="H61" s="520"/>
      <c r="I61" s="407">
        <f t="shared" si="57"/>
        <v>0</v>
      </c>
      <c r="J61" s="521"/>
      <c r="K61" s="520"/>
      <c r="L61" s="407">
        <f t="shared" si="58"/>
        <v>0</v>
      </c>
      <c r="M61" s="519"/>
      <c r="N61" s="520"/>
      <c r="O61" s="407">
        <f t="shared" si="59"/>
        <v>0</v>
      </c>
      <c r="P61" s="522"/>
    </row>
    <row r="62" spans="1:16" ht="27.75" hidden="1" customHeight="1" x14ac:dyDescent="0.25">
      <c r="A62" s="356">
        <v>1146</v>
      </c>
      <c r="B62" s="400" t="s">
        <v>78</v>
      </c>
      <c r="C62" s="401">
        <f t="shared" si="4"/>
        <v>0</v>
      </c>
      <c r="D62" s="519"/>
      <c r="E62" s="520"/>
      <c r="F62" s="407">
        <f t="shared" si="56"/>
        <v>0</v>
      </c>
      <c r="G62" s="519"/>
      <c r="H62" s="520"/>
      <c r="I62" s="407">
        <f t="shared" si="57"/>
        <v>0</v>
      </c>
      <c r="J62" s="521"/>
      <c r="K62" s="520"/>
      <c r="L62" s="407">
        <f t="shared" si="58"/>
        <v>0</v>
      </c>
      <c r="M62" s="519"/>
      <c r="N62" s="520"/>
      <c r="O62" s="407">
        <f t="shared" si="59"/>
        <v>0</v>
      </c>
      <c r="P62" s="522"/>
    </row>
    <row r="63" spans="1:16" hidden="1" x14ac:dyDescent="0.25">
      <c r="A63" s="356">
        <v>1147</v>
      </c>
      <c r="B63" s="400" t="s">
        <v>79</v>
      </c>
      <c r="C63" s="401">
        <f t="shared" si="4"/>
        <v>0</v>
      </c>
      <c r="D63" s="519">
        <v>0</v>
      </c>
      <c r="E63" s="520"/>
      <c r="F63" s="407">
        <f t="shared" si="56"/>
        <v>0</v>
      </c>
      <c r="G63" s="519"/>
      <c r="H63" s="520"/>
      <c r="I63" s="407">
        <f t="shared" si="57"/>
        <v>0</v>
      </c>
      <c r="J63" s="521">
        <v>0</v>
      </c>
      <c r="K63" s="520"/>
      <c r="L63" s="407">
        <f t="shared" si="58"/>
        <v>0</v>
      </c>
      <c r="M63" s="519"/>
      <c r="N63" s="520"/>
      <c r="O63" s="407">
        <f t="shared" si="59"/>
        <v>0</v>
      </c>
      <c r="P63" s="522"/>
    </row>
    <row r="64" spans="1:16" hidden="1" x14ac:dyDescent="0.25">
      <c r="A64" s="356">
        <v>1148</v>
      </c>
      <c r="B64" s="400" t="s">
        <v>80</v>
      </c>
      <c r="C64" s="401">
        <f t="shared" si="4"/>
        <v>0</v>
      </c>
      <c r="D64" s="519"/>
      <c r="E64" s="520"/>
      <c r="F64" s="407">
        <f t="shared" si="56"/>
        <v>0</v>
      </c>
      <c r="G64" s="519"/>
      <c r="H64" s="520"/>
      <c r="I64" s="407">
        <f t="shared" si="57"/>
        <v>0</v>
      </c>
      <c r="J64" s="521"/>
      <c r="K64" s="520"/>
      <c r="L64" s="407">
        <f t="shared" si="58"/>
        <v>0</v>
      </c>
      <c r="M64" s="519"/>
      <c r="N64" s="520"/>
      <c r="O64" s="407">
        <f t="shared" si="59"/>
        <v>0</v>
      </c>
      <c r="P64" s="522"/>
    </row>
    <row r="65" spans="1:16" ht="24" hidden="1" customHeight="1" x14ac:dyDescent="0.25">
      <c r="A65" s="356">
        <v>1149</v>
      </c>
      <c r="B65" s="400" t="s">
        <v>81</v>
      </c>
      <c r="C65" s="401">
        <f t="shared" si="4"/>
        <v>0</v>
      </c>
      <c r="D65" s="519"/>
      <c r="E65" s="520"/>
      <c r="F65" s="407">
        <f t="shared" si="56"/>
        <v>0</v>
      </c>
      <c r="G65" s="519"/>
      <c r="H65" s="520"/>
      <c r="I65" s="407">
        <f t="shared" si="57"/>
        <v>0</v>
      </c>
      <c r="J65" s="521"/>
      <c r="K65" s="520"/>
      <c r="L65" s="407">
        <f t="shared" si="58"/>
        <v>0</v>
      </c>
      <c r="M65" s="519"/>
      <c r="N65" s="520"/>
      <c r="O65" s="407">
        <f t="shared" si="59"/>
        <v>0</v>
      </c>
      <c r="P65" s="522"/>
    </row>
    <row r="66" spans="1:16" ht="36" hidden="1" x14ac:dyDescent="0.25">
      <c r="A66" s="511">
        <v>1150</v>
      </c>
      <c r="B66" s="462" t="s">
        <v>82</v>
      </c>
      <c r="C66" s="467">
        <f t="shared" si="4"/>
        <v>0</v>
      </c>
      <c r="D66" s="527">
        <v>0</v>
      </c>
      <c r="E66" s="528"/>
      <c r="F66" s="512">
        <f t="shared" si="56"/>
        <v>0</v>
      </c>
      <c r="G66" s="527"/>
      <c r="H66" s="528"/>
      <c r="I66" s="512">
        <f t="shared" si="57"/>
        <v>0</v>
      </c>
      <c r="J66" s="529">
        <v>0</v>
      </c>
      <c r="K66" s="528"/>
      <c r="L66" s="512">
        <f t="shared" si="58"/>
        <v>0</v>
      </c>
      <c r="M66" s="527"/>
      <c r="N66" s="528"/>
      <c r="O66" s="512">
        <f t="shared" si="59"/>
        <v>0</v>
      </c>
      <c r="P66" s="514"/>
    </row>
    <row r="67" spans="1:16" ht="36" hidden="1" x14ac:dyDescent="0.25">
      <c r="A67" s="376">
        <v>1200</v>
      </c>
      <c r="B67" s="506" t="s">
        <v>83</v>
      </c>
      <c r="C67" s="377">
        <f t="shared" si="4"/>
        <v>0</v>
      </c>
      <c r="D67" s="507">
        <f t="shared" ref="D67:E67" si="60">SUM(D68:D69)</f>
        <v>0</v>
      </c>
      <c r="E67" s="508">
        <f t="shared" si="60"/>
        <v>0</v>
      </c>
      <c r="F67" s="388">
        <f>SUM(F68:F69)</f>
        <v>0</v>
      </c>
      <c r="G67" s="507">
        <f t="shared" ref="G67:H67" si="61">SUM(G68:G69)</f>
        <v>0</v>
      </c>
      <c r="H67" s="508">
        <f t="shared" si="61"/>
        <v>0</v>
      </c>
      <c r="I67" s="388">
        <f>SUM(I68:I69)</f>
        <v>0</v>
      </c>
      <c r="J67" s="509">
        <f t="shared" ref="J67:K67" si="62">SUM(J68:J69)</f>
        <v>0</v>
      </c>
      <c r="K67" s="508">
        <f t="shared" si="62"/>
        <v>0</v>
      </c>
      <c r="L67" s="388">
        <f>SUM(L68:L69)</f>
        <v>0</v>
      </c>
      <c r="M67" s="507">
        <f t="shared" ref="M67:O67" si="63">SUM(M68:M69)</f>
        <v>0</v>
      </c>
      <c r="N67" s="508">
        <f t="shared" si="63"/>
        <v>0</v>
      </c>
      <c r="O67" s="388">
        <f t="shared" si="63"/>
        <v>0</v>
      </c>
      <c r="P67" s="530"/>
    </row>
    <row r="68" spans="1:16" ht="24" hidden="1" x14ac:dyDescent="0.25">
      <c r="A68" s="531">
        <v>1210</v>
      </c>
      <c r="B68" s="390" t="s">
        <v>84</v>
      </c>
      <c r="C68" s="391">
        <f t="shared" si="4"/>
        <v>0</v>
      </c>
      <c r="D68" s="515">
        <v>0</v>
      </c>
      <c r="E68" s="516"/>
      <c r="F68" s="397">
        <f>D68+E68</f>
        <v>0</v>
      </c>
      <c r="G68" s="515"/>
      <c r="H68" s="516"/>
      <c r="I68" s="397">
        <f>G68+H68</f>
        <v>0</v>
      </c>
      <c r="J68" s="517"/>
      <c r="K68" s="516"/>
      <c r="L68" s="397">
        <f>J68+K68</f>
        <v>0</v>
      </c>
      <c r="M68" s="515"/>
      <c r="N68" s="516"/>
      <c r="O68" s="397">
        <f t="shared" ref="O68" si="64">M68+N68</f>
        <v>0</v>
      </c>
      <c r="P68" s="518"/>
    </row>
    <row r="69" spans="1:16" ht="24" hidden="1" x14ac:dyDescent="0.25">
      <c r="A69" s="523">
        <v>1220</v>
      </c>
      <c r="B69" s="400" t="s">
        <v>85</v>
      </c>
      <c r="C69" s="401">
        <f t="shared" si="4"/>
        <v>0</v>
      </c>
      <c r="D69" s="524">
        <f t="shared" ref="D69:E69" si="65">SUM(D70:D74)</f>
        <v>0</v>
      </c>
      <c r="E69" s="525">
        <f t="shared" si="65"/>
        <v>0</v>
      </c>
      <c r="F69" s="407">
        <f>SUM(F70:F74)</f>
        <v>0</v>
      </c>
      <c r="G69" s="524">
        <f t="shared" ref="G69:H69" si="66">SUM(G70:G74)</f>
        <v>0</v>
      </c>
      <c r="H69" s="525">
        <f t="shared" si="66"/>
        <v>0</v>
      </c>
      <c r="I69" s="407">
        <f>SUM(I70:I74)</f>
        <v>0</v>
      </c>
      <c r="J69" s="526">
        <f t="shared" ref="J69:K69" si="67">SUM(J70:J74)</f>
        <v>0</v>
      </c>
      <c r="K69" s="525">
        <f t="shared" si="67"/>
        <v>0</v>
      </c>
      <c r="L69" s="407">
        <f>SUM(L70:L74)</f>
        <v>0</v>
      </c>
      <c r="M69" s="524">
        <f t="shared" ref="M69:O69" si="68">SUM(M70:M74)</f>
        <v>0</v>
      </c>
      <c r="N69" s="525">
        <f t="shared" si="68"/>
        <v>0</v>
      </c>
      <c r="O69" s="407">
        <f t="shared" si="68"/>
        <v>0</v>
      </c>
      <c r="P69" s="522"/>
    </row>
    <row r="70" spans="1:16" ht="60" hidden="1" x14ac:dyDescent="0.25">
      <c r="A70" s="356">
        <v>1221</v>
      </c>
      <c r="B70" s="400" t="s">
        <v>86</v>
      </c>
      <c r="C70" s="401">
        <f t="shared" si="4"/>
        <v>0</v>
      </c>
      <c r="D70" s="519"/>
      <c r="E70" s="520"/>
      <c r="F70" s="407">
        <f t="shared" ref="F70:F74" si="69">D70+E70</f>
        <v>0</v>
      </c>
      <c r="G70" s="519"/>
      <c r="H70" s="520"/>
      <c r="I70" s="407">
        <f t="shared" ref="I70:I74" si="70">G70+H70</f>
        <v>0</v>
      </c>
      <c r="J70" s="521"/>
      <c r="K70" s="520"/>
      <c r="L70" s="407">
        <f t="shared" ref="L70:L74" si="71">J70+K70</f>
        <v>0</v>
      </c>
      <c r="M70" s="519"/>
      <c r="N70" s="520"/>
      <c r="O70" s="407">
        <f t="shared" ref="O70:O74" si="72">M70+N70</f>
        <v>0</v>
      </c>
      <c r="P70" s="522"/>
    </row>
    <row r="71" spans="1:16" hidden="1" x14ac:dyDescent="0.25">
      <c r="A71" s="356">
        <v>1223</v>
      </c>
      <c r="B71" s="400" t="s">
        <v>87</v>
      </c>
      <c r="C71" s="401">
        <f t="shared" si="4"/>
        <v>0</v>
      </c>
      <c r="D71" s="519"/>
      <c r="E71" s="520"/>
      <c r="F71" s="407">
        <f t="shared" si="69"/>
        <v>0</v>
      </c>
      <c r="G71" s="519"/>
      <c r="H71" s="520"/>
      <c r="I71" s="407">
        <f t="shared" si="70"/>
        <v>0</v>
      </c>
      <c r="J71" s="521"/>
      <c r="K71" s="520"/>
      <c r="L71" s="407">
        <f t="shared" si="71"/>
        <v>0</v>
      </c>
      <c r="M71" s="519"/>
      <c r="N71" s="520"/>
      <c r="O71" s="407">
        <f t="shared" si="72"/>
        <v>0</v>
      </c>
      <c r="P71" s="522"/>
    </row>
    <row r="72" spans="1:16" ht="24" hidden="1" x14ac:dyDescent="0.25">
      <c r="A72" s="356">
        <v>1225</v>
      </c>
      <c r="B72" s="400" t="s">
        <v>88</v>
      </c>
      <c r="C72" s="401">
        <f t="shared" si="4"/>
        <v>0</v>
      </c>
      <c r="D72" s="519"/>
      <c r="E72" s="520"/>
      <c r="F72" s="407">
        <f t="shared" si="69"/>
        <v>0</v>
      </c>
      <c r="G72" s="519"/>
      <c r="H72" s="520"/>
      <c r="I72" s="407">
        <f t="shared" si="70"/>
        <v>0</v>
      </c>
      <c r="J72" s="521"/>
      <c r="K72" s="520"/>
      <c r="L72" s="407">
        <f t="shared" si="71"/>
        <v>0</v>
      </c>
      <c r="M72" s="519"/>
      <c r="N72" s="520"/>
      <c r="O72" s="407">
        <f t="shared" si="72"/>
        <v>0</v>
      </c>
      <c r="P72" s="522"/>
    </row>
    <row r="73" spans="1:16" ht="36" hidden="1" x14ac:dyDescent="0.25">
      <c r="A73" s="356">
        <v>1227</v>
      </c>
      <c r="B73" s="400" t="s">
        <v>89</v>
      </c>
      <c r="C73" s="401">
        <f t="shared" si="4"/>
        <v>0</v>
      </c>
      <c r="D73" s="519"/>
      <c r="E73" s="520"/>
      <c r="F73" s="407">
        <f t="shared" si="69"/>
        <v>0</v>
      </c>
      <c r="G73" s="519"/>
      <c r="H73" s="520"/>
      <c r="I73" s="407">
        <f t="shared" si="70"/>
        <v>0</v>
      </c>
      <c r="J73" s="521"/>
      <c r="K73" s="520"/>
      <c r="L73" s="407">
        <f t="shared" si="71"/>
        <v>0</v>
      </c>
      <c r="M73" s="519"/>
      <c r="N73" s="520"/>
      <c r="O73" s="407">
        <f t="shared" si="72"/>
        <v>0</v>
      </c>
      <c r="P73" s="522"/>
    </row>
    <row r="74" spans="1:16" ht="60" hidden="1" x14ac:dyDescent="0.25">
      <c r="A74" s="356">
        <v>1228</v>
      </c>
      <c r="B74" s="400" t="s">
        <v>90</v>
      </c>
      <c r="C74" s="401">
        <f t="shared" si="4"/>
        <v>0</v>
      </c>
      <c r="D74" s="519"/>
      <c r="E74" s="520"/>
      <c r="F74" s="407">
        <f t="shared" si="69"/>
        <v>0</v>
      </c>
      <c r="G74" s="519"/>
      <c r="H74" s="520"/>
      <c r="I74" s="407">
        <f t="shared" si="70"/>
        <v>0</v>
      </c>
      <c r="J74" s="521"/>
      <c r="K74" s="520"/>
      <c r="L74" s="407">
        <f t="shared" si="71"/>
        <v>0</v>
      </c>
      <c r="M74" s="519"/>
      <c r="N74" s="520"/>
      <c r="O74" s="407">
        <f t="shared" si="72"/>
        <v>0</v>
      </c>
      <c r="P74" s="522"/>
    </row>
    <row r="75" spans="1:16" x14ac:dyDescent="0.25">
      <c r="A75" s="499">
        <v>2000</v>
      </c>
      <c r="B75" s="499" t="s">
        <v>91</v>
      </c>
      <c r="C75" s="500">
        <f t="shared" si="4"/>
        <v>74588</v>
      </c>
      <c r="D75" s="501">
        <f t="shared" ref="D75:O75" si="73">SUM(D76,D83,D120,D151,D152)</f>
        <v>51280</v>
      </c>
      <c r="E75" s="502">
        <f t="shared" si="73"/>
        <v>0</v>
      </c>
      <c r="F75" s="503">
        <f t="shared" si="73"/>
        <v>51280</v>
      </c>
      <c r="G75" s="501">
        <f t="shared" si="73"/>
        <v>0</v>
      </c>
      <c r="H75" s="502">
        <f t="shared" si="73"/>
        <v>0</v>
      </c>
      <c r="I75" s="503">
        <f t="shared" si="73"/>
        <v>0</v>
      </c>
      <c r="J75" s="504">
        <f t="shared" si="73"/>
        <v>23308</v>
      </c>
      <c r="K75" s="502">
        <f t="shared" si="73"/>
        <v>0</v>
      </c>
      <c r="L75" s="503">
        <f t="shared" si="73"/>
        <v>23308</v>
      </c>
      <c r="M75" s="501">
        <f t="shared" si="73"/>
        <v>0</v>
      </c>
      <c r="N75" s="502">
        <f t="shared" si="73"/>
        <v>0</v>
      </c>
      <c r="O75" s="503">
        <f t="shared" si="73"/>
        <v>0</v>
      </c>
      <c r="P75" s="505"/>
    </row>
    <row r="76" spans="1:16" ht="24" hidden="1" x14ac:dyDescent="0.25">
      <c r="A76" s="376">
        <v>2100</v>
      </c>
      <c r="B76" s="506" t="s">
        <v>92</v>
      </c>
      <c r="C76" s="377">
        <f t="shared" si="4"/>
        <v>0</v>
      </c>
      <c r="D76" s="507">
        <f t="shared" ref="D76:E76" si="74">SUM(D77,D80)</f>
        <v>0</v>
      </c>
      <c r="E76" s="508">
        <f t="shared" si="74"/>
        <v>0</v>
      </c>
      <c r="F76" s="388">
        <f>SUM(F77,F80)</f>
        <v>0</v>
      </c>
      <c r="G76" s="507">
        <f t="shared" ref="G76:H76" si="75">SUM(G77,G80)</f>
        <v>0</v>
      </c>
      <c r="H76" s="508">
        <f t="shared" si="75"/>
        <v>0</v>
      </c>
      <c r="I76" s="388">
        <f>SUM(I77,I80)</f>
        <v>0</v>
      </c>
      <c r="J76" s="509">
        <f t="shared" ref="J76:K76" si="76">SUM(J77,J80)</f>
        <v>0</v>
      </c>
      <c r="K76" s="508">
        <f t="shared" si="76"/>
        <v>0</v>
      </c>
      <c r="L76" s="388">
        <f>SUM(L77,L80)</f>
        <v>0</v>
      </c>
      <c r="M76" s="507">
        <f t="shared" ref="M76:O76" si="77">SUM(M77,M80)</f>
        <v>0</v>
      </c>
      <c r="N76" s="508">
        <f t="shared" si="77"/>
        <v>0</v>
      </c>
      <c r="O76" s="388">
        <f t="shared" si="77"/>
        <v>0</v>
      </c>
      <c r="P76" s="530"/>
    </row>
    <row r="77" spans="1:16" ht="24" hidden="1" x14ac:dyDescent="0.25">
      <c r="A77" s="531">
        <v>2110</v>
      </c>
      <c r="B77" s="390" t="s">
        <v>93</v>
      </c>
      <c r="C77" s="391">
        <f t="shared" si="4"/>
        <v>0</v>
      </c>
      <c r="D77" s="532">
        <f t="shared" ref="D77:E77" si="78">SUM(D78:D79)</f>
        <v>0</v>
      </c>
      <c r="E77" s="533">
        <f t="shared" si="78"/>
        <v>0</v>
      </c>
      <c r="F77" s="397">
        <f>SUM(F78:F79)</f>
        <v>0</v>
      </c>
      <c r="G77" s="532">
        <f t="shared" ref="G77:H77" si="79">SUM(G78:G79)</f>
        <v>0</v>
      </c>
      <c r="H77" s="533">
        <f t="shared" si="79"/>
        <v>0</v>
      </c>
      <c r="I77" s="397">
        <f>SUM(I78:I79)</f>
        <v>0</v>
      </c>
      <c r="J77" s="534">
        <f t="shared" ref="J77:K77" si="80">SUM(J78:J79)</f>
        <v>0</v>
      </c>
      <c r="K77" s="533">
        <f t="shared" si="80"/>
        <v>0</v>
      </c>
      <c r="L77" s="397">
        <f>SUM(L78:L79)</f>
        <v>0</v>
      </c>
      <c r="M77" s="532">
        <f t="shared" ref="M77:O77" si="81">SUM(M78:M79)</f>
        <v>0</v>
      </c>
      <c r="N77" s="533">
        <f t="shared" si="81"/>
        <v>0</v>
      </c>
      <c r="O77" s="397">
        <f t="shared" si="81"/>
        <v>0</v>
      </c>
      <c r="P77" s="518"/>
    </row>
    <row r="78" spans="1:16" hidden="1" x14ac:dyDescent="0.25">
      <c r="A78" s="356">
        <v>2111</v>
      </c>
      <c r="B78" s="400" t="s">
        <v>94</v>
      </c>
      <c r="C78" s="401">
        <f t="shared" si="4"/>
        <v>0</v>
      </c>
      <c r="D78" s="519"/>
      <c r="E78" s="520"/>
      <c r="F78" s="407">
        <f t="shared" ref="F78:F79" si="82">D78+E78</f>
        <v>0</v>
      </c>
      <c r="G78" s="519"/>
      <c r="H78" s="520"/>
      <c r="I78" s="407">
        <f t="shared" ref="I78:I79" si="83">G78+H78</f>
        <v>0</v>
      </c>
      <c r="J78" s="521"/>
      <c r="K78" s="520"/>
      <c r="L78" s="407">
        <f t="shared" ref="L78:L79" si="84">J78+K78</f>
        <v>0</v>
      </c>
      <c r="M78" s="519"/>
      <c r="N78" s="520"/>
      <c r="O78" s="407">
        <f t="shared" ref="O78:O79" si="85">M78+N78</f>
        <v>0</v>
      </c>
      <c r="P78" s="522"/>
    </row>
    <row r="79" spans="1:16" ht="24" hidden="1" x14ac:dyDescent="0.25">
      <c r="A79" s="356">
        <v>2112</v>
      </c>
      <c r="B79" s="400" t="s">
        <v>95</v>
      </c>
      <c r="C79" s="401">
        <f t="shared" si="4"/>
        <v>0</v>
      </c>
      <c r="D79" s="519"/>
      <c r="E79" s="520"/>
      <c r="F79" s="407">
        <f t="shared" si="82"/>
        <v>0</v>
      </c>
      <c r="G79" s="519"/>
      <c r="H79" s="520"/>
      <c r="I79" s="407">
        <f t="shared" si="83"/>
        <v>0</v>
      </c>
      <c r="J79" s="521"/>
      <c r="K79" s="520"/>
      <c r="L79" s="407">
        <f t="shared" si="84"/>
        <v>0</v>
      </c>
      <c r="M79" s="519"/>
      <c r="N79" s="520"/>
      <c r="O79" s="407">
        <f t="shared" si="85"/>
        <v>0</v>
      </c>
      <c r="P79" s="522"/>
    </row>
    <row r="80" spans="1:16" ht="24" hidden="1" x14ac:dyDescent="0.25">
      <c r="A80" s="523">
        <v>2120</v>
      </c>
      <c r="B80" s="400" t="s">
        <v>96</v>
      </c>
      <c r="C80" s="401">
        <f t="shared" si="4"/>
        <v>0</v>
      </c>
      <c r="D80" s="524">
        <f t="shared" ref="D80:E80" si="86">SUM(D81:D82)</f>
        <v>0</v>
      </c>
      <c r="E80" s="525">
        <f t="shared" si="86"/>
        <v>0</v>
      </c>
      <c r="F80" s="407">
        <f>SUM(F81:F82)</f>
        <v>0</v>
      </c>
      <c r="G80" s="524">
        <f t="shared" ref="G80:H80" si="87">SUM(G81:G82)</f>
        <v>0</v>
      </c>
      <c r="H80" s="525">
        <f t="shared" si="87"/>
        <v>0</v>
      </c>
      <c r="I80" s="407">
        <f>SUM(I81:I82)</f>
        <v>0</v>
      </c>
      <c r="J80" s="526">
        <f t="shared" ref="J80:K80" si="88">SUM(J81:J82)</f>
        <v>0</v>
      </c>
      <c r="K80" s="525">
        <f t="shared" si="88"/>
        <v>0</v>
      </c>
      <c r="L80" s="407">
        <f>SUM(L81:L82)</f>
        <v>0</v>
      </c>
      <c r="M80" s="524">
        <f t="shared" ref="M80:O80" si="89">SUM(M81:M82)</f>
        <v>0</v>
      </c>
      <c r="N80" s="525">
        <f t="shared" si="89"/>
        <v>0</v>
      </c>
      <c r="O80" s="407">
        <f t="shared" si="89"/>
        <v>0</v>
      </c>
      <c r="P80" s="522"/>
    </row>
    <row r="81" spans="1:16" hidden="1" x14ac:dyDescent="0.25">
      <c r="A81" s="356">
        <v>2121</v>
      </c>
      <c r="B81" s="400" t="s">
        <v>94</v>
      </c>
      <c r="C81" s="401">
        <f t="shared" si="4"/>
        <v>0</v>
      </c>
      <c r="D81" s="519"/>
      <c r="E81" s="520"/>
      <c r="F81" s="407">
        <f t="shared" ref="F81:F82" si="90">D81+E81</f>
        <v>0</v>
      </c>
      <c r="G81" s="519"/>
      <c r="H81" s="520"/>
      <c r="I81" s="407">
        <f t="shared" ref="I81:I82" si="91">G81+H81</f>
        <v>0</v>
      </c>
      <c r="J81" s="521"/>
      <c r="K81" s="520"/>
      <c r="L81" s="407">
        <f t="shared" ref="L81:L82" si="92">J81+K81</f>
        <v>0</v>
      </c>
      <c r="M81" s="519"/>
      <c r="N81" s="520"/>
      <c r="O81" s="407">
        <f t="shared" ref="O81:O82" si="93">M81+N81</f>
        <v>0</v>
      </c>
      <c r="P81" s="522"/>
    </row>
    <row r="82" spans="1:16" ht="24" hidden="1" x14ac:dyDescent="0.25">
      <c r="A82" s="356">
        <v>2122</v>
      </c>
      <c r="B82" s="400" t="s">
        <v>95</v>
      </c>
      <c r="C82" s="401">
        <f t="shared" si="4"/>
        <v>0</v>
      </c>
      <c r="D82" s="519"/>
      <c r="E82" s="520"/>
      <c r="F82" s="407">
        <f t="shared" si="90"/>
        <v>0</v>
      </c>
      <c r="G82" s="519"/>
      <c r="H82" s="520"/>
      <c r="I82" s="407">
        <f t="shared" si="91"/>
        <v>0</v>
      </c>
      <c r="J82" s="521"/>
      <c r="K82" s="520"/>
      <c r="L82" s="407">
        <f t="shared" si="92"/>
        <v>0</v>
      </c>
      <c r="M82" s="519"/>
      <c r="N82" s="520"/>
      <c r="O82" s="407">
        <f t="shared" si="93"/>
        <v>0</v>
      </c>
      <c r="P82" s="522"/>
    </row>
    <row r="83" spans="1:16" x14ac:dyDescent="0.25">
      <c r="A83" s="376">
        <v>2200</v>
      </c>
      <c r="B83" s="506" t="s">
        <v>97</v>
      </c>
      <c r="C83" s="377">
        <f t="shared" si="4"/>
        <v>61211</v>
      </c>
      <c r="D83" s="507">
        <f t="shared" ref="D83:E83" si="94">SUM(D84,D85,D91,D99,D107,D108,D114,D119)</f>
        <v>50280</v>
      </c>
      <c r="E83" s="508">
        <f t="shared" si="94"/>
        <v>0</v>
      </c>
      <c r="F83" s="388">
        <f>SUM(F84,F85,F91,F99,F107,F108,F114,F119)</f>
        <v>50280</v>
      </c>
      <c r="G83" s="507">
        <f t="shared" ref="G83:H83" si="95">SUM(G84,G85,G91,G99,G107,G108,G114,G119)</f>
        <v>0</v>
      </c>
      <c r="H83" s="508">
        <f t="shared" si="95"/>
        <v>0</v>
      </c>
      <c r="I83" s="388">
        <f>SUM(I84,I85,I91,I99,I107,I108,I114,I119)</f>
        <v>0</v>
      </c>
      <c r="J83" s="509">
        <f t="shared" ref="J83:K83" si="96">SUM(J84,J85,J91,J99,J107,J108,J114,J119)</f>
        <v>10931</v>
      </c>
      <c r="K83" s="508">
        <f t="shared" si="96"/>
        <v>0</v>
      </c>
      <c r="L83" s="388">
        <f>SUM(L84,L85,L91,L99,L107,L108,L114,L119)</f>
        <v>10931</v>
      </c>
      <c r="M83" s="507">
        <f t="shared" ref="M83:O83" si="97">SUM(M84,M85,M91,M99,M107,M108,M114,M119)</f>
        <v>0</v>
      </c>
      <c r="N83" s="508">
        <f t="shared" si="97"/>
        <v>0</v>
      </c>
      <c r="O83" s="388">
        <f t="shared" si="97"/>
        <v>0</v>
      </c>
      <c r="P83" s="535"/>
    </row>
    <row r="84" spans="1:16" hidden="1" x14ac:dyDescent="0.25">
      <c r="A84" s="511">
        <v>2210</v>
      </c>
      <c r="B84" s="462" t="s">
        <v>98</v>
      </c>
      <c r="C84" s="467">
        <f t="shared" si="4"/>
        <v>0</v>
      </c>
      <c r="D84" s="527"/>
      <c r="E84" s="528"/>
      <c r="F84" s="512">
        <f>D84+E84</f>
        <v>0</v>
      </c>
      <c r="G84" s="527"/>
      <c r="H84" s="528"/>
      <c r="I84" s="512">
        <f>G84+H84</f>
        <v>0</v>
      </c>
      <c r="J84" s="529"/>
      <c r="K84" s="528"/>
      <c r="L84" s="512">
        <f>J84+K84</f>
        <v>0</v>
      </c>
      <c r="M84" s="527"/>
      <c r="N84" s="528"/>
      <c r="O84" s="512">
        <f t="shared" ref="O84" si="98">M84+N84</f>
        <v>0</v>
      </c>
      <c r="P84" s="514"/>
    </row>
    <row r="85" spans="1:16" ht="24" x14ac:dyDescent="0.25">
      <c r="A85" s="523">
        <v>2220</v>
      </c>
      <c r="B85" s="400" t="s">
        <v>99</v>
      </c>
      <c r="C85" s="401">
        <f t="shared" ref="C85:C148" si="99">F85+I85+L85+O85</f>
        <v>3100</v>
      </c>
      <c r="D85" s="524">
        <f t="shared" ref="D85:E85" si="100">SUM(D86:D90)</f>
        <v>3100</v>
      </c>
      <c r="E85" s="525">
        <f t="shared" si="100"/>
        <v>0</v>
      </c>
      <c r="F85" s="407">
        <f>SUM(F86:F90)</f>
        <v>3100</v>
      </c>
      <c r="G85" s="524">
        <f t="shared" ref="G85:H85" si="101">SUM(G86:G90)</f>
        <v>0</v>
      </c>
      <c r="H85" s="525">
        <f t="shared" si="101"/>
        <v>0</v>
      </c>
      <c r="I85" s="407">
        <f>SUM(I86:I90)</f>
        <v>0</v>
      </c>
      <c r="J85" s="526">
        <f t="shared" ref="J85:K85" si="102">SUM(J86:J90)</f>
        <v>0</v>
      </c>
      <c r="K85" s="525">
        <f t="shared" si="102"/>
        <v>0</v>
      </c>
      <c r="L85" s="407">
        <f>SUM(L86:L90)</f>
        <v>0</v>
      </c>
      <c r="M85" s="524">
        <f t="shared" ref="M85:O85" si="103">SUM(M86:M90)</f>
        <v>0</v>
      </c>
      <c r="N85" s="525">
        <f t="shared" si="103"/>
        <v>0</v>
      </c>
      <c r="O85" s="407">
        <f t="shared" si="103"/>
        <v>0</v>
      </c>
      <c r="P85" s="522"/>
    </row>
    <row r="86" spans="1:16" hidden="1" x14ac:dyDescent="0.25">
      <c r="A86" s="356">
        <v>2221</v>
      </c>
      <c r="B86" s="400" t="s">
        <v>100</v>
      </c>
      <c r="C86" s="401">
        <f t="shared" si="99"/>
        <v>0</v>
      </c>
      <c r="D86" s="519"/>
      <c r="E86" s="520"/>
      <c r="F86" s="407">
        <f t="shared" ref="F86:F90" si="104">D86+E86</f>
        <v>0</v>
      </c>
      <c r="G86" s="519"/>
      <c r="H86" s="520"/>
      <c r="I86" s="407">
        <f t="shared" ref="I86:I90" si="105">G86+H86</f>
        <v>0</v>
      </c>
      <c r="J86" s="521"/>
      <c r="K86" s="520"/>
      <c r="L86" s="407">
        <f t="shared" ref="L86:L90" si="106">J86+K86</f>
        <v>0</v>
      </c>
      <c r="M86" s="519"/>
      <c r="N86" s="520"/>
      <c r="O86" s="407">
        <f t="shared" ref="O86:O90" si="107">M86+N86</f>
        <v>0</v>
      </c>
      <c r="P86" s="522"/>
    </row>
    <row r="87" spans="1:16" ht="24" hidden="1" x14ac:dyDescent="0.25">
      <c r="A87" s="356">
        <v>2222</v>
      </c>
      <c r="B87" s="400" t="s">
        <v>101</v>
      </c>
      <c r="C87" s="401">
        <f t="shared" si="99"/>
        <v>0</v>
      </c>
      <c r="D87" s="519"/>
      <c r="E87" s="520"/>
      <c r="F87" s="407">
        <f t="shared" si="104"/>
        <v>0</v>
      </c>
      <c r="G87" s="519"/>
      <c r="H87" s="520"/>
      <c r="I87" s="407">
        <f t="shared" si="105"/>
        <v>0</v>
      </c>
      <c r="J87" s="521"/>
      <c r="K87" s="520"/>
      <c r="L87" s="407">
        <f t="shared" si="106"/>
        <v>0</v>
      </c>
      <c r="M87" s="519"/>
      <c r="N87" s="520"/>
      <c r="O87" s="407">
        <f t="shared" si="107"/>
        <v>0</v>
      </c>
      <c r="P87" s="522"/>
    </row>
    <row r="88" spans="1:16" x14ac:dyDescent="0.25">
      <c r="A88" s="356">
        <v>2223</v>
      </c>
      <c r="B88" s="400" t="s">
        <v>102</v>
      </c>
      <c r="C88" s="401">
        <f t="shared" si="99"/>
        <v>3100</v>
      </c>
      <c r="D88" s="519">
        <v>3100</v>
      </c>
      <c r="E88" s="520"/>
      <c r="F88" s="407">
        <f t="shared" si="104"/>
        <v>3100</v>
      </c>
      <c r="G88" s="519"/>
      <c r="H88" s="520"/>
      <c r="I88" s="407">
        <f t="shared" si="105"/>
        <v>0</v>
      </c>
      <c r="J88" s="521"/>
      <c r="K88" s="520"/>
      <c r="L88" s="407">
        <f t="shared" si="106"/>
        <v>0</v>
      </c>
      <c r="M88" s="519"/>
      <c r="N88" s="520"/>
      <c r="O88" s="407">
        <f t="shared" si="107"/>
        <v>0</v>
      </c>
      <c r="P88" s="522"/>
    </row>
    <row r="89" spans="1:16" ht="48" hidden="1" x14ac:dyDescent="0.25">
      <c r="A89" s="356">
        <v>2224</v>
      </c>
      <c r="B89" s="400" t="s">
        <v>103</v>
      </c>
      <c r="C89" s="401">
        <f t="shared" si="99"/>
        <v>0</v>
      </c>
      <c r="D89" s="519"/>
      <c r="E89" s="520"/>
      <c r="F89" s="407">
        <f t="shared" si="104"/>
        <v>0</v>
      </c>
      <c r="G89" s="519"/>
      <c r="H89" s="520"/>
      <c r="I89" s="407">
        <f t="shared" si="105"/>
        <v>0</v>
      </c>
      <c r="J89" s="521"/>
      <c r="K89" s="520"/>
      <c r="L89" s="407">
        <f t="shared" si="106"/>
        <v>0</v>
      </c>
      <c r="M89" s="519"/>
      <c r="N89" s="520"/>
      <c r="O89" s="407">
        <f t="shared" si="107"/>
        <v>0</v>
      </c>
      <c r="P89" s="522"/>
    </row>
    <row r="90" spans="1:16" ht="24" hidden="1" x14ac:dyDescent="0.25">
      <c r="A90" s="356">
        <v>2229</v>
      </c>
      <c r="B90" s="400" t="s">
        <v>104</v>
      </c>
      <c r="C90" s="401">
        <f t="shared" si="99"/>
        <v>0</v>
      </c>
      <c r="D90" s="519"/>
      <c r="E90" s="520"/>
      <c r="F90" s="407">
        <f t="shared" si="104"/>
        <v>0</v>
      </c>
      <c r="G90" s="519"/>
      <c r="H90" s="520"/>
      <c r="I90" s="407">
        <f t="shared" si="105"/>
        <v>0</v>
      </c>
      <c r="J90" s="521"/>
      <c r="K90" s="520"/>
      <c r="L90" s="407">
        <f t="shared" si="106"/>
        <v>0</v>
      </c>
      <c r="M90" s="519"/>
      <c r="N90" s="520"/>
      <c r="O90" s="407">
        <f t="shared" si="107"/>
        <v>0</v>
      </c>
      <c r="P90" s="522"/>
    </row>
    <row r="91" spans="1:16" x14ac:dyDescent="0.25">
      <c r="A91" s="523">
        <v>2230</v>
      </c>
      <c r="B91" s="400" t="s">
        <v>105</v>
      </c>
      <c r="C91" s="401">
        <f t="shared" si="99"/>
        <v>12400</v>
      </c>
      <c r="D91" s="524">
        <f t="shared" ref="D91:E91" si="108">SUM(D92:D98)</f>
        <v>12400</v>
      </c>
      <c r="E91" s="525">
        <f t="shared" si="108"/>
        <v>0</v>
      </c>
      <c r="F91" s="407">
        <f>SUM(F92:F98)</f>
        <v>12400</v>
      </c>
      <c r="G91" s="524">
        <f t="shared" ref="G91:H91" si="109">SUM(G92:G98)</f>
        <v>0</v>
      </c>
      <c r="H91" s="525">
        <f t="shared" si="109"/>
        <v>0</v>
      </c>
      <c r="I91" s="407">
        <f>SUM(I92:I98)</f>
        <v>0</v>
      </c>
      <c r="J91" s="526">
        <f t="shared" ref="J91:K91" si="110">SUM(J92:J98)</f>
        <v>0</v>
      </c>
      <c r="K91" s="525">
        <f t="shared" si="110"/>
        <v>0</v>
      </c>
      <c r="L91" s="407">
        <f>SUM(L92:L98)</f>
        <v>0</v>
      </c>
      <c r="M91" s="524">
        <f t="shared" ref="M91:O91" si="111">SUM(M92:M98)</f>
        <v>0</v>
      </c>
      <c r="N91" s="525">
        <f t="shared" si="111"/>
        <v>0</v>
      </c>
      <c r="O91" s="407">
        <f t="shared" si="111"/>
        <v>0</v>
      </c>
      <c r="P91" s="522"/>
    </row>
    <row r="92" spans="1:16" ht="24" hidden="1" x14ac:dyDescent="0.25">
      <c r="A92" s="356">
        <v>2231</v>
      </c>
      <c r="B92" s="400" t="s">
        <v>106</v>
      </c>
      <c r="C92" s="401">
        <f t="shared" si="99"/>
        <v>0</v>
      </c>
      <c r="D92" s="519"/>
      <c r="E92" s="520"/>
      <c r="F92" s="407">
        <f t="shared" ref="F92:F98" si="112">D92+E92</f>
        <v>0</v>
      </c>
      <c r="G92" s="519"/>
      <c r="H92" s="520"/>
      <c r="I92" s="407">
        <f t="shared" ref="I92:I98" si="113">G92+H92</f>
        <v>0</v>
      </c>
      <c r="J92" s="521"/>
      <c r="K92" s="520"/>
      <c r="L92" s="407">
        <f t="shared" ref="L92:L98" si="114">J92+K92</f>
        <v>0</v>
      </c>
      <c r="M92" s="519"/>
      <c r="N92" s="520"/>
      <c r="O92" s="407">
        <f t="shared" ref="O92:O98" si="115">M92+N92</f>
        <v>0</v>
      </c>
      <c r="P92" s="522"/>
    </row>
    <row r="93" spans="1:16" ht="24.75" hidden="1" customHeight="1" x14ac:dyDescent="0.25">
      <c r="A93" s="356">
        <v>2232</v>
      </c>
      <c r="B93" s="400" t="s">
        <v>107</v>
      </c>
      <c r="C93" s="401">
        <f t="shared" si="99"/>
        <v>0</v>
      </c>
      <c r="D93" s="519"/>
      <c r="E93" s="520"/>
      <c r="F93" s="407">
        <f t="shared" si="112"/>
        <v>0</v>
      </c>
      <c r="G93" s="519"/>
      <c r="H93" s="520"/>
      <c r="I93" s="407">
        <f t="shared" si="113"/>
        <v>0</v>
      </c>
      <c r="J93" s="521"/>
      <c r="K93" s="520"/>
      <c r="L93" s="407">
        <f t="shared" si="114"/>
        <v>0</v>
      </c>
      <c r="M93" s="519"/>
      <c r="N93" s="520"/>
      <c r="O93" s="407">
        <f t="shared" si="115"/>
        <v>0</v>
      </c>
      <c r="P93" s="522"/>
    </row>
    <row r="94" spans="1:16" ht="24" hidden="1" x14ac:dyDescent="0.25">
      <c r="A94" s="348">
        <v>2233</v>
      </c>
      <c r="B94" s="390" t="s">
        <v>108</v>
      </c>
      <c r="C94" s="391">
        <f t="shared" si="99"/>
        <v>0</v>
      </c>
      <c r="D94" s="515"/>
      <c r="E94" s="516"/>
      <c r="F94" s="397">
        <f t="shared" si="112"/>
        <v>0</v>
      </c>
      <c r="G94" s="515"/>
      <c r="H94" s="516"/>
      <c r="I94" s="397">
        <f t="shared" si="113"/>
        <v>0</v>
      </c>
      <c r="J94" s="517"/>
      <c r="K94" s="516"/>
      <c r="L94" s="397">
        <f t="shared" si="114"/>
        <v>0</v>
      </c>
      <c r="M94" s="515"/>
      <c r="N94" s="516"/>
      <c r="O94" s="397">
        <f t="shared" si="115"/>
        <v>0</v>
      </c>
      <c r="P94" s="518"/>
    </row>
    <row r="95" spans="1:16" ht="36" hidden="1" x14ac:dyDescent="0.25">
      <c r="A95" s="356">
        <v>2234</v>
      </c>
      <c r="B95" s="400" t="s">
        <v>109</v>
      </c>
      <c r="C95" s="401">
        <f t="shared" si="99"/>
        <v>0</v>
      </c>
      <c r="D95" s="519"/>
      <c r="E95" s="520"/>
      <c r="F95" s="407">
        <f t="shared" si="112"/>
        <v>0</v>
      </c>
      <c r="G95" s="519"/>
      <c r="H95" s="520"/>
      <c r="I95" s="407">
        <f t="shared" si="113"/>
        <v>0</v>
      </c>
      <c r="J95" s="521"/>
      <c r="K95" s="520"/>
      <c r="L95" s="407">
        <f t="shared" si="114"/>
        <v>0</v>
      </c>
      <c r="M95" s="519"/>
      <c r="N95" s="520"/>
      <c r="O95" s="407">
        <f t="shared" si="115"/>
        <v>0</v>
      </c>
      <c r="P95" s="522"/>
    </row>
    <row r="96" spans="1:16" ht="24" hidden="1" x14ac:dyDescent="0.25">
      <c r="A96" s="356">
        <v>2235</v>
      </c>
      <c r="B96" s="400" t="s">
        <v>110</v>
      </c>
      <c r="C96" s="401">
        <f t="shared" si="99"/>
        <v>0</v>
      </c>
      <c r="D96" s="519"/>
      <c r="E96" s="520"/>
      <c r="F96" s="407">
        <f t="shared" si="112"/>
        <v>0</v>
      </c>
      <c r="G96" s="519"/>
      <c r="H96" s="520"/>
      <c r="I96" s="407">
        <f t="shared" si="113"/>
        <v>0</v>
      </c>
      <c r="J96" s="521"/>
      <c r="K96" s="520"/>
      <c r="L96" s="407">
        <f t="shared" si="114"/>
        <v>0</v>
      </c>
      <c r="M96" s="519"/>
      <c r="N96" s="520"/>
      <c r="O96" s="407">
        <f t="shared" si="115"/>
        <v>0</v>
      </c>
      <c r="P96" s="522"/>
    </row>
    <row r="97" spans="1:16" x14ac:dyDescent="0.25">
      <c r="A97" s="356">
        <v>2236</v>
      </c>
      <c r="B97" s="400" t="s">
        <v>111</v>
      </c>
      <c r="C97" s="401">
        <f t="shared" si="99"/>
        <v>12400</v>
      </c>
      <c r="D97" s="519">
        <v>12400</v>
      </c>
      <c r="E97" s="520"/>
      <c r="F97" s="407">
        <f t="shared" si="112"/>
        <v>12400</v>
      </c>
      <c r="G97" s="519"/>
      <c r="H97" s="520"/>
      <c r="I97" s="407">
        <f t="shared" si="113"/>
        <v>0</v>
      </c>
      <c r="J97" s="521"/>
      <c r="K97" s="520"/>
      <c r="L97" s="407">
        <f t="shared" si="114"/>
        <v>0</v>
      </c>
      <c r="M97" s="519"/>
      <c r="N97" s="520"/>
      <c r="O97" s="407">
        <f t="shared" si="115"/>
        <v>0</v>
      </c>
      <c r="P97" s="522"/>
    </row>
    <row r="98" spans="1:16" hidden="1" x14ac:dyDescent="0.25">
      <c r="A98" s="356">
        <v>2239</v>
      </c>
      <c r="B98" s="400" t="s">
        <v>112</v>
      </c>
      <c r="C98" s="401">
        <f t="shared" si="99"/>
        <v>0</v>
      </c>
      <c r="D98" s="519"/>
      <c r="E98" s="520"/>
      <c r="F98" s="407">
        <f t="shared" si="112"/>
        <v>0</v>
      </c>
      <c r="G98" s="519"/>
      <c r="H98" s="520"/>
      <c r="I98" s="407">
        <f t="shared" si="113"/>
        <v>0</v>
      </c>
      <c r="J98" s="521"/>
      <c r="K98" s="520"/>
      <c r="L98" s="407">
        <f t="shared" si="114"/>
        <v>0</v>
      </c>
      <c r="M98" s="519"/>
      <c r="N98" s="520"/>
      <c r="O98" s="407">
        <f t="shared" si="115"/>
        <v>0</v>
      </c>
      <c r="P98" s="522"/>
    </row>
    <row r="99" spans="1:16" ht="36" x14ac:dyDescent="0.25">
      <c r="A99" s="523">
        <v>2240</v>
      </c>
      <c r="B99" s="400" t="s">
        <v>113</v>
      </c>
      <c r="C99" s="401">
        <f t="shared" si="99"/>
        <v>40981</v>
      </c>
      <c r="D99" s="524">
        <f t="shared" ref="D99:E99" si="116">SUM(D100:D106)</f>
        <v>30050</v>
      </c>
      <c r="E99" s="525">
        <f t="shared" si="116"/>
        <v>0</v>
      </c>
      <c r="F99" s="407">
        <f>SUM(F100:F106)</f>
        <v>30050</v>
      </c>
      <c r="G99" s="524">
        <f t="shared" ref="G99:H99" si="117">SUM(G100:G106)</f>
        <v>0</v>
      </c>
      <c r="H99" s="525">
        <f t="shared" si="117"/>
        <v>0</v>
      </c>
      <c r="I99" s="407">
        <f>SUM(I100:I106)</f>
        <v>0</v>
      </c>
      <c r="J99" s="526">
        <f t="shared" ref="J99:K99" si="118">SUM(J100:J106)</f>
        <v>10931</v>
      </c>
      <c r="K99" s="525">
        <f t="shared" si="118"/>
        <v>0</v>
      </c>
      <c r="L99" s="407">
        <f>SUM(L100:L106)</f>
        <v>10931</v>
      </c>
      <c r="M99" s="524">
        <f t="shared" ref="M99:O99" si="119">SUM(M100:M106)</f>
        <v>0</v>
      </c>
      <c r="N99" s="525">
        <f t="shared" si="119"/>
        <v>0</v>
      </c>
      <c r="O99" s="407">
        <f t="shared" si="119"/>
        <v>0</v>
      </c>
      <c r="P99" s="522"/>
    </row>
    <row r="100" spans="1:16" hidden="1" x14ac:dyDescent="0.25">
      <c r="A100" s="356">
        <v>2241</v>
      </c>
      <c r="B100" s="400" t="s">
        <v>114</v>
      </c>
      <c r="C100" s="401">
        <f t="shared" si="99"/>
        <v>0</v>
      </c>
      <c r="D100" s="519"/>
      <c r="E100" s="520"/>
      <c r="F100" s="407">
        <f t="shared" ref="F100:F107" si="120">D100+E100</f>
        <v>0</v>
      </c>
      <c r="G100" s="519"/>
      <c r="H100" s="520"/>
      <c r="I100" s="407">
        <f t="shared" ref="I100:I107" si="121">G100+H100</f>
        <v>0</v>
      </c>
      <c r="J100" s="521"/>
      <c r="K100" s="520"/>
      <c r="L100" s="407">
        <f t="shared" ref="L100:L107" si="122">J100+K100</f>
        <v>0</v>
      </c>
      <c r="M100" s="519"/>
      <c r="N100" s="520"/>
      <c r="O100" s="407">
        <f t="shared" ref="O100:O107" si="123">M100+N100</f>
        <v>0</v>
      </c>
      <c r="P100" s="522"/>
    </row>
    <row r="101" spans="1:16" ht="24" hidden="1" x14ac:dyDescent="0.25">
      <c r="A101" s="356">
        <v>2242</v>
      </c>
      <c r="B101" s="400" t="s">
        <v>115</v>
      </c>
      <c r="C101" s="401">
        <f t="shared" si="99"/>
        <v>0</v>
      </c>
      <c r="D101" s="519"/>
      <c r="E101" s="520"/>
      <c r="F101" s="407">
        <f t="shared" si="120"/>
        <v>0</v>
      </c>
      <c r="G101" s="519"/>
      <c r="H101" s="520"/>
      <c r="I101" s="407">
        <f t="shared" si="121"/>
        <v>0</v>
      </c>
      <c r="J101" s="521"/>
      <c r="K101" s="520"/>
      <c r="L101" s="407">
        <f t="shared" si="122"/>
        <v>0</v>
      </c>
      <c r="M101" s="519"/>
      <c r="N101" s="520"/>
      <c r="O101" s="407">
        <f t="shared" si="123"/>
        <v>0</v>
      </c>
      <c r="P101" s="522"/>
    </row>
    <row r="102" spans="1:16" ht="24" x14ac:dyDescent="0.25">
      <c r="A102" s="356">
        <v>2243</v>
      </c>
      <c r="B102" s="400" t="s">
        <v>116</v>
      </c>
      <c r="C102" s="401">
        <f t="shared" si="99"/>
        <v>38889</v>
      </c>
      <c r="D102" s="519">
        <v>27958</v>
      </c>
      <c r="E102" s="520"/>
      <c r="F102" s="407">
        <f t="shared" si="120"/>
        <v>27958</v>
      </c>
      <c r="G102" s="519"/>
      <c r="H102" s="520"/>
      <c r="I102" s="407">
        <f t="shared" si="121"/>
        <v>0</v>
      </c>
      <c r="J102" s="521">
        <v>10931</v>
      </c>
      <c r="K102" s="520"/>
      <c r="L102" s="407">
        <f t="shared" si="122"/>
        <v>10931</v>
      </c>
      <c r="M102" s="519"/>
      <c r="N102" s="520"/>
      <c r="O102" s="407">
        <f t="shared" si="123"/>
        <v>0</v>
      </c>
      <c r="P102" s="522"/>
    </row>
    <row r="103" spans="1:16" x14ac:dyDescent="0.25">
      <c r="A103" s="356">
        <v>2244</v>
      </c>
      <c r="B103" s="400" t="s">
        <v>117</v>
      </c>
      <c r="C103" s="401">
        <f t="shared" si="99"/>
        <v>2092</v>
      </c>
      <c r="D103" s="519">
        <v>2092</v>
      </c>
      <c r="E103" s="520"/>
      <c r="F103" s="407">
        <f t="shared" si="120"/>
        <v>2092</v>
      </c>
      <c r="G103" s="519"/>
      <c r="H103" s="520"/>
      <c r="I103" s="407">
        <f t="shared" si="121"/>
        <v>0</v>
      </c>
      <c r="J103" s="521"/>
      <c r="K103" s="520"/>
      <c r="L103" s="407">
        <f t="shared" si="122"/>
        <v>0</v>
      </c>
      <c r="M103" s="519"/>
      <c r="N103" s="520"/>
      <c r="O103" s="407">
        <f t="shared" si="123"/>
        <v>0</v>
      </c>
      <c r="P103" s="522"/>
    </row>
    <row r="104" spans="1:16" ht="24" hidden="1" x14ac:dyDescent="0.25">
      <c r="A104" s="356">
        <v>2246</v>
      </c>
      <c r="B104" s="400" t="s">
        <v>118</v>
      </c>
      <c r="C104" s="401">
        <f t="shared" si="99"/>
        <v>0</v>
      </c>
      <c r="D104" s="519"/>
      <c r="E104" s="520"/>
      <c r="F104" s="407">
        <f t="shared" si="120"/>
        <v>0</v>
      </c>
      <c r="G104" s="519"/>
      <c r="H104" s="520"/>
      <c r="I104" s="407">
        <f t="shared" si="121"/>
        <v>0</v>
      </c>
      <c r="J104" s="521"/>
      <c r="K104" s="520"/>
      <c r="L104" s="407">
        <f t="shared" si="122"/>
        <v>0</v>
      </c>
      <c r="M104" s="519"/>
      <c r="N104" s="520"/>
      <c r="O104" s="407">
        <f t="shared" si="123"/>
        <v>0</v>
      </c>
      <c r="P104" s="522"/>
    </row>
    <row r="105" spans="1:16" hidden="1" x14ac:dyDescent="0.25">
      <c r="A105" s="356">
        <v>2247</v>
      </c>
      <c r="B105" s="400" t="s">
        <v>119</v>
      </c>
      <c r="C105" s="401">
        <f t="shared" si="99"/>
        <v>0</v>
      </c>
      <c r="D105" s="519"/>
      <c r="E105" s="520"/>
      <c r="F105" s="407">
        <f t="shared" si="120"/>
        <v>0</v>
      </c>
      <c r="G105" s="519"/>
      <c r="H105" s="520"/>
      <c r="I105" s="407">
        <f t="shared" si="121"/>
        <v>0</v>
      </c>
      <c r="J105" s="521"/>
      <c r="K105" s="520"/>
      <c r="L105" s="407">
        <f t="shared" si="122"/>
        <v>0</v>
      </c>
      <c r="M105" s="519"/>
      <c r="N105" s="520"/>
      <c r="O105" s="407">
        <f t="shared" si="123"/>
        <v>0</v>
      </c>
      <c r="P105" s="522"/>
    </row>
    <row r="106" spans="1:16" ht="24" hidden="1" x14ac:dyDescent="0.25">
      <c r="A106" s="356">
        <v>2249</v>
      </c>
      <c r="B106" s="400" t="s">
        <v>120</v>
      </c>
      <c r="C106" s="401">
        <f t="shared" si="99"/>
        <v>0</v>
      </c>
      <c r="D106" s="519"/>
      <c r="E106" s="520"/>
      <c r="F106" s="407">
        <f t="shared" si="120"/>
        <v>0</v>
      </c>
      <c r="G106" s="519"/>
      <c r="H106" s="520"/>
      <c r="I106" s="407">
        <f t="shared" si="121"/>
        <v>0</v>
      </c>
      <c r="J106" s="521"/>
      <c r="K106" s="520"/>
      <c r="L106" s="407">
        <f t="shared" si="122"/>
        <v>0</v>
      </c>
      <c r="M106" s="519"/>
      <c r="N106" s="520"/>
      <c r="O106" s="407">
        <f t="shared" si="123"/>
        <v>0</v>
      </c>
      <c r="P106" s="522"/>
    </row>
    <row r="107" spans="1:16" x14ac:dyDescent="0.25">
      <c r="A107" s="523">
        <v>2250</v>
      </c>
      <c r="B107" s="400" t="s">
        <v>121</v>
      </c>
      <c r="C107" s="401">
        <f t="shared" si="99"/>
        <v>1730</v>
      </c>
      <c r="D107" s="519">
        <v>1730</v>
      </c>
      <c r="E107" s="520"/>
      <c r="F107" s="407">
        <f t="shared" si="120"/>
        <v>1730</v>
      </c>
      <c r="G107" s="519"/>
      <c r="H107" s="520"/>
      <c r="I107" s="407">
        <f t="shared" si="121"/>
        <v>0</v>
      </c>
      <c r="J107" s="521"/>
      <c r="K107" s="520"/>
      <c r="L107" s="407">
        <f t="shared" si="122"/>
        <v>0</v>
      </c>
      <c r="M107" s="519"/>
      <c r="N107" s="520"/>
      <c r="O107" s="407">
        <f t="shared" si="123"/>
        <v>0</v>
      </c>
      <c r="P107" s="522"/>
    </row>
    <row r="108" spans="1:16" x14ac:dyDescent="0.25">
      <c r="A108" s="523">
        <v>2260</v>
      </c>
      <c r="B108" s="400" t="s">
        <v>122</v>
      </c>
      <c r="C108" s="401">
        <f t="shared" si="99"/>
        <v>3000</v>
      </c>
      <c r="D108" s="524">
        <f t="shared" ref="D108:E108" si="124">SUM(D109:D113)</f>
        <v>3000</v>
      </c>
      <c r="E108" s="525">
        <f t="shared" si="124"/>
        <v>0</v>
      </c>
      <c r="F108" s="407">
        <f>SUM(F109:F113)</f>
        <v>3000</v>
      </c>
      <c r="G108" s="524">
        <f t="shared" ref="G108:H108" si="125">SUM(G109:G113)</f>
        <v>0</v>
      </c>
      <c r="H108" s="525">
        <f t="shared" si="125"/>
        <v>0</v>
      </c>
      <c r="I108" s="407">
        <f>SUM(I109:I113)</f>
        <v>0</v>
      </c>
      <c r="J108" s="526">
        <f t="shared" ref="J108:K108" si="126">SUM(J109:J113)</f>
        <v>0</v>
      </c>
      <c r="K108" s="525">
        <f t="shared" si="126"/>
        <v>0</v>
      </c>
      <c r="L108" s="407">
        <f>SUM(L109:L113)</f>
        <v>0</v>
      </c>
      <c r="M108" s="524">
        <f t="shared" ref="M108:O108" si="127">SUM(M109:M113)</f>
        <v>0</v>
      </c>
      <c r="N108" s="525">
        <f t="shared" si="127"/>
        <v>0</v>
      </c>
      <c r="O108" s="407">
        <f t="shared" si="127"/>
        <v>0</v>
      </c>
      <c r="P108" s="522"/>
    </row>
    <row r="109" spans="1:16" hidden="1" x14ac:dyDescent="0.25">
      <c r="A109" s="356">
        <v>2261</v>
      </c>
      <c r="B109" s="400" t="s">
        <v>123</v>
      </c>
      <c r="C109" s="401">
        <f t="shared" si="99"/>
        <v>0</v>
      </c>
      <c r="D109" s="519"/>
      <c r="E109" s="520"/>
      <c r="F109" s="407">
        <f t="shared" ref="F109:F113" si="128">D109+E109</f>
        <v>0</v>
      </c>
      <c r="G109" s="519"/>
      <c r="H109" s="520"/>
      <c r="I109" s="407">
        <f t="shared" ref="I109:I113" si="129">G109+H109</f>
        <v>0</v>
      </c>
      <c r="J109" s="521"/>
      <c r="K109" s="520"/>
      <c r="L109" s="407">
        <f t="shared" ref="L109:L113" si="130">J109+K109</f>
        <v>0</v>
      </c>
      <c r="M109" s="519"/>
      <c r="N109" s="520"/>
      <c r="O109" s="407">
        <f t="shared" ref="O109:O113" si="131">M109+N109</f>
        <v>0</v>
      </c>
      <c r="P109" s="522"/>
    </row>
    <row r="110" spans="1:16" hidden="1" x14ac:dyDescent="0.25">
      <c r="A110" s="356">
        <v>2262</v>
      </c>
      <c r="B110" s="400" t="s">
        <v>124</v>
      </c>
      <c r="C110" s="401">
        <f t="shared" si="99"/>
        <v>0</v>
      </c>
      <c r="D110" s="519"/>
      <c r="E110" s="520"/>
      <c r="F110" s="407">
        <f t="shared" si="128"/>
        <v>0</v>
      </c>
      <c r="G110" s="519"/>
      <c r="H110" s="520"/>
      <c r="I110" s="407">
        <f t="shared" si="129"/>
        <v>0</v>
      </c>
      <c r="J110" s="521"/>
      <c r="K110" s="520"/>
      <c r="L110" s="407">
        <f t="shared" si="130"/>
        <v>0</v>
      </c>
      <c r="M110" s="519"/>
      <c r="N110" s="520"/>
      <c r="O110" s="407">
        <f t="shared" si="131"/>
        <v>0</v>
      </c>
      <c r="P110" s="522"/>
    </row>
    <row r="111" spans="1:16" hidden="1" x14ac:dyDescent="0.25">
      <c r="A111" s="356">
        <v>2263</v>
      </c>
      <c r="B111" s="400" t="s">
        <v>125</v>
      </c>
      <c r="C111" s="401">
        <f t="shared" si="99"/>
        <v>0</v>
      </c>
      <c r="D111" s="519"/>
      <c r="E111" s="520"/>
      <c r="F111" s="407">
        <f t="shared" si="128"/>
        <v>0</v>
      </c>
      <c r="G111" s="519"/>
      <c r="H111" s="520"/>
      <c r="I111" s="407">
        <f t="shared" si="129"/>
        <v>0</v>
      </c>
      <c r="J111" s="521"/>
      <c r="K111" s="520"/>
      <c r="L111" s="407">
        <f t="shared" si="130"/>
        <v>0</v>
      </c>
      <c r="M111" s="519"/>
      <c r="N111" s="520"/>
      <c r="O111" s="407">
        <f t="shared" si="131"/>
        <v>0</v>
      </c>
      <c r="P111" s="522"/>
    </row>
    <row r="112" spans="1:16" ht="24" x14ac:dyDescent="0.25">
      <c r="A112" s="356">
        <v>2264</v>
      </c>
      <c r="B112" s="400" t="s">
        <v>126</v>
      </c>
      <c r="C112" s="401">
        <f t="shared" si="99"/>
        <v>3000</v>
      </c>
      <c r="D112" s="519">
        <v>3000</v>
      </c>
      <c r="E112" s="520"/>
      <c r="F112" s="407">
        <f t="shared" si="128"/>
        <v>3000</v>
      </c>
      <c r="G112" s="519"/>
      <c r="H112" s="520"/>
      <c r="I112" s="407">
        <f t="shared" si="129"/>
        <v>0</v>
      </c>
      <c r="J112" s="521"/>
      <c r="K112" s="520"/>
      <c r="L112" s="407">
        <f t="shared" si="130"/>
        <v>0</v>
      </c>
      <c r="M112" s="519"/>
      <c r="N112" s="520"/>
      <c r="O112" s="407">
        <f t="shared" si="131"/>
        <v>0</v>
      </c>
      <c r="P112" s="522"/>
    </row>
    <row r="113" spans="1:16" hidden="1" x14ac:dyDescent="0.25">
      <c r="A113" s="356">
        <v>2269</v>
      </c>
      <c r="B113" s="400" t="s">
        <v>127</v>
      </c>
      <c r="C113" s="401">
        <f t="shared" si="99"/>
        <v>0</v>
      </c>
      <c r="D113" s="519"/>
      <c r="E113" s="520"/>
      <c r="F113" s="407">
        <f t="shared" si="128"/>
        <v>0</v>
      </c>
      <c r="G113" s="519"/>
      <c r="H113" s="520"/>
      <c r="I113" s="407">
        <f t="shared" si="129"/>
        <v>0</v>
      </c>
      <c r="J113" s="521"/>
      <c r="K113" s="520"/>
      <c r="L113" s="407">
        <f t="shared" si="130"/>
        <v>0</v>
      </c>
      <c r="M113" s="519"/>
      <c r="N113" s="520"/>
      <c r="O113" s="407">
        <f t="shared" si="131"/>
        <v>0</v>
      </c>
      <c r="P113" s="522"/>
    </row>
    <row r="114" spans="1:16" hidden="1" x14ac:dyDescent="0.25">
      <c r="A114" s="523">
        <v>2270</v>
      </c>
      <c r="B114" s="400" t="s">
        <v>128</v>
      </c>
      <c r="C114" s="401">
        <f t="shared" si="99"/>
        <v>0</v>
      </c>
      <c r="D114" s="524">
        <f t="shared" ref="D114:E114" si="132">SUM(D115:D118)</f>
        <v>0</v>
      </c>
      <c r="E114" s="525">
        <f t="shared" si="132"/>
        <v>0</v>
      </c>
      <c r="F114" s="407">
        <f>SUM(F115:F118)</f>
        <v>0</v>
      </c>
      <c r="G114" s="524">
        <f t="shared" ref="G114:H114" si="133">SUM(G115:G118)</f>
        <v>0</v>
      </c>
      <c r="H114" s="525">
        <f t="shared" si="133"/>
        <v>0</v>
      </c>
      <c r="I114" s="407">
        <f>SUM(I115:I118)</f>
        <v>0</v>
      </c>
      <c r="J114" s="526">
        <f t="shared" ref="J114:K114" si="134">SUM(J115:J118)</f>
        <v>0</v>
      </c>
      <c r="K114" s="525">
        <f t="shared" si="134"/>
        <v>0</v>
      </c>
      <c r="L114" s="407">
        <f>SUM(L115:L118)</f>
        <v>0</v>
      </c>
      <c r="M114" s="524">
        <f t="shared" ref="M114:O114" si="135">SUM(M115:M118)</f>
        <v>0</v>
      </c>
      <c r="N114" s="525">
        <f t="shared" si="135"/>
        <v>0</v>
      </c>
      <c r="O114" s="407">
        <f t="shared" si="135"/>
        <v>0</v>
      </c>
      <c r="P114" s="522"/>
    </row>
    <row r="115" spans="1:16" hidden="1" x14ac:dyDescent="0.25">
      <c r="A115" s="356">
        <v>2272</v>
      </c>
      <c r="B115" s="536" t="s">
        <v>129</v>
      </c>
      <c r="C115" s="401">
        <f t="shared" si="99"/>
        <v>0</v>
      </c>
      <c r="D115" s="519"/>
      <c r="E115" s="520"/>
      <c r="F115" s="407">
        <f t="shared" ref="F115:F119" si="136">D115+E115</f>
        <v>0</v>
      </c>
      <c r="G115" s="519"/>
      <c r="H115" s="520"/>
      <c r="I115" s="407">
        <f t="shared" ref="I115:I119" si="137">G115+H115</f>
        <v>0</v>
      </c>
      <c r="J115" s="521"/>
      <c r="K115" s="520"/>
      <c r="L115" s="407">
        <f t="shared" ref="L115:L119" si="138">J115+K115</f>
        <v>0</v>
      </c>
      <c r="M115" s="519"/>
      <c r="N115" s="520"/>
      <c r="O115" s="407">
        <f t="shared" ref="O115:O119" si="139">M115+N115</f>
        <v>0</v>
      </c>
      <c r="P115" s="522"/>
    </row>
    <row r="116" spans="1:16" ht="24" hidden="1" x14ac:dyDescent="0.25">
      <c r="A116" s="356">
        <v>2274</v>
      </c>
      <c r="B116" s="537" t="s">
        <v>130</v>
      </c>
      <c r="C116" s="401">
        <f t="shared" si="99"/>
        <v>0</v>
      </c>
      <c r="D116" s="519"/>
      <c r="E116" s="520"/>
      <c r="F116" s="407">
        <f t="shared" si="136"/>
        <v>0</v>
      </c>
      <c r="G116" s="519"/>
      <c r="H116" s="520"/>
      <c r="I116" s="407">
        <f t="shared" si="137"/>
        <v>0</v>
      </c>
      <c r="J116" s="521"/>
      <c r="K116" s="520"/>
      <c r="L116" s="407">
        <f t="shared" si="138"/>
        <v>0</v>
      </c>
      <c r="M116" s="519"/>
      <c r="N116" s="520"/>
      <c r="O116" s="407">
        <f t="shared" si="139"/>
        <v>0</v>
      </c>
      <c r="P116" s="522"/>
    </row>
    <row r="117" spans="1:16" ht="24" hidden="1" x14ac:dyDescent="0.25">
      <c r="A117" s="356">
        <v>2275</v>
      </c>
      <c r="B117" s="400" t="s">
        <v>131</v>
      </c>
      <c r="C117" s="401">
        <f t="shared" si="99"/>
        <v>0</v>
      </c>
      <c r="D117" s="519"/>
      <c r="E117" s="520"/>
      <c r="F117" s="407">
        <f t="shared" si="136"/>
        <v>0</v>
      </c>
      <c r="G117" s="519"/>
      <c r="H117" s="520"/>
      <c r="I117" s="407">
        <f t="shared" si="137"/>
        <v>0</v>
      </c>
      <c r="J117" s="521"/>
      <c r="K117" s="520"/>
      <c r="L117" s="407">
        <f t="shared" si="138"/>
        <v>0</v>
      </c>
      <c r="M117" s="519"/>
      <c r="N117" s="520"/>
      <c r="O117" s="407">
        <f t="shared" si="139"/>
        <v>0</v>
      </c>
      <c r="P117" s="522"/>
    </row>
    <row r="118" spans="1:16" ht="36" hidden="1" x14ac:dyDescent="0.25">
      <c r="A118" s="356">
        <v>2276</v>
      </c>
      <c r="B118" s="400" t="s">
        <v>132</v>
      </c>
      <c r="C118" s="401">
        <f t="shared" si="99"/>
        <v>0</v>
      </c>
      <c r="D118" s="519"/>
      <c r="E118" s="520"/>
      <c r="F118" s="407">
        <f t="shared" si="136"/>
        <v>0</v>
      </c>
      <c r="G118" s="519"/>
      <c r="H118" s="520"/>
      <c r="I118" s="407">
        <f t="shared" si="137"/>
        <v>0</v>
      </c>
      <c r="J118" s="521"/>
      <c r="K118" s="520"/>
      <c r="L118" s="407">
        <f t="shared" si="138"/>
        <v>0</v>
      </c>
      <c r="M118" s="519"/>
      <c r="N118" s="520"/>
      <c r="O118" s="407">
        <f t="shared" si="139"/>
        <v>0</v>
      </c>
      <c r="P118" s="522"/>
    </row>
    <row r="119" spans="1:16" ht="48" hidden="1" x14ac:dyDescent="0.25">
      <c r="A119" s="523">
        <v>2280</v>
      </c>
      <c r="B119" s="400" t="s">
        <v>133</v>
      </c>
      <c r="C119" s="401">
        <f t="shared" si="99"/>
        <v>0</v>
      </c>
      <c r="D119" s="519"/>
      <c r="E119" s="520"/>
      <c r="F119" s="407">
        <f t="shared" si="136"/>
        <v>0</v>
      </c>
      <c r="G119" s="519"/>
      <c r="H119" s="520"/>
      <c r="I119" s="407">
        <f t="shared" si="137"/>
        <v>0</v>
      </c>
      <c r="J119" s="521"/>
      <c r="K119" s="520"/>
      <c r="L119" s="407">
        <f t="shared" si="138"/>
        <v>0</v>
      </c>
      <c r="M119" s="519"/>
      <c r="N119" s="520"/>
      <c r="O119" s="407">
        <f t="shared" si="139"/>
        <v>0</v>
      </c>
      <c r="P119" s="522"/>
    </row>
    <row r="120" spans="1:16" ht="38.25" customHeight="1" x14ac:dyDescent="0.25">
      <c r="A120" s="457">
        <v>2300</v>
      </c>
      <c r="B120" s="422" t="s">
        <v>134</v>
      </c>
      <c r="C120" s="423">
        <f t="shared" si="99"/>
        <v>8100</v>
      </c>
      <c r="D120" s="538">
        <f t="shared" ref="D120:E120" si="140">SUM(D121,D126,D130,D131,D134,D138,D146,D147,D150)</f>
        <v>1000</v>
      </c>
      <c r="E120" s="539">
        <f t="shared" si="140"/>
        <v>0</v>
      </c>
      <c r="F120" s="429">
        <f>SUM(F121,F126,F130,F131,F134,F138,F146,F147,F150)</f>
        <v>1000</v>
      </c>
      <c r="G120" s="538">
        <f t="shared" ref="G120:H120" si="141">SUM(G121,G126,G130,G131,G134,G138,G146,G147,G150)</f>
        <v>0</v>
      </c>
      <c r="H120" s="539">
        <f t="shared" si="141"/>
        <v>0</v>
      </c>
      <c r="I120" s="429">
        <f>SUM(I121,I126,I130,I131,I134,I138,I146,I147,I150)</f>
        <v>0</v>
      </c>
      <c r="J120" s="540">
        <f t="shared" ref="J120:K120" si="142">SUM(J121,J126,J130,J131,J134,J138,J146,J147,J150)</f>
        <v>7100</v>
      </c>
      <c r="K120" s="539">
        <f t="shared" si="142"/>
        <v>0</v>
      </c>
      <c r="L120" s="429">
        <f>SUM(L121,L126,L130,L131,L134,L138,L146,L147,L150)</f>
        <v>7100</v>
      </c>
      <c r="M120" s="538">
        <f t="shared" ref="M120:O120" si="143">SUM(M121,M126,M130,M131,M134,M138,M146,M147,M150)</f>
        <v>0</v>
      </c>
      <c r="N120" s="539">
        <f t="shared" si="143"/>
        <v>0</v>
      </c>
      <c r="O120" s="429">
        <f t="shared" si="143"/>
        <v>0</v>
      </c>
      <c r="P120" s="535"/>
    </row>
    <row r="121" spans="1:16" ht="24" x14ac:dyDescent="0.25">
      <c r="A121" s="531">
        <v>2310</v>
      </c>
      <c r="B121" s="390" t="s">
        <v>135</v>
      </c>
      <c r="C121" s="391">
        <f t="shared" si="99"/>
        <v>8100</v>
      </c>
      <c r="D121" s="532">
        <f t="shared" ref="D121:O121" si="144">SUM(D122:D125)</f>
        <v>1000</v>
      </c>
      <c r="E121" s="533">
        <f t="shared" si="144"/>
        <v>0</v>
      </c>
      <c r="F121" s="397">
        <f t="shared" si="144"/>
        <v>1000</v>
      </c>
      <c r="G121" s="532">
        <f t="shared" si="144"/>
        <v>0</v>
      </c>
      <c r="H121" s="533">
        <f t="shared" si="144"/>
        <v>0</v>
      </c>
      <c r="I121" s="397">
        <f t="shared" si="144"/>
        <v>0</v>
      </c>
      <c r="J121" s="534">
        <f t="shared" si="144"/>
        <v>7100</v>
      </c>
      <c r="K121" s="533">
        <f t="shared" si="144"/>
        <v>0</v>
      </c>
      <c r="L121" s="397">
        <f t="shared" si="144"/>
        <v>7100</v>
      </c>
      <c r="M121" s="532">
        <f t="shared" si="144"/>
        <v>0</v>
      </c>
      <c r="N121" s="533">
        <f t="shared" si="144"/>
        <v>0</v>
      </c>
      <c r="O121" s="397">
        <f t="shared" si="144"/>
        <v>0</v>
      </c>
      <c r="P121" s="518"/>
    </row>
    <row r="122" spans="1:16" x14ac:dyDescent="0.25">
      <c r="A122" s="356">
        <v>2311</v>
      </c>
      <c r="B122" s="400" t="s">
        <v>136</v>
      </c>
      <c r="C122" s="401">
        <f t="shared" si="99"/>
        <v>8000</v>
      </c>
      <c r="D122" s="519">
        <v>1000</v>
      </c>
      <c r="E122" s="520"/>
      <c r="F122" s="407">
        <f t="shared" ref="F122:F125" si="145">D122+E122</f>
        <v>1000</v>
      </c>
      <c r="G122" s="519"/>
      <c r="H122" s="520"/>
      <c r="I122" s="407">
        <f t="shared" ref="I122:I125" si="146">G122+H122</f>
        <v>0</v>
      </c>
      <c r="J122" s="521">
        <v>7000</v>
      </c>
      <c r="K122" s="520"/>
      <c r="L122" s="407">
        <f t="shared" ref="L122:L125" si="147">J122+K122</f>
        <v>7000</v>
      </c>
      <c r="M122" s="519"/>
      <c r="N122" s="520"/>
      <c r="O122" s="407">
        <f t="shared" ref="O122:O125" si="148">M122+N122</f>
        <v>0</v>
      </c>
      <c r="P122" s="522"/>
    </row>
    <row r="123" spans="1:16" x14ac:dyDescent="0.25">
      <c r="A123" s="356">
        <v>2312</v>
      </c>
      <c r="B123" s="400" t="s">
        <v>137</v>
      </c>
      <c r="C123" s="401">
        <f t="shared" si="99"/>
        <v>100</v>
      </c>
      <c r="D123" s="519"/>
      <c r="E123" s="520"/>
      <c r="F123" s="407">
        <f t="shared" si="145"/>
        <v>0</v>
      </c>
      <c r="G123" s="519"/>
      <c r="H123" s="520"/>
      <c r="I123" s="407">
        <f t="shared" si="146"/>
        <v>0</v>
      </c>
      <c r="J123" s="521">
        <v>100</v>
      </c>
      <c r="K123" s="520"/>
      <c r="L123" s="407">
        <f t="shared" si="147"/>
        <v>100</v>
      </c>
      <c r="M123" s="519"/>
      <c r="N123" s="520"/>
      <c r="O123" s="407">
        <f t="shared" si="148"/>
        <v>0</v>
      </c>
      <c r="P123" s="522"/>
    </row>
    <row r="124" spans="1:16" hidden="1" x14ac:dyDescent="0.25">
      <c r="A124" s="356">
        <v>2313</v>
      </c>
      <c r="B124" s="400" t="s">
        <v>138</v>
      </c>
      <c r="C124" s="401">
        <f t="shared" si="99"/>
        <v>0</v>
      </c>
      <c r="D124" s="519"/>
      <c r="E124" s="520"/>
      <c r="F124" s="407">
        <f t="shared" si="145"/>
        <v>0</v>
      </c>
      <c r="G124" s="519"/>
      <c r="H124" s="520"/>
      <c r="I124" s="407">
        <f t="shared" si="146"/>
        <v>0</v>
      </c>
      <c r="J124" s="521"/>
      <c r="K124" s="520"/>
      <c r="L124" s="407">
        <f t="shared" si="147"/>
        <v>0</v>
      </c>
      <c r="M124" s="519"/>
      <c r="N124" s="520"/>
      <c r="O124" s="407">
        <f t="shared" si="148"/>
        <v>0</v>
      </c>
      <c r="P124" s="522"/>
    </row>
    <row r="125" spans="1:16" ht="36" hidden="1" customHeight="1" x14ac:dyDescent="0.25">
      <c r="A125" s="356">
        <v>2314</v>
      </c>
      <c r="B125" s="400" t="s">
        <v>139</v>
      </c>
      <c r="C125" s="401">
        <f t="shared" si="99"/>
        <v>0</v>
      </c>
      <c r="D125" s="519"/>
      <c r="E125" s="520"/>
      <c r="F125" s="407">
        <f t="shared" si="145"/>
        <v>0</v>
      </c>
      <c r="G125" s="519"/>
      <c r="H125" s="520"/>
      <c r="I125" s="407">
        <f t="shared" si="146"/>
        <v>0</v>
      </c>
      <c r="J125" s="521"/>
      <c r="K125" s="520"/>
      <c r="L125" s="407">
        <f t="shared" si="147"/>
        <v>0</v>
      </c>
      <c r="M125" s="519"/>
      <c r="N125" s="520"/>
      <c r="O125" s="407">
        <f t="shared" si="148"/>
        <v>0</v>
      </c>
      <c r="P125" s="522"/>
    </row>
    <row r="126" spans="1:16" hidden="1" x14ac:dyDescent="0.25">
      <c r="A126" s="523">
        <v>2320</v>
      </c>
      <c r="B126" s="400" t="s">
        <v>140</v>
      </c>
      <c r="C126" s="401">
        <f t="shared" si="99"/>
        <v>0</v>
      </c>
      <c r="D126" s="524">
        <f t="shared" ref="D126:E126" si="149">SUM(D127:D129)</f>
        <v>0</v>
      </c>
      <c r="E126" s="525">
        <f t="shared" si="149"/>
        <v>0</v>
      </c>
      <c r="F126" s="407">
        <f>SUM(F127:F129)</f>
        <v>0</v>
      </c>
      <c r="G126" s="524">
        <f t="shared" ref="G126:H126" si="150">SUM(G127:G129)</f>
        <v>0</v>
      </c>
      <c r="H126" s="525">
        <f t="shared" si="150"/>
        <v>0</v>
      </c>
      <c r="I126" s="407">
        <f>SUM(I127:I129)</f>
        <v>0</v>
      </c>
      <c r="J126" s="526">
        <f t="shared" ref="J126:K126" si="151">SUM(J127:J129)</f>
        <v>0</v>
      </c>
      <c r="K126" s="525">
        <f t="shared" si="151"/>
        <v>0</v>
      </c>
      <c r="L126" s="407">
        <f>SUM(L127:L129)</f>
        <v>0</v>
      </c>
      <c r="M126" s="524">
        <f t="shared" ref="M126:O126" si="152">SUM(M127:M129)</f>
        <v>0</v>
      </c>
      <c r="N126" s="525">
        <f t="shared" si="152"/>
        <v>0</v>
      </c>
      <c r="O126" s="407">
        <f t="shared" si="152"/>
        <v>0</v>
      </c>
      <c r="P126" s="522"/>
    </row>
    <row r="127" spans="1:16" hidden="1" x14ac:dyDescent="0.25">
      <c r="A127" s="356">
        <v>2321</v>
      </c>
      <c r="B127" s="400" t="s">
        <v>141</v>
      </c>
      <c r="C127" s="401">
        <f t="shared" si="99"/>
        <v>0</v>
      </c>
      <c r="D127" s="519"/>
      <c r="E127" s="520"/>
      <c r="F127" s="407">
        <f t="shared" ref="F127:F130" si="153">D127+E127</f>
        <v>0</v>
      </c>
      <c r="G127" s="519"/>
      <c r="H127" s="520"/>
      <c r="I127" s="407">
        <f t="shared" ref="I127:I130" si="154">G127+H127</f>
        <v>0</v>
      </c>
      <c r="J127" s="521"/>
      <c r="K127" s="520"/>
      <c r="L127" s="407">
        <f t="shared" ref="L127:L130" si="155">J127+K127</f>
        <v>0</v>
      </c>
      <c r="M127" s="519"/>
      <c r="N127" s="520"/>
      <c r="O127" s="407">
        <f t="shared" ref="O127:O130" si="156">M127+N127</f>
        <v>0</v>
      </c>
      <c r="P127" s="522"/>
    </row>
    <row r="128" spans="1:16" hidden="1" x14ac:dyDescent="0.25">
      <c r="A128" s="356">
        <v>2322</v>
      </c>
      <c r="B128" s="400" t="s">
        <v>142</v>
      </c>
      <c r="C128" s="401">
        <f t="shared" si="99"/>
        <v>0</v>
      </c>
      <c r="D128" s="519"/>
      <c r="E128" s="520"/>
      <c r="F128" s="407">
        <f t="shared" si="153"/>
        <v>0</v>
      </c>
      <c r="G128" s="519"/>
      <c r="H128" s="520"/>
      <c r="I128" s="407">
        <f t="shared" si="154"/>
        <v>0</v>
      </c>
      <c r="J128" s="521"/>
      <c r="K128" s="520"/>
      <c r="L128" s="407">
        <f t="shared" si="155"/>
        <v>0</v>
      </c>
      <c r="M128" s="519"/>
      <c r="N128" s="520"/>
      <c r="O128" s="407">
        <f t="shared" si="156"/>
        <v>0</v>
      </c>
      <c r="P128" s="522"/>
    </row>
    <row r="129" spans="1:16" ht="10.5" hidden="1" customHeight="1" x14ac:dyDescent="0.25">
      <c r="A129" s="356">
        <v>2329</v>
      </c>
      <c r="B129" s="400" t="s">
        <v>143</v>
      </c>
      <c r="C129" s="401">
        <f t="shared" si="99"/>
        <v>0</v>
      </c>
      <c r="D129" s="519"/>
      <c r="E129" s="520"/>
      <c r="F129" s="407">
        <f t="shared" si="153"/>
        <v>0</v>
      </c>
      <c r="G129" s="519"/>
      <c r="H129" s="520"/>
      <c r="I129" s="407">
        <f t="shared" si="154"/>
        <v>0</v>
      </c>
      <c r="J129" s="521"/>
      <c r="K129" s="520"/>
      <c r="L129" s="407">
        <f t="shared" si="155"/>
        <v>0</v>
      </c>
      <c r="M129" s="519"/>
      <c r="N129" s="520"/>
      <c r="O129" s="407">
        <f t="shared" si="156"/>
        <v>0</v>
      </c>
      <c r="P129" s="522"/>
    </row>
    <row r="130" spans="1:16" hidden="1" x14ac:dyDescent="0.25">
      <c r="A130" s="523">
        <v>2330</v>
      </c>
      <c r="B130" s="400" t="s">
        <v>144</v>
      </c>
      <c r="C130" s="401">
        <f t="shared" si="99"/>
        <v>0</v>
      </c>
      <c r="D130" s="519"/>
      <c r="E130" s="520"/>
      <c r="F130" s="407">
        <f t="shared" si="153"/>
        <v>0</v>
      </c>
      <c r="G130" s="519"/>
      <c r="H130" s="520"/>
      <c r="I130" s="407">
        <f t="shared" si="154"/>
        <v>0</v>
      </c>
      <c r="J130" s="521"/>
      <c r="K130" s="520"/>
      <c r="L130" s="407">
        <f t="shared" si="155"/>
        <v>0</v>
      </c>
      <c r="M130" s="519"/>
      <c r="N130" s="520"/>
      <c r="O130" s="407">
        <f t="shared" si="156"/>
        <v>0</v>
      </c>
      <c r="P130" s="522"/>
    </row>
    <row r="131" spans="1:16" ht="36" hidden="1" x14ac:dyDescent="0.25">
      <c r="A131" s="523">
        <v>2340</v>
      </c>
      <c r="B131" s="400" t="s">
        <v>145</v>
      </c>
      <c r="C131" s="401">
        <f t="shared" si="99"/>
        <v>0</v>
      </c>
      <c r="D131" s="524">
        <f t="shared" ref="D131:E131" si="157">SUM(D132:D133)</f>
        <v>0</v>
      </c>
      <c r="E131" s="525">
        <f t="shared" si="157"/>
        <v>0</v>
      </c>
      <c r="F131" s="407">
        <f>SUM(F132:F133)</f>
        <v>0</v>
      </c>
      <c r="G131" s="524">
        <f t="shared" ref="G131:H131" si="158">SUM(G132:G133)</f>
        <v>0</v>
      </c>
      <c r="H131" s="525">
        <f t="shared" si="158"/>
        <v>0</v>
      </c>
      <c r="I131" s="407">
        <f>SUM(I132:I133)</f>
        <v>0</v>
      </c>
      <c r="J131" s="526">
        <f t="shared" ref="J131:K131" si="159">SUM(J132:J133)</f>
        <v>0</v>
      </c>
      <c r="K131" s="525">
        <f t="shared" si="159"/>
        <v>0</v>
      </c>
      <c r="L131" s="407">
        <f>SUM(L132:L133)</f>
        <v>0</v>
      </c>
      <c r="M131" s="524">
        <f t="shared" ref="M131:O131" si="160">SUM(M132:M133)</f>
        <v>0</v>
      </c>
      <c r="N131" s="525">
        <f t="shared" si="160"/>
        <v>0</v>
      </c>
      <c r="O131" s="407">
        <f t="shared" si="160"/>
        <v>0</v>
      </c>
      <c r="P131" s="522"/>
    </row>
    <row r="132" spans="1:16" hidden="1" x14ac:dyDescent="0.25">
      <c r="A132" s="356">
        <v>2341</v>
      </c>
      <c r="B132" s="400" t="s">
        <v>146</v>
      </c>
      <c r="C132" s="401">
        <f t="shared" si="99"/>
        <v>0</v>
      </c>
      <c r="D132" s="519"/>
      <c r="E132" s="520"/>
      <c r="F132" s="407">
        <f t="shared" ref="F132:F133" si="161">D132+E132</f>
        <v>0</v>
      </c>
      <c r="G132" s="519"/>
      <c r="H132" s="520"/>
      <c r="I132" s="407">
        <f t="shared" ref="I132:I133" si="162">G132+H132</f>
        <v>0</v>
      </c>
      <c r="J132" s="521"/>
      <c r="K132" s="520"/>
      <c r="L132" s="407">
        <f t="shared" ref="L132:L133" si="163">J132+K132</f>
        <v>0</v>
      </c>
      <c r="M132" s="519"/>
      <c r="N132" s="520"/>
      <c r="O132" s="407">
        <f t="shared" ref="O132:O133" si="164">M132+N132</f>
        <v>0</v>
      </c>
      <c r="P132" s="522"/>
    </row>
    <row r="133" spans="1:16" ht="24" hidden="1" x14ac:dyDescent="0.25">
      <c r="A133" s="356">
        <v>2344</v>
      </c>
      <c r="B133" s="400" t="s">
        <v>147</v>
      </c>
      <c r="C133" s="401">
        <f t="shared" si="99"/>
        <v>0</v>
      </c>
      <c r="D133" s="519"/>
      <c r="E133" s="520"/>
      <c r="F133" s="407">
        <f t="shared" si="161"/>
        <v>0</v>
      </c>
      <c r="G133" s="519"/>
      <c r="H133" s="520"/>
      <c r="I133" s="407">
        <f t="shared" si="162"/>
        <v>0</v>
      </c>
      <c r="J133" s="521"/>
      <c r="K133" s="520"/>
      <c r="L133" s="407">
        <f t="shared" si="163"/>
        <v>0</v>
      </c>
      <c r="M133" s="519"/>
      <c r="N133" s="520"/>
      <c r="O133" s="407">
        <f t="shared" si="164"/>
        <v>0</v>
      </c>
      <c r="P133" s="522"/>
    </row>
    <row r="134" spans="1:16" ht="24" hidden="1" x14ac:dyDescent="0.25">
      <c r="A134" s="511">
        <v>2350</v>
      </c>
      <c r="B134" s="462" t="s">
        <v>148</v>
      </c>
      <c r="C134" s="467">
        <f t="shared" si="99"/>
        <v>0</v>
      </c>
      <c r="D134" s="468">
        <f t="shared" ref="D134:E134" si="165">SUM(D135:D137)</f>
        <v>0</v>
      </c>
      <c r="E134" s="469">
        <f t="shared" si="165"/>
        <v>0</v>
      </c>
      <c r="F134" s="512">
        <f>SUM(F135:F137)</f>
        <v>0</v>
      </c>
      <c r="G134" s="468">
        <f t="shared" ref="G134:H134" si="166">SUM(G135:G137)</f>
        <v>0</v>
      </c>
      <c r="H134" s="469">
        <f t="shared" si="166"/>
        <v>0</v>
      </c>
      <c r="I134" s="512">
        <f>SUM(I135:I137)</f>
        <v>0</v>
      </c>
      <c r="J134" s="513">
        <f t="shared" ref="J134:K134" si="167">SUM(J135:J137)</f>
        <v>0</v>
      </c>
      <c r="K134" s="469">
        <f t="shared" si="167"/>
        <v>0</v>
      </c>
      <c r="L134" s="512">
        <f>SUM(L135:L137)</f>
        <v>0</v>
      </c>
      <c r="M134" s="468">
        <f t="shared" ref="M134:O134" si="168">SUM(M135:M137)</f>
        <v>0</v>
      </c>
      <c r="N134" s="469">
        <f t="shared" si="168"/>
        <v>0</v>
      </c>
      <c r="O134" s="512">
        <f t="shared" si="168"/>
        <v>0</v>
      </c>
      <c r="P134" s="514"/>
    </row>
    <row r="135" spans="1:16" hidden="1" x14ac:dyDescent="0.25">
      <c r="A135" s="348">
        <v>2351</v>
      </c>
      <c r="B135" s="390" t="s">
        <v>149</v>
      </c>
      <c r="C135" s="391">
        <f t="shared" si="99"/>
        <v>0</v>
      </c>
      <c r="D135" s="515"/>
      <c r="E135" s="516"/>
      <c r="F135" s="397">
        <f t="shared" ref="F135:F137" si="169">D135+E135</f>
        <v>0</v>
      </c>
      <c r="G135" s="515"/>
      <c r="H135" s="516"/>
      <c r="I135" s="397">
        <f t="shared" ref="I135:I137" si="170">G135+H135</f>
        <v>0</v>
      </c>
      <c r="J135" s="517"/>
      <c r="K135" s="516"/>
      <c r="L135" s="397">
        <f t="shared" ref="L135:L137" si="171">J135+K135</f>
        <v>0</v>
      </c>
      <c r="M135" s="515"/>
      <c r="N135" s="516"/>
      <c r="O135" s="397">
        <f t="shared" ref="O135:O137" si="172">M135+N135</f>
        <v>0</v>
      </c>
      <c r="P135" s="518"/>
    </row>
    <row r="136" spans="1:16" ht="24" hidden="1" x14ac:dyDescent="0.25">
      <c r="A136" s="356">
        <v>2352</v>
      </c>
      <c r="B136" s="400" t="s">
        <v>150</v>
      </c>
      <c r="C136" s="401">
        <f t="shared" si="99"/>
        <v>0</v>
      </c>
      <c r="D136" s="519"/>
      <c r="E136" s="520"/>
      <c r="F136" s="407">
        <f t="shared" si="169"/>
        <v>0</v>
      </c>
      <c r="G136" s="519"/>
      <c r="H136" s="520"/>
      <c r="I136" s="407">
        <f t="shared" si="170"/>
        <v>0</v>
      </c>
      <c r="J136" s="521"/>
      <c r="K136" s="520"/>
      <c r="L136" s="407">
        <f t="shared" si="171"/>
        <v>0</v>
      </c>
      <c r="M136" s="519"/>
      <c r="N136" s="520"/>
      <c r="O136" s="407">
        <f t="shared" si="172"/>
        <v>0</v>
      </c>
      <c r="P136" s="522"/>
    </row>
    <row r="137" spans="1:16" ht="24" hidden="1" x14ac:dyDescent="0.25">
      <c r="A137" s="356">
        <v>2353</v>
      </c>
      <c r="B137" s="400" t="s">
        <v>151</v>
      </c>
      <c r="C137" s="401">
        <f t="shared" si="99"/>
        <v>0</v>
      </c>
      <c r="D137" s="519"/>
      <c r="E137" s="520"/>
      <c r="F137" s="407">
        <f t="shared" si="169"/>
        <v>0</v>
      </c>
      <c r="G137" s="519"/>
      <c r="H137" s="520"/>
      <c r="I137" s="407">
        <f t="shared" si="170"/>
        <v>0</v>
      </c>
      <c r="J137" s="521"/>
      <c r="K137" s="520"/>
      <c r="L137" s="407">
        <f t="shared" si="171"/>
        <v>0</v>
      </c>
      <c r="M137" s="519"/>
      <c r="N137" s="520"/>
      <c r="O137" s="407">
        <f t="shared" si="172"/>
        <v>0</v>
      </c>
      <c r="P137" s="522"/>
    </row>
    <row r="138" spans="1:16" ht="36" hidden="1" x14ac:dyDescent="0.25">
      <c r="A138" s="523">
        <v>2360</v>
      </c>
      <c r="B138" s="400" t="s">
        <v>152</v>
      </c>
      <c r="C138" s="401">
        <f t="shared" si="99"/>
        <v>0</v>
      </c>
      <c r="D138" s="524">
        <f t="shared" ref="D138:E138" si="173">SUM(D139:D145)</f>
        <v>0</v>
      </c>
      <c r="E138" s="525">
        <f t="shared" si="173"/>
        <v>0</v>
      </c>
      <c r="F138" s="407">
        <f>SUM(F139:F145)</f>
        <v>0</v>
      </c>
      <c r="G138" s="524">
        <f t="shared" ref="G138:H138" si="174">SUM(G139:G145)</f>
        <v>0</v>
      </c>
      <c r="H138" s="525">
        <f t="shared" si="174"/>
        <v>0</v>
      </c>
      <c r="I138" s="407">
        <f>SUM(I139:I145)</f>
        <v>0</v>
      </c>
      <c r="J138" s="526">
        <f t="shared" ref="J138:K138" si="175">SUM(J139:J145)</f>
        <v>0</v>
      </c>
      <c r="K138" s="525">
        <f t="shared" si="175"/>
        <v>0</v>
      </c>
      <c r="L138" s="407">
        <f>SUM(L139:L145)</f>
        <v>0</v>
      </c>
      <c r="M138" s="524">
        <f t="shared" ref="M138:O138" si="176">SUM(M139:M145)</f>
        <v>0</v>
      </c>
      <c r="N138" s="525">
        <f t="shared" si="176"/>
        <v>0</v>
      </c>
      <c r="O138" s="407">
        <f t="shared" si="176"/>
        <v>0</v>
      </c>
      <c r="P138" s="522"/>
    </row>
    <row r="139" spans="1:16" hidden="1" x14ac:dyDescent="0.25">
      <c r="A139" s="355">
        <v>2361</v>
      </c>
      <c r="B139" s="400" t="s">
        <v>153</v>
      </c>
      <c r="C139" s="401">
        <f t="shared" si="99"/>
        <v>0</v>
      </c>
      <c r="D139" s="519"/>
      <c r="E139" s="520"/>
      <c r="F139" s="407">
        <f t="shared" ref="F139:F146" si="177">D139+E139</f>
        <v>0</v>
      </c>
      <c r="G139" s="519"/>
      <c r="H139" s="520"/>
      <c r="I139" s="407">
        <f t="shared" ref="I139:I146" si="178">G139+H139</f>
        <v>0</v>
      </c>
      <c r="J139" s="521"/>
      <c r="K139" s="520"/>
      <c r="L139" s="407">
        <f t="shared" ref="L139:L146" si="179">J139+K139</f>
        <v>0</v>
      </c>
      <c r="M139" s="519"/>
      <c r="N139" s="520"/>
      <c r="O139" s="407">
        <f t="shared" ref="O139:O146" si="180">M139+N139</f>
        <v>0</v>
      </c>
      <c r="P139" s="522"/>
    </row>
    <row r="140" spans="1:16" ht="24" hidden="1" x14ac:dyDescent="0.25">
      <c r="A140" s="355">
        <v>2362</v>
      </c>
      <c r="B140" s="400" t="s">
        <v>154</v>
      </c>
      <c r="C140" s="401">
        <f t="shared" si="99"/>
        <v>0</v>
      </c>
      <c r="D140" s="519"/>
      <c r="E140" s="520"/>
      <c r="F140" s="407">
        <f t="shared" si="177"/>
        <v>0</v>
      </c>
      <c r="G140" s="519"/>
      <c r="H140" s="520"/>
      <c r="I140" s="407">
        <f t="shared" si="178"/>
        <v>0</v>
      </c>
      <c r="J140" s="521"/>
      <c r="K140" s="520"/>
      <c r="L140" s="407">
        <f t="shared" si="179"/>
        <v>0</v>
      </c>
      <c r="M140" s="519"/>
      <c r="N140" s="520"/>
      <c r="O140" s="407">
        <f t="shared" si="180"/>
        <v>0</v>
      </c>
      <c r="P140" s="522"/>
    </row>
    <row r="141" spans="1:16" hidden="1" x14ac:dyDescent="0.25">
      <c r="A141" s="355">
        <v>2363</v>
      </c>
      <c r="B141" s="400" t="s">
        <v>155</v>
      </c>
      <c r="C141" s="401">
        <f t="shared" si="99"/>
        <v>0</v>
      </c>
      <c r="D141" s="519"/>
      <c r="E141" s="520"/>
      <c r="F141" s="407">
        <f t="shared" si="177"/>
        <v>0</v>
      </c>
      <c r="G141" s="519"/>
      <c r="H141" s="520"/>
      <c r="I141" s="407">
        <f t="shared" si="178"/>
        <v>0</v>
      </c>
      <c r="J141" s="521"/>
      <c r="K141" s="520"/>
      <c r="L141" s="407">
        <f t="shared" si="179"/>
        <v>0</v>
      </c>
      <c r="M141" s="519"/>
      <c r="N141" s="520"/>
      <c r="O141" s="407">
        <f t="shared" si="180"/>
        <v>0</v>
      </c>
      <c r="P141" s="522"/>
    </row>
    <row r="142" spans="1:16" hidden="1" x14ac:dyDescent="0.25">
      <c r="A142" s="355">
        <v>2364</v>
      </c>
      <c r="B142" s="400" t="s">
        <v>156</v>
      </c>
      <c r="C142" s="401">
        <f t="shared" si="99"/>
        <v>0</v>
      </c>
      <c r="D142" s="519"/>
      <c r="E142" s="520"/>
      <c r="F142" s="407">
        <f t="shared" si="177"/>
        <v>0</v>
      </c>
      <c r="G142" s="519"/>
      <c r="H142" s="520"/>
      <c r="I142" s="407">
        <f t="shared" si="178"/>
        <v>0</v>
      </c>
      <c r="J142" s="521"/>
      <c r="K142" s="520"/>
      <c r="L142" s="407">
        <f t="shared" si="179"/>
        <v>0</v>
      </c>
      <c r="M142" s="519"/>
      <c r="N142" s="520"/>
      <c r="O142" s="407">
        <f t="shared" si="180"/>
        <v>0</v>
      </c>
      <c r="P142" s="522"/>
    </row>
    <row r="143" spans="1:16" ht="12.75" hidden="1" customHeight="1" x14ac:dyDescent="0.25">
      <c r="A143" s="355">
        <v>2365</v>
      </c>
      <c r="B143" s="400" t="s">
        <v>157</v>
      </c>
      <c r="C143" s="401">
        <f t="shared" si="99"/>
        <v>0</v>
      </c>
      <c r="D143" s="519"/>
      <c r="E143" s="520"/>
      <c r="F143" s="407">
        <f t="shared" si="177"/>
        <v>0</v>
      </c>
      <c r="G143" s="519"/>
      <c r="H143" s="520"/>
      <c r="I143" s="407">
        <f t="shared" si="178"/>
        <v>0</v>
      </c>
      <c r="J143" s="521"/>
      <c r="K143" s="520"/>
      <c r="L143" s="407">
        <f t="shared" si="179"/>
        <v>0</v>
      </c>
      <c r="M143" s="519"/>
      <c r="N143" s="520"/>
      <c r="O143" s="407">
        <f t="shared" si="180"/>
        <v>0</v>
      </c>
      <c r="P143" s="522"/>
    </row>
    <row r="144" spans="1:16" ht="36" hidden="1" x14ac:dyDescent="0.25">
      <c r="A144" s="355">
        <v>2366</v>
      </c>
      <c r="B144" s="400" t="s">
        <v>158</v>
      </c>
      <c r="C144" s="401">
        <f t="shared" si="99"/>
        <v>0</v>
      </c>
      <c r="D144" s="519"/>
      <c r="E144" s="520"/>
      <c r="F144" s="407">
        <f t="shared" si="177"/>
        <v>0</v>
      </c>
      <c r="G144" s="519"/>
      <c r="H144" s="520"/>
      <c r="I144" s="407">
        <f t="shared" si="178"/>
        <v>0</v>
      </c>
      <c r="J144" s="521"/>
      <c r="K144" s="520"/>
      <c r="L144" s="407">
        <f t="shared" si="179"/>
        <v>0</v>
      </c>
      <c r="M144" s="519"/>
      <c r="N144" s="520"/>
      <c r="O144" s="407">
        <f t="shared" si="180"/>
        <v>0</v>
      </c>
      <c r="P144" s="522"/>
    </row>
    <row r="145" spans="1:16" ht="60" hidden="1" x14ac:dyDescent="0.25">
      <c r="A145" s="355">
        <v>2369</v>
      </c>
      <c r="B145" s="400" t="s">
        <v>159</v>
      </c>
      <c r="C145" s="401">
        <f t="shared" si="99"/>
        <v>0</v>
      </c>
      <c r="D145" s="519"/>
      <c r="E145" s="520"/>
      <c r="F145" s="407">
        <f t="shared" si="177"/>
        <v>0</v>
      </c>
      <c r="G145" s="519"/>
      <c r="H145" s="520"/>
      <c r="I145" s="407">
        <f t="shared" si="178"/>
        <v>0</v>
      </c>
      <c r="J145" s="521"/>
      <c r="K145" s="520"/>
      <c r="L145" s="407">
        <f t="shared" si="179"/>
        <v>0</v>
      </c>
      <c r="M145" s="519"/>
      <c r="N145" s="520"/>
      <c r="O145" s="407">
        <f t="shared" si="180"/>
        <v>0</v>
      </c>
      <c r="P145" s="522"/>
    </row>
    <row r="146" spans="1:16" hidden="1" x14ac:dyDescent="0.25">
      <c r="A146" s="511">
        <v>2370</v>
      </c>
      <c r="B146" s="462" t="s">
        <v>160</v>
      </c>
      <c r="C146" s="467">
        <f t="shared" si="99"/>
        <v>0</v>
      </c>
      <c r="D146" s="527"/>
      <c r="E146" s="528"/>
      <c r="F146" s="512">
        <f t="shared" si="177"/>
        <v>0</v>
      </c>
      <c r="G146" s="527"/>
      <c r="H146" s="528"/>
      <c r="I146" s="512">
        <f t="shared" si="178"/>
        <v>0</v>
      </c>
      <c r="J146" s="529"/>
      <c r="K146" s="528"/>
      <c r="L146" s="512">
        <f t="shared" si="179"/>
        <v>0</v>
      </c>
      <c r="M146" s="527"/>
      <c r="N146" s="528"/>
      <c r="O146" s="512">
        <f t="shared" si="180"/>
        <v>0</v>
      </c>
      <c r="P146" s="514"/>
    </row>
    <row r="147" spans="1:16" hidden="1" x14ac:dyDescent="0.25">
      <c r="A147" s="511">
        <v>2380</v>
      </c>
      <c r="B147" s="462" t="s">
        <v>161</v>
      </c>
      <c r="C147" s="467">
        <f t="shared" si="99"/>
        <v>0</v>
      </c>
      <c r="D147" s="468">
        <f t="shared" ref="D147:E147" si="181">SUM(D148:D149)</f>
        <v>0</v>
      </c>
      <c r="E147" s="469">
        <f t="shared" si="181"/>
        <v>0</v>
      </c>
      <c r="F147" s="512">
        <f>SUM(F148:F149)</f>
        <v>0</v>
      </c>
      <c r="G147" s="468">
        <f t="shared" ref="G147:H147" si="182">SUM(G148:G149)</f>
        <v>0</v>
      </c>
      <c r="H147" s="469">
        <f t="shared" si="182"/>
        <v>0</v>
      </c>
      <c r="I147" s="512">
        <f>SUM(I148:I149)</f>
        <v>0</v>
      </c>
      <c r="J147" s="513">
        <f t="shared" ref="J147:K147" si="183">SUM(J148:J149)</f>
        <v>0</v>
      </c>
      <c r="K147" s="469">
        <f t="shared" si="183"/>
        <v>0</v>
      </c>
      <c r="L147" s="512">
        <f>SUM(L148:L149)</f>
        <v>0</v>
      </c>
      <c r="M147" s="468">
        <f t="shared" ref="M147:O147" si="184">SUM(M148:M149)</f>
        <v>0</v>
      </c>
      <c r="N147" s="469">
        <f t="shared" si="184"/>
        <v>0</v>
      </c>
      <c r="O147" s="512">
        <f t="shared" si="184"/>
        <v>0</v>
      </c>
      <c r="P147" s="514"/>
    </row>
    <row r="148" spans="1:16" hidden="1" x14ac:dyDescent="0.25">
      <c r="A148" s="347">
        <v>2381</v>
      </c>
      <c r="B148" s="390" t="s">
        <v>162</v>
      </c>
      <c r="C148" s="391">
        <f t="shared" si="99"/>
        <v>0</v>
      </c>
      <c r="D148" s="515"/>
      <c r="E148" s="516"/>
      <c r="F148" s="397">
        <f t="shared" ref="F148:F151" si="185">D148+E148</f>
        <v>0</v>
      </c>
      <c r="G148" s="515"/>
      <c r="H148" s="516"/>
      <c r="I148" s="397">
        <f t="shared" ref="I148:I151" si="186">G148+H148</f>
        <v>0</v>
      </c>
      <c r="J148" s="517"/>
      <c r="K148" s="516"/>
      <c r="L148" s="397">
        <f t="shared" ref="L148:L151" si="187">J148+K148</f>
        <v>0</v>
      </c>
      <c r="M148" s="515"/>
      <c r="N148" s="516"/>
      <c r="O148" s="397">
        <f t="shared" ref="O148:O151" si="188">M148+N148</f>
        <v>0</v>
      </c>
      <c r="P148" s="518"/>
    </row>
    <row r="149" spans="1:16" ht="24" hidden="1" x14ac:dyDescent="0.25">
      <c r="A149" s="355">
        <v>2389</v>
      </c>
      <c r="B149" s="400" t="s">
        <v>163</v>
      </c>
      <c r="C149" s="401">
        <f t="shared" ref="C149:C212" si="189">F149+I149+L149+O149</f>
        <v>0</v>
      </c>
      <c r="D149" s="519"/>
      <c r="E149" s="520"/>
      <c r="F149" s="407">
        <f t="shared" si="185"/>
        <v>0</v>
      </c>
      <c r="G149" s="519"/>
      <c r="H149" s="520"/>
      <c r="I149" s="407">
        <f t="shared" si="186"/>
        <v>0</v>
      </c>
      <c r="J149" s="521"/>
      <c r="K149" s="520"/>
      <c r="L149" s="407">
        <f t="shared" si="187"/>
        <v>0</v>
      </c>
      <c r="M149" s="519"/>
      <c r="N149" s="520"/>
      <c r="O149" s="407">
        <f t="shared" si="188"/>
        <v>0</v>
      </c>
      <c r="P149" s="522"/>
    </row>
    <row r="150" spans="1:16" hidden="1" x14ac:dyDescent="0.25">
      <c r="A150" s="511">
        <v>2390</v>
      </c>
      <c r="B150" s="462" t="s">
        <v>164</v>
      </c>
      <c r="C150" s="467">
        <f t="shared" si="189"/>
        <v>0</v>
      </c>
      <c r="D150" s="527"/>
      <c r="E150" s="528"/>
      <c r="F150" s="512">
        <f t="shared" si="185"/>
        <v>0</v>
      </c>
      <c r="G150" s="527"/>
      <c r="H150" s="528"/>
      <c r="I150" s="512">
        <f t="shared" si="186"/>
        <v>0</v>
      </c>
      <c r="J150" s="529"/>
      <c r="K150" s="528"/>
      <c r="L150" s="512">
        <f t="shared" si="187"/>
        <v>0</v>
      </c>
      <c r="M150" s="527"/>
      <c r="N150" s="528"/>
      <c r="O150" s="512">
        <f t="shared" si="188"/>
        <v>0</v>
      </c>
      <c r="P150" s="514"/>
    </row>
    <row r="151" spans="1:16" hidden="1" x14ac:dyDescent="0.25">
      <c r="A151" s="376">
        <v>2400</v>
      </c>
      <c r="B151" s="506" t="s">
        <v>165</v>
      </c>
      <c r="C151" s="377">
        <f t="shared" si="189"/>
        <v>0</v>
      </c>
      <c r="D151" s="541"/>
      <c r="E151" s="542"/>
      <c r="F151" s="388">
        <f t="shared" si="185"/>
        <v>0</v>
      </c>
      <c r="G151" s="541"/>
      <c r="H151" s="542"/>
      <c r="I151" s="388">
        <f t="shared" si="186"/>
        <v>0</v>
      </c>
      <c r="J151" s="543"/>
      <c r="K151" s="542"/>
      <c r="L151" s="388">
        <f t="shared" si="187"/>
        <v>0</v>
      </c>
      <c r="M151" s="541"/>
      <c r="N151" s="542"/>
      <c r="O151" s="388">
        <f t="shared" si="188"/>
        <v>0</v>
      </c>
      <c r="P151" s="530"/>
    </row>
    <row r="152" spans="1:16" ht="24" x14ac:dyDescent="0.25">
      <c r="A152" s="376">
        <v>2500</v>
      </c>
      <c r="B152" s="506" t="s">
        <v>166</v>
      </c>
      <c r="C152" s="377">
        <f t="shared" si="189"/>
        <v>5277</v>
      </c>
      <c r="D152" s="507">
        <f t="shared" ref="D152:E152" si="190">SUM(D153,D159)</f>
        <v>0</v>
      </c>
      <c r="E152" s="508">
        <f t="shared" si="190"/>
        <v>0</v>
      </c>
      <c r="F152" s="388">
        <f>SUM(F153,F159)</f>
        <v>0</v>
      </c>
      <c r="G152" s="507">
        <f t="shared" ref="G152:O152" si="191">SUM(G153,G159)</f>
        <v>0</v>
      </c>
      <c r="H152" s="508">
        <f t="shared" si="191"/>
        <v>0</v>
      </c>
      <c r="I152" s="388">
        <f t="shared" si="191"/>
        <v>0</v>
      </c>
      <c r="J152" s="509">
        <f t="shared" si="191"/>
        <v>5277</v>
      </c>
      <c r="K152" s="508">
        <f t="shared" si="191"/>
        <v>0</v>
      </c>
      <c r="L152" s="388">
        <f t="shared" si="191"/>
        <v>5277</v>
      </c>
      <c r="M152" s="507">
        <f t="shared" si="191"/>
        <v>0</v>
      </c>
      <c r="N152" s="508">
        <f t="shared" si="191"/>
        <v>0</v>
      </c>
      <c r="O152" s="388">
        <f t="shared" si="191"/>
        <v>0</v>
      </c>
      <c r="P152" s="510"/>
    </row>
    <row r="153" spans="1:16" ht="24" x14ac:dyDescent="0.25">
      <c r="A153" s="531">
        <v>2510</v>
      </c>
      <c r="B153" s="390" t="s">
        <v>167</v>
      </c>
      <c r="C153" s="391">
        <f t="shared" si="189"/>
        <v>5277</v>
      </c>
      <c r="D153" s="532">
        <f t="shared" ref="D153:E153" si="192">SUM(D154:D158)</f>
        <v>0</v>
      </c>
      <c r="E153" s="533">
        <f t="shared" si="192"/>
        <v>0</v>
      </c>
      <c r="F153" s="397">
        <f>SUM(F154:F158)</f>
        <v>0</v>
      </c>
      <c r="G153" s="532">
        <f t="shared" ref="G153:O153" si="193">SUM(G154:G158)</f>
        <v>0</v>
      </c>
      <c r="H153" s="533">
        <f t="shared" si="193"/>
        <v>0</v>
      </c>
      <c r="I153" s="397">
        <f t="shared" si="193"/>
        <v>0</v>
      </c>
      <c r="J153" s="534">
        <f t="shared" si="193"/>
        <v>5277</v>
      </c>
      <c r="K153" s="533">
        <f t="shared" si="193"/>
        <v>0</v>
      </c>
      <c r="L153" s="397">
        <f t="shared" si="193"/>
        <v>5277</v>
      </c>
      <c r="M153" s="532">
        <f t="shared" si="193"/>
        <v>0</v>
      </c>
      <c r="N153" s="533">
        <f t="shared" si="193"/>
        <v>0</v>
      </c>
      <c r="O153" s="397">
        <f t="shared" si="193"/>
        <v>0</v>
      </c>
      <c r="P153" s="544"/>
    </row>
    <row r="154" spans="1:16" ht="24" x14ac:dyDescent="0.25">
      <c r="A154" s="356">
        <v>2512</v>
      </c>
      <c r="B154" s="400" t="s">
        <v>168</v>
      </c>
      <c r="C154" s="401">
        <f t="shared" si="189"/>
        <v>5277</v>
      </c>
      <c r="D154" s="519"/>
      <c r="E154" s="520"/>
      <c r="F154" s="407">
        <f t="shared" ref="F154:F159" si="194">D154+E154</f>
        <v>0</v>
      </c>
      <c r="G154" s="519"/>
      <c r="H154" s="520"/>
      <c r="I154" s="407">
        <f t="shared" ref="I154:I159" si="195">G154+H154</f>
        <v>0</v>
      </c>
      <c r="J154" s="521">
        <f>6086-809</f>
        <v>5277</v>
      </c>
      <c r="K154" s="520"/>
      <c r="L154" s="407">
        <f t="shared" ref="L154:L159" si="196">J154+K154</f>
        <v>5277</v>
      </c>
      <c r="M154" s="519"/>
      <c r="N154" s="520"/>
      <c r="O154" s="407">
        <f t="shared" ref="O154:O159" si="197">M154+N154</f>
        <v>0</v>
      </c>
      <c r="P154" s="522"/>
    </row>
    <row r="155" spans="1:16" ht="24" hidden="1" x14ac:dyDescent="0.25">
      <c r="A155" s="356">
        <v>2513</v>
      </c>
      <c r="B155" s="400" t="s">
        <v>169</v>
      </c>
      <c r="C155" s="401">
        <f t="shared" si="189"/>
        <v>0</v>
      </c>
      <c r="D155" s="519"/>
      <c r="E155" s="520"/>
      <c r="F155" s="407">
        <f t="shared" si="194"/>
        <v>0</v>
      </c>
      <c r="G155" s="519"/>
      <c r="H155" s="520"/>
      <c r="I155" s="407">
        <f t="shared" si="195"/>
        <v>0</v>
      </c>
      <c r="J155" s="521"/>
      <c r="K155" s="520"/>
      <c r="L155" s="407">
        <f t="shared" si="196"/>
        <v>0</v>
      </c>
      <c r="M155" s="519"/>
      <c r="N155" s="520"/>
      <c r="O155" s="407">
        <f t="shared" si="197"/>
        <v>0</v>
      </c>
      <c r="P155" s="522"/>
    </row>
    <row r="156" spans="1:16" ht="36" hidden="1" x14ac:dyDescent="0.25">
      <c r="A156" s="356">
        <v>2514</v>
      </c>
      <c r="B156" s="400" t="s">
        <v>170</v>
      </c>
      <c r="C156" s="401">
        <f t="shared" si="189"/>
        <v>0</v>
      </c>
      <c r="D156" s="519"/>
      <c r="E156" s="520"/>
      <c r="F156" s="407">
        <f t="shared" si="194"/>
        <v>0</v>
      </c>
      <c r="G156" s="519"/>
      <c r="H156" s="520"/>
      <c r="I156" s="407">
        <f t="shared" si="195"/>
        <v>0</v>
      </c>
      <c r="J156" s="521"/>
      <c r="K156" s="520"/>
      <c r="L156" s="407">
        <f t="shared" si="196"/>
        <v>0</v>
      </c>
      <c r="M156" s="519"/>
      <c r="N156" s="520"/>
      <c r="O156" s="407">
        <f t="shared" si="197"/>
        <v>0</v>
      </c>
      <c r="P156" s="522"/>
    </row>
    <row r="157" spans="1:16" ht="24" hidden="1" x14ac:dyDescent="0.25">
      <c r="A157" s="356">
        <v>2515</v>
      </c>
      <c r="B157" s="400" t="s">
        <v>171</v>
      </c>
      <c r="C157" s="401">
        <f t="shared" si="189"/>
        <v>0</v>
      </c>
      <c r="D157" s="519"/>
      <c r="E157" s="520"/>
      <c r="F157" s="407">
        <f t="shared" si="194"/>
        <v>0</v>
      </c>
      <c r="G157" s="519"/>
      <c r="H157" s="520"/>
      <c r="I157" s="407">
        <f t="shared" si="195"/>
        <v>0</v>
      </c>
      <c r="J157" s="521"/>
      <c r="K157" s="520"/>
      <c r="L157" s="407">
        <f t="shared" si="196"/>
        <v>0</v>
      </c>
      <c r="M157" s="519"/>
      <c r="N157" s="520"/>
      <c r="O157" s="407">
        <f t="shared" si="197"/>
        <v>0</v>
      </c>
      <c r="P157" s="522"/>
    </row>
    <row r="158" spans="1:16" ht="24" hidden="1" x14ac:dyDescent="0.25">
      <c r="A158" s="356">
        <v>2519</v>
      </c>
      <c r="B158" s="400" t="s">
        <v>172</v>
      </c>
      <c r="C158" s="401">
        <f t="shared" si="189"/>
        <v>0</v>
      </c>
      <c r="D158" s="519"/>
      <c r="E158" s="520"/>
      <c r="F158" s="407">
        <f t="shared" si="194"/>
        <v>0</v>
      </c>
      <c r="G158" s="519"/>
      <c r="H158" s="520"/>
      <c r="I158" s="407">
        <f t="shared" si="195"/>
        <v>0</v>
      </c>
      <c r="J158" s="521"/>
      <c r="K158" s="520"/>
      <c r="L158" s="407">
        <f t="shared" si="196"/>
        <v>0</v>
      </c>
      <c r="M158" s="519"/>
      <c r="N158" s="520"/>
      <c r="O158" s="407">
        <f t="shared" si="197"/>
        <v>0</v>
      </c>
      <c r="P158" s="522"/>
    </row>
    <row r="159" spans="1:16" ht="24" hidden="1" x14ac:dyDescent="0.25">
      <c r="A159" s="523">
        <v>2520</v>
      </c>
      <c r="B159" s="400" t="s">
        <v>173</v>
      </c>
      <c r="C159" s="401">
        <f t="shared" si="189"/>
        <v>0</v>
      </c>
      <c r="D159" s="519"/>
      <c r="E159" s="520"/>
      <c r="F159" s="407">
        <f t="shared" si="194"/>
        <v>0</v>
      </c>
      <c r="G159" s="519"/>
      <c r="H159" s="520"/>
      <c r="I159" s="407">
        <f t="shared" si="195"/>
        <v>0</v>
      </c>
      <c r="J159" s="521"/>
      <c r="K159" s="520"/>
      <c r="L159" s="407">
        <f t="shared" si="196"/>
        <v>0</v>
      </c>
      <c r="M159" s="519"/>
      <c r="N159" s="520"/>
      <c r="O159" s="407">
        <f t="shared" si="197"/>
        <v>0</v>
      </c>
      <c r="P159" s="522"/>
    </row>
    <row r="160" spans="1:16" hidden="1" x14ac:dyDescent="0.25">
      <c r="A160" s="499">
        <v>3000</v>
      </c>
      <c r="B160" s="499" t="s">
        <v>174</v>
      </c>
      <c r="C160" s="500">
        <f t="shared" si="189"/>
        <v>0</v>
      </c>
      <c r="D160" s="501">
        <f t="shared" ref="D160:E160" si="198">SUM(D161,D171)</f>
        <v>0</v>
      </c>
      <c r="E160" s="502">
        <f t="shared" si="198"/>
        <v>0</v>
      </c>
      <c r="F160" s="503">
        <f>SUM(F161,F171)</f>
        <v>0</v>
      </c>
      <c r="G160" s="501">
        <f t="shared" ref="G160:H160" si="199">SUM(G161,G171)</f>
        <v>0</v>
      </c>
      <c r="H160" s="502">
        <f t="shared" si="199"/>
        <v>0</v>
      </c>
      <c r="I160" s="503">
        <f>SUM(I161,I171)</f>
        <v>0</v>
      </c>
      <c r="J160" s="504">
        <f t="shared" ref="J160:K160" si="200">SUM(J161,J171)</f>
        <v>0</v>
      </c>
      <c r="K160" s="502">
        <f t="shared" si="200"/>
        <v>0</v>
      </c>
      <c r="L160" s="503">
        <f>SUM(L161,L171)</f>
        <v>0</v>
      </c>
      <c r="M160" s="501">
        <f t="shared" ref="M160:O160" si="201">SUM(M161,M171)</f>
        <v>0</v>
      </c>
      <c r="N160" s="502">
        <f t="shared" si="201"/>
        <v>0</v>
      </c>
      <c r="O160" s="503">
        <f t="shared" si="201"/>
        <v>0</v>
      </c>
      <c r="P160" s="505"/>
    </row>
    <row r="161" spans="1:16" ht="24" hidden="1" x14ac:dyDescent="0.25">
      <c r="A161" s="376">
        <v>3200</v>
      </c>
      <c r="B161" s="545" t="s">
        <v>175</v>
      </c>
      <c r="C161" s="377">
        <f t="shared" si="189"/>
        <v>0</v>
      </c>
      <c r="D161" s="507">
        <f t="shared" ref="D161:E161" si="202">SUM(D162,D166)</f>
        <v>0</v>
      </c>
      <c r="E161" s="508">
        <f t="shared" si="202"/>
        <v>0</v>
      </c>
      <c r="F161" s="388">
        <f>SUM(F162,F166)</f>
        <v>0</v>
      </c>
      <c r="G161" s="507">
        <f t="shared" ref="G161:O161" si="203">SUM(G162,G166)</f>
        <v>0</v>
      </c>
      <c r="H161" s="508">
        <f t="shared" si="203"/>
        <v>0</v>
      </c>
      <c r="I161" s="388">
        <f t="shared" si="203"/>
        <v>0</v>
      </c>
      <c r="J161" s="509">
        <f t="shared" si="203"/>
        <v>0</v>
      </c>
      <c r="K161" s="508">
        <f t="shared" si="203"/>
        <v>0</v>
      </c>
      <c r="L161" s="388">
        <f t="shared" si="203"/>
        <v>0</v>
      </c>
      <c r="M161" s="507">
        <f t="shared" si="203"/>
        <v>0</v>
      </c>
      <c r="N161" s="508">
        <f t="shared" si="203"/>
        <v>0</v>
      </c>
      <c r="O161" s="388">
        <f t="shared" si="203"/>
        <v>0</v>
      </c>
      <c r="P161" s="510"/>
    </row>
    <row r="162" spans="1:16" ht="36" hidden="1" x14ac:dyDescent="0.25">
      <c r="A162" s="531">
        <v>3260</v>
      </c>
      <c r="B162" s="390" t="s">
        <v>176</v>
      </c>
      <c r="C162" s="391">
        <f t="shared" si="189"/>
        <v>0</v>
      </c>
      <c r="D162" s="532">
        <f t="shared" ref="D162:E162" si="204">SUM(D163:D165)</f>
        <v>0</v>
      </c>
      <c r="E162" s="533">
        <f t="shared" si="204"/>
        <v>0</v>
      </c>
      <c r="F162" s="397">
        <f>SUM(F163:F165)</f>
        <v>0</v>
      </c>
      <c r="G162" s="532">
        <f t="shared" ref="G162:H162" si="205">SUM(G163:G165)</f>
        <v>0</v>
      </c>
      <c r="H162" s="533">
        <f t="shared" si="205"/>
        <v>0</v>
      </c>
      <c r="I162" s="397">
        <f>SUM(I163:I165)</f>
        <v>0</v>
      </c>
      <c r="J162" s="534">
        <f t="shared" ref="J162:K162" si="206">SUM(J163:J165)</f>
        <v>0</v>
      </c>
      <c r="K162" s="533">
        <f t="shared" si="206"/>
        <v>0</v>
      </c>
      <c r="L162" s="397">
        <f>SUM(L163:L165)</f>
        <v>0</v>
      </c>
      <c r="M162" s="532">
        <f t="shared" ref="M162:O162" si="207">SUM(M163:M165)</f>
        <v>0</v>
      </c>
      <c r="N162" s="533">
        <f t="shared" si="207"/>
        <v>0</v>
      </c>
      <c r="O162" s="397">
        <f t="shared" si="207"/>
        <v>0</v>
      </c>
      <c r="P162" s="518"/>
    </row>
    <row r="163" spans="1:16" ht="24" hidden="1" x14ac:dyDescent="0.25">
      <c r="A163" s="356">
        <v>3261</v>
      </c>
      <c r="B163" s="400" t="s">
        <v>177</v>
      </c>
      <c r="C163" s="401">
        <f t="shared" si="189"/>
        <v>0</v>
      </c>
      <c r="D163" s="519"/>
      <c r="E163" s="520"/>
      <c r="F163" s="407">
        <f t="shared" ref="F163:F165" si="208">D163+E163</f>
        <v>0</v>
      </c>
      <c r="G163" s="519"/>
      <c r="H163" s="520"/>
      <c r="I163" s="407">
        <f t="shared" ref="I163:I165" si="209">G163+H163</f>
        <v>0</v>
      </c>
      <c r="J163" s="521"/>
      <c r="K163" s="520"/>
      <c r="L163" s="407">
        <f t="shared" ref="L163:L165" si="210">J163+K163</f>
        <v>0</v>
      </c>
      <c r="M163" s="519"/>
      <c r="N163" s="520"/>
      <c r="O163" s="407">
        <f t="shared" ref="O163:O165" si="211">M163+N163</f>
        <v>0</v>
      </c>
      <c r="P163" s="522"/>
    </row>
    <row r="164" spans="1:16" ht="36" hidden="1" x14ac:dyDescent="0.25">
      <c r="A164" s="356">
        <v>3262</v>
      </c>
      <c r="B164" s="400" t="s">
        <v>178</v>
      </c>
      <c r="C164" s="401">
        <f t="shared" si="189"/>
        <v>0</v>
      </c>
      <c r="D164" s="519"/>
      <c r="E164" s="520"/>
      <c r="F164" s="407">
        <f t="shared" si="208"/>
        <v>0</v>
      </c>
      <c r="G164" s="519"/>
      <c r="H164" s="520"/>
      <c r="I164" s="407">
        <f t="shared" si="209"/>
        <v>0</v>
      </c>
      <c r="J164" s="521"/>
      <c r="K164" s="520"/>
      <c r="L164" s="407">
        <f t="shared" si="210"/>
        <v>0</v>
      </c>
      <c r="M164" s="519"/>
      <c r="N164" s="520"/>
      <c r="O164" s="407">
        <f t="shared" si="211"/>
        <v>0</v>
      </c>
      <c r="P164" s="522"/>
    </row>
    <row r="165" spans="1:16" ht="24" hidden="1" x14ac:dyDescent="0.25">
      <c r="A165" s="356">
        <v>3263</v>
      </c>
      <c r="B165" s="400" t="s">
        <v>179</v>
      </c>
      <c r="C165" s="401">
        <f t="shared" si="189"/>
        <v>0</v>
      </c>
      <c r="D165" s="519"/>
      <c r="E165" s="520"/>
      <c r="F165" s="407">
        <f t="shared" si="208"/>
        <v>0</v>
      </c>
      <c r="G165" s="519"/>
      <c r="H165" s="520"/>
      <c r="I165" s="407">
        <f t="shared" si="209"/>
        <v>0</v>
      </c>
      <c r="J165" s="521"/>
      <c r="K165" s="520"/>
      <c r="L165" s="407">
        <f t="shared" si="210"/>
        <v>0</v>
      </c>
      <c r="M165" s="519"/>
      <c r="N165" s="520"/>
      <c r="O165" s="407">
        <f t="shared" si="211"/>
        <v>0</v>
      </c>
      <c r="P165" s="522"/>
    </row>
    <row r="166" spans="1:16" ht="84" hidden="1" x14ac:dyDescent="0.25">
      <c r="A166" s="531">
        <v>3290</v>
      </c>
      <c r="B166" s="390" t="s">
        <v>180</v>
      </c>
      <c r="C166" s="546">
        <f t="shared" si="189"/>
        <v>0</v>
      </c>
      <c r="D166" s="532">
        <f t="shared" ref="D166:E166" si="212">SUM(D167:D170)</f>
        <v>0</v>
      </c>
      <c r="E166" s="533">
        <f t="shared" si="212"/>
        <v>0</v>
      </c>
      <c r="F166" s="397">
        <f>SUM(F167:F170)</f>
        <v>0</v>
      </c>
      <c r="G166" s="532">
        <f t="shared" ref="G166:O166" si="213">SUM(G167:G170)</f>
        <v>0</v>
      </c>
      <c r="H166" s="533">
        <f t="shared" si="213"/>
        <v>0</v>
      </c>
      <c r="I166" s="397">
        <f t="shared" si="213"/>
        <v>0</v>
      </c>
      <c r="J166" s="534">
        <f t="shared" si="213"/>
        <v>0</v>
      </c>
      <c r="K166" s="533">
        <f t="shared" si="213"/>
        <v>0</v>
      </c>
      <c r="L166" s="397">
        <f t="shared" si="213"/>
        <v>0</v>
      </c>
      <c r="M166" s="532">
        <f t="shared" si="213"/>
        <v>0</v>
      </c>
      <c r="N166" s="533">
        <f t="shared" si="213"/>
        <v>0</v>
      </c>
      <c r="O166" s="397">
        <f t="shared" si="213"/>
        <v>0</v>
      </c>
      <c r="P166" s="547"/>
    </row>
    <row r="167" spans="1:16" ht="72" hidden="1" x14ac:dyDescent="0.25">
      <c r="A167" s="356">
        <v>3291</v>
      </c>
      <c r="B167" s="400" t="s">
        <v>181</v>
      </c>
      <c r="C167" s="401">
        <f t="shared" si="189"/>
        <v>0</v>
      </c>
      <c r="D167" s="519"/>
      <c r="E167" s="520"/>
      <c r="F167" s="407">
        <f t="shared" ref="F167:F170" si="214">D167+E167</f>
        <v>0</v>
      </c>
      <c r="G167" s="519"/>
      <c r="H167" s="520"/>
      <c r="I167" s="407">
        <f t="shared" ref="I167:I170" si="215">G167+H167</f>
        <v>0</v>
      </c>
      <c r="J167" s="521"/>
      <c r="K167" s="520"/>
      <c r="L167" s="407">
        <f t="shared" ref="L167:L170" si="216">J167+K167</f>
        <v>0</v>
      </c>
      <c r="M167" s="519"/>
      <c r="N167" s="520"/>
      <c r="O167" s="407">
        <f t="shared" ref="O167:O170" si="217">M167+N167</f>
        <v>0</v>
      </c>
      <c r="P167" s="522"/>
    </row>
    <row r="168" spans="1:16" ht="72" hidden="1" x14ac:dyDescent="0.25">
      <c r="A168" s="356">
        <v>3292</v>
      </c>
      <c r="B168" s="400" t="s">
        <v>182</v>
      </c>
      <c r="C168" s="401">
        <f t="shared" si="189"/>
        <v>0</v>
      </c>
      <c r="D168" s="519"/>
      <c r="E168" s="520"/>
      <c r="F168" s="407">
        <f t="shared" si="214"/>
        <v>0</v>
      </c>
      <c r="G168" s="519"/>
      <c r="H168" s="520"/>
      <c r="I168" s="407">
        <f t="shared" si="215"/>
        <v>0</v>
      </c>
      <c r="J168" s="521"/>
      <c r="K168" s="520"/>
      <c r="L168" s="407">
        <f t="shared" si="216"/>
        <v>0</v>
      </c>
      <c r="M168" s="519"/>
      <c r="N168" s="520"/>
      <c r="O168" s="407">
        <f t="shared" si="217"/>
        <v>0</v>
      </c>
      <c r="P168" s="522"/>
    </row>
    <row r="169" spans="1:16" ht="72" hidden="1" x14ac:dyDescent="0.25">
      <c r="A169" s="356">
        <v>3293</v>
      </c>
      <c r="B169" s="400" t="s">
        <v>183</v>
      </c>
      <c r="C169" s="401">
        <f t="shared" si="189"/>
        <v>0</v>
      </c>
      <c r="D169" s="519"/>
      <c r="E169" s="520"/>
      <c r="F169" s="407">
        <f t="shared" si="214"/>
        <v>0</v>
      </c>
      <c r="G169" s="519"/>
      <c r="H169" s="520"/>
      <c r="I169" s="407">
        <f t="shared" si="215"/>
        <v>0</v>
      </c>
      <c r="J169" s="521"/>
      <c r="K169" s="520"/>
      <c r="L169" s="407">
        <f t="shared" si="216"/>
        <v>0</v>
      </c>
      <c r="M169" s="519"/>
      <c r="N169" s="520"/>
      <c r="O169" s="407">
        <f t="shared" si="217"/>
        <v>0</v>
      </c>
      <c r="P169" s="522"/>
    </row>
    <row r="170" spans="1:16" ht="60" hidden="1" x14ac:dyDescent="0.25">
      <c r="A170" s="548">
        <v>3294</v>
      </c>
      <c r="B170" s="400" t="s">
        <v>184</v>
      </c>
      <c r="C170" s="546">
        <f t="shared" si="189"/>
        <v>0</v>
      </c>
      <c r="D170" s="549"/>
      <c r="E170" s="550"/>
      <c r="F170" s="551">
        <f t="shared" si="214"/>
        <v>0</v>
      </c>
      <c r="G170" s="549"/>
      <c r="H170" s="550"/>
      <c r="I170" s="551">
        <f t="shared" si="215"/>
        <v>0</v>
      </c>
      <c r="J170" s="552"/>
      <c r="K170" s="550"/>
      <c r="L170" s="551">
        <f t="shared" si="216"/>
        <v>0</v>
      </c>
      <c r="M170" s="549"/>
      <c r="N170" s="550"/>
      <c r="O170" s="551">
        <f t="shared" si="217"/>
        <v>0</v>
      </c>
      <c r="P170" s="547"/>
    </row>
    <row r="171" spans="1:16" ht="48" hidden="1" x14ac:dyDescent="0.25">
      <c r="A171" s="553">
        <v>3300</v>
      </c>
      <c r="B171" s="545" t="s">
        <v>185</v>
      </c>
      <c r="C171" s="554">
        <f t="shared" si="189"/>
        <v>0</v>
      </c>
      <c r="D171" s="555">
        <f t="shared" ref="D171:E171" si="218">SUM(D172:D173)</f>
        <v>0</v>
      </c>
      <c r="E171" s="556">
        <f t="shared" si="218"/>
        <v>0</v>
      </c>
      <c r="F171" s="557">
        <f>SUM(F172:F173)</f>
        <v>0</v>
      </c>
      <c r="G171" s="555">
        <f t="shared" ref="G171:O171" si="219">SUM(G172:G173)</f>
        <v>0</v>
      </c>
      <c r="H171" s="556">
        <f t="shared" si="219"/>
        <v>0</v>
      </c>
      <c r="I171" s="557">
        <f t="shared" si="219"/>
        <v>0</v>
      </c>
      <c r="J171" s="558">
        <f t="shared" si="219"/>
        <v>0</v>
      </c>
      <c r="K171" s="556">
        <f t="shared" si="219"/>
        <v>0</v>
      </c>
      <c r="L171" s="557">
        <f t="shared" si="219"/>
        <v>0</v>
      </c>
      <c r="M171" s="555">
        <f t="shared" si="219"/>
        <v>0</v>
      </c>
      <c r="N171" s="556">
        <f t="shared" si="219"/>
        <v>0</v>
      </c>
      <c r="O171" s="557">
        <f t="shared" si="219"/>
        <v>0</v>
      </c>
      <c r="P171" s="510"/>
    </row>
    <row r="172" spans="1:16" ht="48" hidden="1" x14ac:dyDescent="0.25">
      <c r="A172" s="461">
        <v>3310</v>
      </c>
      <c r="B172" s="462" t="s">
        <v>186</v>
      </c>
      <c r="C172" s="467">
        <f t="shared" si="189"/>
        <v>0</v>
      </c>
      <c r="D172" s="527"/>
      <c r="E172" s="528"/>
      <c r="F172" s="512">
        <f t="shared" ref="F172:F173" si="220">D172+E172</f>
        <v>0</v>
      </c>
      <c r="G172" s="527"/>
      <c r="H172" s="528"/>
      <c r="I172" s="512">
        <f t="shared" ref="I172:I173" si="221">G172+H172</f>
        <v>0</v>
      </c>
      <c r="J172" s="529"/>
      <c r="K172" s="528"/>
      <c r="L172" s="512">
        <f t="shared" ref="L172:L173" si="222">J172+K172</f>
        <v>0</v>
      </c>
      <c r="M172" s="527"/>
      <c r="N172" s="528"/>
      <c r="O172" s="512">
        <f t="shared" ref="O172:O173" si="223">M172+N172</f>
        <v>0</v>
      </c>
      <c r="P172" s="514"/>
    </row>
    <row r="173" spans="1:16" ht="48.75" hidden="1" customHeight="1" x14ac:dyDescent="0.25">
      <c r="A173" s="348">
        <v>3320</v>
      </c>
      <c r="B173" s="390" t="s">
        <v>187</v>
      </c>
      <c r="C173" s="391">
        <f t="shared" si="189"/>
        <v>0</v>
      </c>
      <c r="D173" s="515"/>
      <c r="E173" s="516"/>
      <c r="F173" s="397">
        <f t="shared" si="220"/>
        <v>0</v>
      </c>
      <c r="G173" s="515"/>
      <c r="H173" s="516"/>
      <c r="I173" s="397">
        <f t="shared" si="221"/>
        <v>0</v>
      </c>
      <c r="J173" s="517"/>
      <c r="K173" s="516"/>
      <c r="L173" s="397">
        <f t="shared" si="222"/>
        <v>0</v>
      </c>
      <c r="M173" s="515"/>
      <c r="N173" s="516"/>
      <c r="O173" s="397">
        <f t="shared" si="223"/>
        <v>0</v>
      </c>
      <c r="P173" s="518"/>
    </row>
    <row r="174" spans="1:16" hidden="1" x14ac:dyDescent="0.25">
      <c r="A174" s="559">
        <v>4000</v>
      </c>
      <c r="B174" s="499" t="s">
        <v>188</v>
      </c>
      <c r="C174" s="500">
        <f t="shared" si="189"/>
        <v>0</v>
      </c>
      <c r="D174" s="501">
        <f t="shared" ref="D174:E174" si="224">SUM(D175,D178)</f>
        <v>0</v>
      </c>
      <c r="E174" s="502">
        <f t="shared" si="224"/>
        <v>0</v>
      </c>
      <c r="F174" s="503">
        <f>SUM(F175,F178)</f>
        <v>0</v>
      </c>
      <c r="G174" s="501">
        <f t="shared" ref="G174:H174" si="225">SUM(G175,G178)</f>
        <v>0</v>
      </c>
      <c r="H174" s="502">
        <f t="shared" si="225"/>
        <v>0</v>
      </c>
      <c r="I174" s="503">
        <f>SUM(I175,I178)</f>
        <v>0</v>
      </c>
      <c r="J174" s="504">
        <f t="shared" ref="J174:K174" si="226">SUM(J175,J178)</f>
        <v>0</v>
      </c>
      <c r="K174" s="502">
        <f t="shared" si="226"/>
        <v>0</v>
      </c>
      <c r="L174" s="503">
        <f>SUM(L175,L178)</f>
        <v>0</v>
      </c>
      <c r="M174" s="501">
        <f t="shared" ref="M174:O174" si="227">SUM(M175,M178)</f>
        <v>0</v>
      </c>
      <c r="N174" s="502">
        <f t="shared" si="227"/>
        <v>0</v>
      </c>
      <c r="O174" s="503">
        <f t="shared" si="227"/>
        <v>0</v>
      </c>
      <c r="P174" s="505"/>
    </row>
    <row r="175" spans="1:16" ht="24" hidden="1" x14ac:dyDescent="0.25">
      <c r="A175" s="560">
        <v>4200</v>
      </c>
      <c r="B175" s="506" t="s">
        <v>189</v>
      </c>
      <c r="C175" s="377">
        <f t="shared" si="189"/>
        <v>0</v>
      </c>
      <c r="D175" s="507">
        <f t="shared" ref="D175:E175" si="228">SUM(D176,D177)</f>
        <v>0</v>
      </c>
      <c r="E175" s="508">
        <f t="shared" si="228"/>
        <v>0</v>
      </c>
      <c r="F175" s="388">
        <f>SUM(F176,F177)</f>
        <v>0</v>
      </c>
      <c r="G175" s="507">
        <f t="shared" ref="G175:H175" si="229">SUM(G176,G177)</f>
        <v>0</v>
      </c>
      <c r="H175" s="508">
        <f t="shared" si="229"/>
        <v>0</v>
      </c>
      <c r="I175" s="388">
        <f>SUM(I176,I177)</f>
        <v>0</v>
      </c>
      <c r="J175" s="509">
        <f t="shared" ref="J175:K175" si="230">SUM(J176,J177)</f>
        <v>0</v>
      </c>
      <c r="K175" s="508">
        <f t="shared" si="230"/>
        <v>0</v>
      </c>
      <c r="L175" s="388">
        <f>SUM(L176,L177)</f>
        <v>0</v>
      </c>
      <c r="M175" s="507">
        <f t="shared" ref="M175:O175" si="231">SUM(M176,M177)</f>
        <v>0</v>
      </c>
      <c r="N175" s="508">
        <f t="shared" si="231"/>
        <v>0</v>
      </c>
      <c r="O175" s="388">
        <f t="shared" si="231"/>
        <v>0</v>
      </c>
      <c r="P175" s="530"/>
    </row>
    <row r="176" spans="1:16" ht="36" hidden="1" x14ac:dyDescent="0.25">
      <c r="A176" s="531">
        <v>4240</v>
      </c>
      <c r="B176" s="390" t="s">
        <v>190</v>
      </c>
      <c r="C176" s="391">
        <f t="shared" si="189"/>
        <v>0</v>
      </c>
      <c r="D176" s="515"/>
      <c r="E176" s="516"/>
      <c r="F176" s="397">
        <f t="shared" ref="F176:F177" si="232">D176+E176</f>
        <v>0</v>
      </c>
      <c r="G176" s="515"/>
      <c r="H176" s="516"/>
      <c r="I176" s="397">
        <f t="shared" ref="I176:I177" si="233">G176+H176</f>
        <v>0</v>
      </c>
      <c r="J176" s="517"/>
      <c r="K176" s="516"/>
      <c r="L176" s="397">
        <f t="shared" ref="L176:L177" si="234">J176+K176</f>
        <v>0</v>
      </c>
      <c r="M176" s="515"/>
      <c r="N176" s="516"/>
      <c r="O176" s="397">
        <f t="shared" ref="O176:O177" si="235">M176+N176</f>
        <v>0</v>
      </c>
      <c r="P176" s="518"/>
    </row>
    <row r="177" spans="1:16" ht="24" hidden="1" x14ac:dyDescent="0.25">
      <c r="A177" s="523">
        <v>4250</v>
      </c>
      <c r="B177" s="400" t="s">
        <v>191</v>
      </c>
      <c r="C177" s="401">
        <f t="shared" si="189"/>
        <v>0</v>
      </c>
      <c r="D177" s="519"/>
      <c r="E177" s="520"/>
      <c r="F177" s="407">
        <f t="shared" si="232"/>
        <v>0</v>
      </c>
      <c r="G177" s="519"/>
      <c r="H177" s="520"/>
      <c r="I177" s="407">
        <f t="shared" si="233"/>
        <v>0</v>
      </c>
      <c r="J177" s="521"/>
      <c r="K177" s="520"/>
      <c r="L177" s="407">
        <f t="shared" si="234"/>
        <v>0</v>
      </c>
      <c r="M177" s="519"/>
      <c r="N177" s="520"/>
      <c r="O177" s="407">
        <f t="shared" si="235"/>
        <v>0</v>
      </c>
      <c r="P177" s="522"/>
    </row>
    <row r="178" spans="1:16" hidden="1" x14ac:dyDescent="0.25">
      <c r="A178" s="376">
        <v>4300</v>
      </c>
      <c r="B178" s="506" t="s">
        <v>192</v>
      </c>
      <c r="C178" s="377">
        <f t="shared" si="189"/>
        <v>0</v>
      </c>
      <c r="D178" s="507">
        <f t="shared" ref="D178:E178" si="236">SUM(D179)</f>
        <v>0</v>
      </c>
      <c r="E178" s="508">
        <f t="shared" si="236"/>
        <v>0</v>
      </c>
      <c r="F178" s="388">
        <f>SUM(F179)</f>
        <v>0</v>
      </c>
      <c r="G178" s="507">
        <f t="shared" ref="G178:H178" si="237">SUM(G179)</f>
        <v>0</v>
      </c>
      <c r="H178" s="508">
        <f t="shared" si="237"/>
        <v>0</v>
      </c>
      <c r="I178" s="388">
        <f>SUM(I179)</f>
        <v>0</v>
      </c>
      <c r="J178" s="509">
        <f t="shared" ref="J178:K178" si="238">SUM(J179)</f>
        <v>0</v>
      </c>
      <c r="K178" s="508">
        <f t="shared" si="238"/>
        <v>0</v>
      </c>
      <c r="L178" s="388">
        <f>SUM(L179)</f>
        <v>0</v>
      </c>
      <c r="M178" s="507">
        <f t="shared" ref="M178:O178" si="239">SUM(M179)</f>
        <v>0</v>
      </c>
      <c r="N178" s="508">
        <f t="shared" si="239"/>
        <v>0</v>
      </c>
      <c r="O178" s="388">
        <f t="shared" si="239"/>
        <v>0</v>
      </c>
      <c r="P178" s="530"/>
    </row>
    <row r="179" spans="1:16" ht="24" hidden="1" x14ac:dyDescent="0.25">
      <c r="A179" s="531">
        <v>4310</v>
      </c>
      <c r="B179" s="390" t="s">
        <v>193</v>
      </c>
      <c r="C179" s="391">
        <f t="shared" si="189"/>
        <v>0</v>
      </c>
      <c r="D179" s="532">
        <f t="shared" ref="D179:E179" si="240">SUM(D180:D180)</f>
        <v>0</v>
      </c>
      <c r="E179" s="533">
        <f t="shared" si="240"/>
        <v>0</v>
      </c>
      <c r="F179" s="397">
        <f>SUM(F180:F180)</f>
        <v>0</v>
      </c>
      <c r="G179" s="532">
        <f t="shared" ref="G179:H179" si="241">SUM(G180:G180)</f>
        <v>0</v>
      </c>
      <c r="H179" s="533">
        <f t="shared" si="241"/>
        <v>0</v>
      </c>
      <c r="I179" s="397">
        <f>SUM(I180:I180)</f>
        <v>0</v>
      </c>
      <c r="J179" s="534">
        <f t="shared" ref="J179:K179" si="242">SUM(J180:J180)</f>
        <v>0</v>
      </c>
      <c r="K179" s="533">
        <f t="shared" si="242"/>
        <v>0</v>
      </c>
      <c r="L179" s="397">
        <f>SUM(L180:L180)</f>
        <v>0</v>
      </c>
      <c r="M179" s="532">
        <f t="shared" ref="M179:O179" si="243">SUM(M180:M180)</f>
        <v>0</v>
      </c>
      <c r="N179" s="533">
        <f t="shared" si="243"/>
        <v>0</v>
      </c>
      <c r="O179" s="397">
        <f t="shared" si="243"/>
        <v>0</v>
      </c>
      <c r="P179" s="518"/>
    </row>
    <row r="180" spans="1:16" ht="36" hidden="1" x14ac:dyDescent="0.25">
      <c r="A180" s="356">
        <v>4311</v>
      </c>
      <c r="B180" s="400" t="s">
        <v>194</v>
      </c>
      <c r="C180" s="401">
        <f t="shared" si="189"/>
        <v>0</v>
      </c>
      <c r="D180" s="519"/>
      <c r="E180" s="520"/>
      <c r="F180" s="407">
        <f>D180+E180</f>
        <v>0</v>
      </c>
      <c r="G180" s="519"/>
      <c r="H180" s="520"/>
      <c r="I180" s="407">
        <f>G180+H180</f>
        <v>0</v>
      </c>
      <c r="J180" s="521"/>
      <c r="K180" s="520"/>
      <c r="L180" s="407">
        <f>J180+K180</f>
        <v>0</v>
      </c>
      <c r="M180" s="519"/>
      <c r="N180" s="520"/>
      <c r="O180" s="407">
        <f t="shared" ref="O180" si="244">M180+N180</f>
        <v>0</v>
      </c>
      <c r="P180" s="522"/>
    </row>
    <row r="181" spans="1:16" s="330" customFormat="1" ht="24" x14ac:dyDescent="0.25">
      <c r="A181" s="561"/>
      <c r="B181" s="321" t="s">
        <v>195</v>
      </c>
      <c r="C181" s="493">
        <f t="shared" si="189"/>
        <v>173300</v>
      </c>
      <c r="D181" s="494">
        <f t="shared" ref="D181:O181" si="245">SUM(D182,D211,D252,D265)</f>
        <v>161400</v>
      </c>
      <c r="E181" s="495">
        <f t="shared" si="245"/>
        <v>11900</v>
      </c>
      <c r="F181" s="496">
        <f t="shared" si="245"/>
        <v>173300</v>
      </c>
      <c r="G181" s="494">
        <f t="shared" si="245"/>
        <v>0</v>
      </c>
      <c r="H181" s="495">
        <f t="shared" si="245"/>
        <v>0</v>
      </c>
      <c r="I181" s="496">
        <f t="shared" si="245"/>
        <v>0</v>
      </c>
      <c r="J181" s="497">
        <f t="shared" si="245"/>
        <v>0</v>
      </c>
      <c r="K181" s="495">
        <f t="shared" si="245"/>
        <v>0</v>
      </c>
      <c r="L181" s="496">
        <f t="shared" si="245"/>
        <v>0</v>
      </c>
      <c r="M181" s="494">
        <f t="shared" si="245"/>
        <v>0</v>
      </c>
      <c r="N181" s="495">
        <f t="shared" si="245"/>
        <v>0</v>
      </c>
      <c r="O181" s="496">
        <f t="shared" si="245"/>
        <v>0</v>
      </c>
      <c r="P181" s="562"/>
    </row>
    <row r="182" spans="1:16" x14ac:dyDescent="0.25">
      <c r="A182" s="499">
        <v>5000</v>
      </c>
      <c r="B182" s="499" t="s">
        <v>196</v>
      </c>
      <c r="C182" s="500">
        <f t="shared" si="189"/>
        <v>173300</v>
      </c>
      <c r="D182" s="501">
        <f t="shared" ref="D182:E182" si="246">D183+D187</f>
        <v>161400</v>
      </c>
      <c r="E182" s="502">
        <f t="shared" si="246"/>
        <v>11900</v>
      </c>
      <c r="F182" s="503">
        <f>F183+F187</f>
        <v>173300</v>
      </c>
      <c r="G182" s="501">
        <f t="shared" ref="G182:H182" si="247">G183+G187</f>
        <v>0</v>
      </c>
      <c r="H182" s="502">
        <f t="shared" si="247"/>
        <v>0</v>
      </c>
      <c r="I182" s="503">
        <f>I183+I187</f>
        <v>0</v>
      </c>
      <c r="J182" s="504">
        <f t="shared" ref="J182:K182" si="248">J183+J187</f>
        <v>0</v>
      </c>
      <c r="K182" s="502">
        <f t="shared" si="248"/>
        <v>0</v>
      </c>
      <c r="L182" s="503">
        <f>L183+L187</f>
        <v>0</v>
      </c>
      <c r="M182" s="501">
        <f t="shared" ref="M182:O182" si="249">M183+M187</f>
        <v>0</v>
      </c>
      <c r="N182" s="502">
        <f t="shared" si="249"/>
        <v>0</v>
      </c>
      <c r="O182" s="503">
        <f t="shared" si="249"/>
        <v>0</v>
      </c>
      <c r="P182" s="505"/>
    </row>
    <row r="183" spans="1:16" x14ac:dyDescent="0.25">
      <c r="A183" s="376">
        <v>5100</v>
      </c>
      <c r="B183" s="506" t="s">
        <v>197</v>
      </c>
      <c r="C183" s="377">
        <f t="shared" si="189"/>
        <v>50900</v>
      </c>
      <c r="D183" s="507">
        <f t="shared" ref="D183:E183" si="250">SUM(D184:D186)</f>
        <v>39000</v>
      </c>
      <c r="E183" s="508">
        <f t="shared" si="250"/>
        <v>11900</v>
      </c>
      <c r="F183" s="388">
        <f>SUM(F184:F186)</f>
        <v>50900</v>
      </c>
      <c r="G183" s="507">
        <f t="shared" ref="G183:H183" si="251">SUM(G184:G186)</f>
        <v>0</v>
      </c>
      <c r="H183" s="508">
        <f t="shared" si="251"/>
        <v>0</v>
      </c>
      <c r="I183" s="388">
        <f>SUM(I184:I186)</f>
        <v>0</v>
      </c>
      <c r="J183" s="509">
        <f t="shared" ref="J183:K183" si="252">SUM(J184:J186)</f>
        <v>0</v>
      </c>
      <c r="K183" s="508">
        <f t="shared" si="252"/>
        <v>0</v>
      </c>
      <c r="L183" s="388">
        <f>SUM(L184:L186)</f>
        <v>0</v>
      </c>
      <c r="M183" s="507">
        <f t="shared" ref="M183:O183" si="253">SUM(M184:M186)</f>
        <v>0</v>
      </c>
      <c r="N183" s="508">
        <f t="shared" si="253"/>
        <v>0</v>
      </c>
      <c r="O183" s="388">
        <f t="shared" si="253"/>
        <v>0</v>
      </c>
      <c r="P183" s="530"/>
    </row>
    <row r="184" spans="1:16" hidden="1" x14ac:dyDescent="0.25">
      <c r="A184" s="531">
        <v>5110</v>
      </c>
      <c r="B184" s="390" t="s">
        <v>198</v>
      </c>
      <c r="C184" s="391">
        <f t="shared" si="189"/>
        <v>0</v>
      </c>
      <c r="D184" s="515"/>
      <c r="E184" s="516"/>
      <c r="F184" s="397">
        <f t="shared" ref="F184:F186" si="254">D184+E184</f>
        <v>0</v>
      </c>
      <c r="G184" s="515"/>
      <c r="H184" s="516"/>
      <c r="I184" s="397">
        <f t="shared" ref="I184:I186" si="255">G184+H184</f>
        <v>0</v>
      </c>
      <c r="J184" s="517"/>
      <c r="K184" s="516"/>
      <c r="L184" s="397">
        <f t="shared" ref="L184:L186" si="256">J184+K184</f>
        <v>0</v>
      </c>
      <c r="M184" s="515"/>
      <c r="N184" s="516"/>
      <c r="O184" s="397">
        <f t="shared" ref="O184:O186" si="257">M184+N184</f>
        <v>0</v>
      </c>
      <c r="P184" s="518"/>
    </row>
    <row r="185" spans="1:16" ht="24" x14ac:dyDescent="0.25">
      <c r="A185" s="523">
        <v>5120</v>
      </c>
      <c r="B185" s="400" t="s">
        <v>199</v>
      </c>
      <c r="C185" s="401">
        <f t="shared" si="189"/>
        <v>50900</v>
      </c>
      <c r="D185" s="519">
        <v>39000</v>
      </c>
      <c r="E185" s="563">
        <v>11900</v>
      </c>
      <c r="F185" s="407">
        <f t="shared" si="254"/>
        <v>50900</v>
      </c>
      <c r="G185" s="519"/>
      <c r="H185" s="520"/>
      <c r="I185" s="407">
        <f t="shared" si="255"/>
        <v>0</v>
      </c>
      <c r="J185" s="521"/>
      <c r="K185" s="520"/>
      <c r="L185" s="407">
        <f t="shared" si="256"/>
        <v>0</v>
      </c>
      <c r="M185" s="519"/>
      <c r="N185" s="520"/>
      <c r="O185" s="407">
        <f t="shared" si="257"/>
        <v>0</v>
      </c>
      <c r="P185" s="522"/>
    </row>
    <row r="186" spans="1:16" hidden="1" x14ac:dyDescent="0.25">
      <c r="A186" s="523">
        <v>5140</v>
      </c>
      <c r="B186" s="400" t="s">
        <v>200</v>
      </c>
      <c r="C186" s="401">
        <f t="shared" si="189"/>
        <v>0</v>
      </c>
      <c r="D186" s="519"/>
      <c r="E186" s="520"/>
      <c r="F186" s="407">
        <f t="shared" si="254"/>
        <v>0</v>
      </c>
      <c r="G186" s="519"/>
      <c r="H186" s="520"/>
      <c r="I186" s="407">
        <f t="shared" si="255"/>
        <v>0</v>
      </c>
      <c r="J186" s="521"/>
      <c r="K186" s="520"/>
      <c r="L186" s="407">
        <f t="shared" si="256"/>
        <v>0</v>
      </c>
      <c r="M186" s="519"/>
      <c r="N186" s="520"/>
      <c r="O186" s="407">
        <f t="shared" si="257"/>
        <v>0</v>
      </c>
      <c r="P186" s="522"/>
    </row>
    <row r="187" spans="1:16" ht="24" x14ac:dyDescent="0.25">
      <c r="A187" s="376">
        <v>5200</v>
      </c>
      <c r="B187" s="506" t="s">
        <v>201</v>
      </c>
      <c r="C187" s="377">
        <f t="shared" si="189"/>
        <v>122400</v>
      </c>
      <c r="D187" s="507">
        <f t="shared" ref="D187:E187" si="258">D188+D198+D199+D206+D207+D208+D210</f>
        <v>122400</v>
      </c>
      <c r="E187" s="508">
        <f t="shared" si="258"/>
        <v>0</v>
      </c>
      <c r="F187" s="388">
        <f>F188+F198+F199+F206+F207+F208+F210</f>
        <v>122400</v>
      </c>
      <c r="G187" s="507">
        <f t="shared" ref="G187:H187" si="259">G188+G198+G199+G206+G207+G208+G210</f>
        <v>0</v>
      </c>
      <c r="H187" s="508">
        <f t="shared" si="259"/>
        <v>0</v>
      </c>
      <c r="I187" s="388">
        <f>I188+I198+I199+I206+I207+I208+I210</f>
        <v>0</v>
      </c>
      <c r="J187" s="509">
        <f t="shared" ref="J187:K187" si="260">J188+J198+J199+J206+J207+J208+J210</f>
        <v>0</v>
      </c>
      <c r="K187" s="508">
        <f t="shared" si="260"/>
        <v>0</v>
      </c>
      <c r="L187" s="388">
        <f>L188+L198+L199+L206+L207+L208+L210</f>
        <v>0</v>
      </c>
      <c r="M187" s="507">
        <f t="shared" ref="M187:O187" si="261">M188+M198+M199+M206+M207+M208+M210</f>
        <v>0</v>
      </c>
      <c r="N187" s="508">
        <f t="shared" si="261"/>
        <v>0</v>
      </c>
      <c r="O187" s="388">
        <f t="shared" si="261"/>
        <v>0</v>
      </c>
      <c r="P187" s="530"/>
    </row>
    <row r="188" spans="1:16" hidden="1" x14ac:dyDescent="0.25">
      <c r="A188" s="511">
        <v>5210</v>
      </c>
      <c r="B188" s="462" t="s">
        <v>202</v>
      </c>
      <c r="C188" s="467">
        <f t="shared" si="189"/>
        <v>0</v>
      </c>
      <c r="D188" s="468">
        <f t="shared" ref="D188:E188" si="262">SUM(D189:D197)</f>
        <v>0</v>
      </c>
      <c r="E188" s="469">
        <f t="shared" si="262"/>
        <v>0</v>
      </c>
      <c r="F188" s="512">
        <f>SUM(F189:F197)</f>
        <v>0</v>
      </c>
      <c r="G188" s="468">
        <f t="shared" ref="G188:H188" si="263">SUM(G189:G197)</f>
        <v>0</v>
      </c>
      <c r="H188" s="469">
        <f t="shared" si="263"/>
        <v>0</v>
      </c>
      <c r="I188" s="512">
        <f>SUM(I189:I197)</f>
        <v>0</v>
      </c>
      <c r="J188" s="513">
        <f t="shared" ref="J188:K188" si="264">SUM(J189:J197)</f>
        <v>0</v>
      </c>
      <c r="K188" s="469">
        <f t="shared" si="264"/>
        <v>0</v>
      </c>
      <c r="L188" s="512">
        <f>SUM(L189:L197)</f>
        <v>0</v>
      </c>
      <c r="M188" s="468">
        <f t="shared" ref="M188:O188" si="265">SUM(M189:M197)</f>
        <v>0</v>
      </c>
      <c r="N188" s="469">
        <f t="shared" si="265"/>
        <v>0</v>
      </c>
      <c r="O188" s="512">
        <f t="shared" si="265"/>
        <v>0</v>
      </c>
      <c r="P188" s="514"/>
    </row>
    <row r="189" spans="1:16" hidden="1" x14ac:dyDescent="0.25">
      <c r="A189" s="348">
        <v>5211</v>
      </c>
      <c r="B189" s="390" t="s">
        <v>203</v>
      </c>
      <c r="C189" s="391">
        <f t="shared" si="189"/>
        <v>0</v>
      </c>
      <c r="D189" s="515"/>
      <c r="E189" s="516"/>
      <c r="F189" s="397">
        <f t="shared" ref="F189:F198" si="266">D189+E189</f>
        <v>0</v>
      </c>
      <c r="G189" s="515"/>
      <c r="H189" s="516"/>
      <c r="I189" s="397">
        <f t="shared" ref="I189:I198" si="267">G189+H189</f>
        <v>0</v>
      </c>
      <c r="J189" s="517"/>
      <c r="K189" s="516"/>
      <c r="L189" s="397">
        <f t="shared" ref="L189:L198" si="268">J189+K189</f>
        <v>0</v>
      </c>
      <c r="M189" s="515"/>
      <c r="N189" s="516"/>
      <c r="O189" s="397">
        <f t="shared" ref="O189:O198" si="269">M189+N189</f>
        <v>0</v>
      </c>
      <c r="P189" s="518"/>
    </row>
    <row r="190" spans="1:16" hidden="1" x14ac:dyDescent="0.25">
      <c r="A190" s="356">
        <v>5212</v>
      </c>
      <c r="B190" s="400" t="s">
        <v>204</v>
      </c>
      <c r="C190" s="401">
        <f t="shared" si="189"/>
        <v>0</v>
      </c>
      <c r="D190" s="519"/>
      <c r="E190" s="520"/>
      <c r="F190" s="407">
        <f t="shared" si="266"/>
        <v>0</v>
      </c>
      <c r="G190" s="519"/>
      <c r="H190" s="520"/>
      <c r="I190" s="407">
        <f t="shared" si="267"/>
        <v>0</v>
      </c>
      <c r="J190" s="521"/>
      <c r="K190" s="520"/>
      <c r="L190" s="407">
        <f t="shared" si="268"/>
        <v>0</v>
      </c>
      <c r="M190" s="519"/>
      <c r="N190" s="520"/>
      <c r="O190" s="407">
        <f t="shared" si="269"/>
        <v>0</v>
      </c>
      <c r="P190" s="522"/>
    </row>
    <row r="191" spans="1:16" hidden="1" x14ac:dyDescent="0.25">
      <c r="A191" s="356">
        <v>5213</v>
      </c>
      <c r="B191" s="400" t="s">
        <v>205</v>
      </c>
      <c r="C191" s="401">
        <f t="shared" si="189"/>
        <v>0</v>
      </c>
      <c r="D191" s="519"/>
      <c r="E191" s="520"/>
      <c r="F191" s="407">
        <f t="shared" si="266"/>
        <v>0</v>
      </c>
      <c r="G191" s="519"/>
      <c r="H191" s="520"/>
      <c r="I191" s="407">
        <f t="shared" si="267"/>
        <v>0</v>
      </c>
      <c r="J191" s="521"/>
      <c r="K191" s="520"/>
      <c r="L191" s="407">
        <f t="shared" si="268"/>
        <v>0</v>
      </c>
      <c r="M191" s="519"/>
      <c r="N191" s="520"/>
      <c r="O191" s="407">
        <f t="shared" si="269"/>
        <v>0</v>
      </c>
      <c r="P191" s="522"/>
    </row>
    <row r="192" spans="1:16" hidden="1" x14ac:dyDescent="0.25">
      <c r="A192" s="356">
        <v>5214</v>
      </c>
      <c r="B192" s="400" t="s">
        <v>206</v>
      </c>
      <c r="C192" s="401">
        <f t="shared" si="189"/>
        <v>0</v>
      </c>
      <c r="D192" s="519"/>
      <c r="E192" s="520"/>
      <c r="F192" s="407">
        <f t="shared" si="266"/>
        <v>0</v>
      </c>
      <c r="G192" s="519"/>
      <c r="H192" s="520"/>
      <c r="I192" s="407">
        <f t="shared" si="267"/>
        <v>0</v>
      </c>
      <c r="J192" s="521"/>
      <c r="K192" s="520"/>
      <c r="L192" s="407">
        <f t="shared" si="268"/>
        <v>0</v>
      </c>
      <c r="M192" s="519"/>
      <c r="N192" s="520"/>
      <c r="O192" s="407">
        <f t="shared" si="269"/>
        <v>0</v>
      </c>
      <c r="P192" s="522"/>
    </row>
    <row r="193" spans="1:16" hidden="1" x14ac:dyDescent="0.25">
      <c r="A193" s="356">
        <v>5215</v>
      </c>
      <c r="B193" s="400" t="s">
        <v>207</v>
      </c>
      <c r="C193" s="401">
        <f t="shared" si="189"/>
        <v>0</v>
      </c>
      <c r="D193" s="519"/>
      <c r="E193" s="520"/>
      <c r="F193" s="407">
        <f t="shared" si="266"/>
        <v>0</v>
      </c>
      <c r="G193" s="519"/>
      <c r="H193" s="520"/>
      <c r="I193" s="407">
        <f t="shared" si="267"/>
        <v>0</v>
      </c>
      <c r="J193" s="521"/>
      <c r="K193" s="520"/>
      <c r="L193" s="407">
        <f t="shared" si="268"/>
        <v>0</v>
      </c>
      <c r="M193" s="519"/>
      <c r="N193" s="520"/>
      <c r="O193" s="407">
        <f t="shared" si="269"/>
        <v>0</v>
      </c>
      <c r="P193" s="522"/>
    </row>
    <row r="194" spans="1:16" ht="14.25" hidden="1" customHeight="1" x14ac:dyDescent="0.25">
      <c r="A194" s="356">
        <v>5216</v>
      </c>
      <c r="B194" s="400" t="s">
        <v>208</v>
      </c>
      <c r="C194" s="401">
        <f t="shared" si="189"/>
        <v>0</v>
      </c>
      <c r="D194" s="519"/>
      <c r="E194" s="520"/>
      <c r="F194" s="407">
        <f t="shared" si="266"/>
        <v>0</v>
      </c>
      <c r="G194" s="519"/>
      <c r="H194" s="520"/>
      <c r="I194" s="407">
        <f t="shared" si="267"/>
        <v>0</v>
      </c>
      <c r="J194" s="521"/>
      <c r="K194" s="520"/>
      <c r="L194" s="407">
        <f t="shared" si="268"/>
        <v>0</v>
      </c>
      <c r="M194" s="519"/>
      <c r="N194" s="520"/>
      <c r="O194" s="407">
        <f t="shared" si="269"/>
        <v>0</v>
      </c>
      <c r="P194" s="522"/>
    </row>
    <row r="195" spans="1:16" hidden="1" x14ac:dyDescent="0.25">
      <c r="A195" s="356">
        <v>5217</v>
      </c>
      <c r="B195" s="400" t="s">
        <v>209</v>
      </c>
      <c r="C195" s="401">
        <f t="shared" si="189"/>
        <v>0</v>
      </c>
      <c r="D195" s="519"/>
      <c r="E195" s="520"/>
      <c r="F195" s="407">
        <f t="shared" si="266"/>
        <v>0</v>
      </c>
      <c r="G195" s="519"/>
      <c r="H195" s="520"/>
      <c r="I195" s="407">
        <f t="shared" si="267"/>
        <v>0</v>
      </c>
      <c r="J195" s="521"/>
      <c r="K195" s="520"/>
      <c r="L195" s="407">
        <f t="shared" si="268"/>
        <v>0</v>
      </c>
      <c r="M195" s="519"/>
      <c r="N195" s="520"/>
      <c r="O195" s="407">
        <f t="shared" si="269"/>
        <v>0</v>
      </c>
      <c r="P195" s="522"/>
    </row>
    <row r="196" spans="1:16" hidden="1" x14ac:dyDescent="0.25">
      <c r="A196" s="356">
        <v>5218</v>
      </c>
      <c r="B196" s="400" t="s">
        <v>210</v>
      </c>
      <c r="C196" s="401">
        <f t="shared" si="189"/>
        <v>0</v>
      </c>
      <c r="D196" s="519"/>
      <c r="E196" s="520"/>
      <c r="F196" s="407">
        <f t="shared" si="266"/>
        <v>0</v>
      </c>
      <c r="G196" s="519"/>
      <c r="H196" s="520"/>
      <c r="I196" s="407">
        <f t="shared" si="267"/>
        <v>0</v>
      </c>
      <c r="J196" s="521"/>
      <c r="K196" s="520"/>
      <c r="L196" s="407">
        <f t="shared" si="268"/>
        <v>0</v>
      </c>
      <c r="M196" s="519"/>
      <c r="N196" s="520"/>
      <c r="O196" s="407">
        <f t="shared" si="269"/>
        <v>0</v>
      </c>
      <c r="P196" s="522"/>
    </row>
    <row r="197" spans="1:16" hidden="1" x14ac:dyDescent="0.25">
      <c r="A197" s="356">
        <v>5219</v>
      </c>
      <c r="B197" s="400" t="s">
        <v>211</v>
      </c>
      <c r="C197" s="401">
        <f t="shared" si="189"/>
        <v>0</v>
      </c>
      <c r="D197" s="519"/>
      <c r="E197" s="520"/>
      <c r="F197" s="407">
        <f t="shared" si="266"/>
        <v>0</v>
      </c>
      <c r="G197" s="519"/>
      <c r="H197" s="520"/>
      <c r="I197" s="407">
        <f t="shared" si="267"/>
        <v>0</v>
      </c>
      <c r="J197" s="521"/>
      <c r="K197" s="520"/>
      <c r="L197" s="407">
        <f t="shared" si="268"/>
        <v>0</v>
      </c>
      <c r="M197" s="519"/>
      <c r="N197" s="520"/>
      <c r="O197" s="407">
        <f t="shared" si="269"/>
        <v>0</v>
      </c>
      <c r="P197" s="522"/>
    </row>
    <row r="198" spans="1:16" ht="13.5" hidden="1" customHeight="1" x14ac:dyDescent="0.25">
      <c r="A198" s="523">
        <v>5220</v>
      </c>
      <c r="B198" s="400" t="s">
        <v>212</v>
      </c>
      <c r="C198" s="401">
        <f t="shared" si="189"/>
        <v>0</v>
      </c>
      <c r="D198" s="519"/>
      <c r="E198" s="520"/>
      <c r="F198" s="407">
        <f t="shared" si="266"/>
        <v>0</v>
      </c>
      <c r="G198" s="519"/>
      <c r="H198" s="520"/>
      <c r="I198" s="407">
        <f t="shared" si="267"/>
        <v>0</v>
      </c>
      <c r="J198" s="521"/>
      <c r="K198" s="520"/>
      <c r="L198" s="407">
        <f t="shared" si="268"/>
        <v>0</v>
      </c>
      <c r="M198" s="519"/>
      <c r="N198" s="520"/>
      <c r="O198" s="407">
        <f t="shared" si="269"/>
        <v>0</v>
      </c>
      <c r="P198" s="522"/>
    </row>
    <row r="199" spans="1:16" x14ac:dyDescent="0.25">
      <c r="A199" s="523">
        <v>5230</v>
      </c>
      <c r="B199" s="400" t="s">
        <v>213</v>
      </c>
      <c r="C199" s="401">
        <f t="shared" si="189"/>
        <v>30900</v>
      </c>
      <c r="D199" s="524">
        <f t="shared" ref="D199:E199" si="270">SUM(D200:D205)</f>
        <v>30900</v>
      </c>
      <c r="E199" s="525">
        <f t="shared" si="270"/>
        <v>0</v>
      </c>
      <c r="F199" s="407">
        <f>SUM(F200:F205)</f>
        <v>30900</v>
      </c>
      <c r="G199" s="524">
        <f t="shared" ref="G199:H199" si="271">SUM(G200:G205)</f>
        <v>0</v>
      </c>
      <c r="H199" s="525">
        <f t="shared" si="271"/>
        <v>0</v>
      </c>
      <c r="I199" s="407">
        <f>SUM(I200:I205)</f>
        <v>0</v>
      </c>
      <c r="J199" s="526">
        <f t="shared" ref="J199:K199" si="272">SUM(J200:J205)</f>
        <v>0</v>
      </c>
      <c r="K199" s="525">
        <f t="shared" si="272"/>
        <v>0</v>
      </c>
      <c r="L199" s="407">
        <f>SUM(L200:L205)</f>
        <v>0</v>
      </c>
      <c r="M199" s="524">
        <f t="shared" ref="M199:O199" si="273">SUM(M200:M205)</f>
        <v>0</v>
      </c>
      <c r="N199" s="525">
        <f t="shared" si="273"/>
        <v>0</v>
      </c>
      <c r="O199" s="407">
        <f t="shared" si="273"/>
        <v>0</v>
      </c>
      <c r="P199" s="522"/>
    </row>
    <row r="200" spans="1:16" hidden="1" x14ac:dyDescent="0.25">
      <c r="A200" s="356">
        <v>5231</v>
      </c>
      <c r="B200" s="400" t="s">
        <v>214</v>
      </c>
      <c r="C200" s="401">
        <f t="shared" si="189"/>
        <v>0</v>
      </c>
      <c r="D200" s="519"/>
      <c r="E200" s="520"/>
      <c r="F200" s="407">
        <f t="shared" ref="F200:F207" si="274">D200+E200</f>
        <v>0</v>
      </c>
      <c r="G200" s="519"/>
      <c r="H200" s="520"/>
      <c r="I200" s="407">
        <f t="shared" ref="I200:I207" si="275">G200+H200</f>
        <v>0</v>
      </c>
      <c r="J200" s="521"/>
      <c r="K200" s="520"/>
      <c r="L200" s="407">
        <f t="shared" ref="L200:L207" si="276">J200+K200</f>
        <v>0</v>
      </c>
      <c r="M200" s="519"/>
      <c r="N200" s="520"/>
      <c r="O200" s="407">
        <f t="shared" ref="O200:O207" si="277">M200+N200</f>
        <v>0</v>
      </c>
      <c r="P200" s="522"/>
    </row>
    <row r="201" spans="1:16" hidden="1" x14ac:dyDescent="0.25">
      <c r="A201" s="356">
        <v>5233</v>
      </c>
      <c r="B201" s="400" t="s">
        <v>215</v>
      </c>
      <c r="C201" s="401">
        <f t="shared" si="189"/>
        <v>0</v>
      </c>
      <c r="D201" s="519"/>
      <c r="E201" s="520"/>
      <c r="F201" s="407">
        <f t="shared" si="274"/>
        <v>0</v>
      </c>
      <c r="G201" s="519"/>
      <c r="H201" s="520"/>
      <c r="I201" s="407">
        <f t="shared" si="275"/>
        <v>0</v>
      </c>
      <c r="J201" s="521"/>
      <c r="K201" s="520"/>
      <c r="L201" s="407">
        <f t="shared" si="276"/>
        <v>0</v>
      </c>
      <c r="M201" s="519"/>
      <c r="N201" s="520"/>
      <c r="O201" s="407">
        <f t="shared" si="277"/>
        <v>0</v>
      </c>
      <c r="P201" s="522"/>
    </row>
    <row r="202" spans="1:16" ht="24" hidden="1" x14ac:dyDescent="0.25">
      <c r="A202" s="356">
        <v>5234</v>
      </c>
      <c r="B202" s="400" t="s">
        <v>216</v>
      </c>
      <c r="C202" s="401">
        <f t="shared" si="189"/>
        <v>0</v>
      </c>
      <c r="D202" s="519"/>
      <c r="E202" s="520"/>
      <c r="F202" s="407">
        <f t="shared" si="274"/>
        <v>0</v>
      </c>
      <c r="G202" s="519"/>
      <c r="H202" s="520"/>
      <c r="I202" s="407">
        <f t="shared" si="275"/>
        <v>0</v>
      </c>
      <c r="J202" s="521"/>
      <c r="K202" s="520"/>
      <c r="L202" s="407">
        <f t="shared" si="276"/>
        <v>0</v>
      </c>
      <c r="M202" s="519"/>
      <c r="N202" s="520"/>
      <c r="O202" s="407">
        <f t="shared" si="277"/>
        <v>0</v>
      </c>
      <c r="P202" s="522"/>
    </row>
    <row r="203" spans="1:16" ht="14.25" hidden="1" customHeight="1" x14ac:dyDescent="0.25">
      <c r="A203" s="356">
        <v>5236</v>
      </c>
      <c r="B203" s="400" t="s">
        <v>217</v>
      </c>
      <c r="C203" s="401">
        <f t="shared" si="189"/>
        <v>0</v>
      </c>
      <c r="D203" s="519"/>
      <c r="E203" s="520"/>
      <c r="F203" s="407">
        <f t="shared" si="274"/>
        <v>0</v>
      </c>
      <c r="G203" s="519"/>
      <c r="H203" s="520"/>
      <c r="I203" s="407">
        <f t="shared" si="275"/>
        <v>0</v>
      </c>
      <c r="J203" s="521"/>
      <c r="K203" s="520"/>
      <c r="L203" s="407">
        <f t="shared" si="276"/>
        <v>0</v>
      </c>
      <c r="M203" s="519"/>
      <c r="N203" s="520"/>
      <c r="O203" s="407">
        <f t="shared" si="277"/>
        <v>0</v>
      </c>
      <c r="P203" s="522"/>
    </row>
    <row r="204" spans="1:16" ht="24" x14ac:dyDescent="0.25">
      <c r="A204" s="356">
        <v>5238</v>
      </c>
      <c r="B204" s="400" t="s">
        <v>218</v>
      </c>
      <c r="C204" s="401">
        <f t="shared" si="189"/>
        <v>30900</v>
      </c>
      <c r="D204" s="519">
        <v>30900</v>
      </c>
      <c r="E204" s="520"/>
      <c r="F204" s="407">
        <f t="shared" si="274"/>
        <v>30900</v>
      </c>
      <c r="G204" s="519"/>
      <c r="H204" s="520"/>
      <c r="I204" s="407">
        <f t="shared" si="275"/>
        <v>0</v>
      </c>
      <c r="J204" s="521"/>
      <c r="K204" s="520"/>
      <c r="L204" s="407">
        <f t="shared" si="276"/>
        <v>0</v>
      </c>
      <c r="M204" s="519"/>
      <c r="N204" s="520"/>
      <c r="O204" s="407">
        <f t="shared" si="277"/>
        <v>0</v>
      </c>
      <c r="P204" s="522"/>
    </row>
    <row r="205" spans="1:16" ht="24" hidden="1" x14ac:dyDescent="0.25">
      <c r="A205" s="356">
        <v>5239</v>
      </c>
      <c r="B205" s="400" t="s">
        <v>219</v>
      </c>
      <c r="C205" s="401">
        <f t="shared" si="189"/>
        <v>0</v>
      </c>
      <c r="D205" s="519"/>
      <c r="E205" s="520"/>
      <c r="F205" s="407">
        <f t="shared" si="274"/>
        <v>0</v>
      </c>
      <c r="G205" s="519"/>
      <c r="H205" s="520"/>
      <c r="I205" s="407">
        <f t="shared" si="275"/>
        <v>0</v>
      </c>
      <c r="J205" s="521"/>
      <c r="K205" s="520"/>
      <c r="L205" s="407">
        <f t="shared" si="276"/>
        <v>0</v>
      </c>
      <c r="M205" s="519"/>
      <c r="N205" s="520"/>
      <c r="O205" s="407">
        <f t="shared" si="277"/>
        <v>0</v>
      </c>
      <c r="P205" s="522"/>
    </row>
    <row r="206" spans="1:16" ht="24" x14ac:dyDescent="0.25">
      <c r="A206" s="523">
        <v>5240</v>
      </c>
      <c r="B206" s="400" t="s">
        <v>220</v>
      </c>
      <c r="C206" s="401">
        <f t="shared" si="189"/>
        <v>91500</v>
      </c>
      <c r="D206" s="519">
        <v>91500</v>
      </c>
      <c r="E206" s="520"/>
      <c r="F206" s="407">
        <f t="shared" si="274"/>
        <v>91500</v>
      </c>
      <c r="G206" s="519"/>
      <c r="H206" s="520"/>
      <c r="I206" s="407">
        <f t="shared" si="275"/>
        <v>0</v>
      </c>
      <c r="J206" s="521"/>
      <c r="K206" s="520"/>
      <c r="L206" s="407">
        <f t="shared" si="276"/>
        <v>0</v>
      </c>
      <c r="M206" s="519"/>
      <c r="N206" s="520"/>
      <c r="O206" s="407">
        <f t="shared" si="277"/>
        <v>0</v>
      </c>
      <c r="P206" s="522"/>
    </row>
    <row r="207" spans="1:16" hidden="1" x14ac:dyDescent="0.25">
      <c r="A207" s="523">
        <v>5250</v>
      </c>
      <c r="B207" s="400" t="s">
        <v>221</v>
      </c>
      <c r="C207" s="401">
        <f t="shared" si="189"/>
        <v>0</v>
      </c>
      <c r="D207" s="519"/>
      <c r="E207" s="520"/>
      <c r="F207" s="407">
        <f t="shared" si="274"/>
        <v>0</v>
      </c>
      <c r="G207" s="519"/>
      <c r="H207" s="520"/>
      <c r="I207" s="407">
        <f t="shared" si="275"/>
        <v>0</v>
      </c>
      <c r="J207" s="521"/>
      <c r="K207" s="520"/>
      <c r="L207" s="407">
        <f t="shared" si="276"/>
        <v>0</v>
      </c>
      <c r="M207" s="519"/>
      <c r="N207" s="520"/>
      <c r="O207" s="407">
        <f t="shared" si="277"/>
        <v>0</v>
      </c>
      <c r="P207" s="522"/>
    </row>
    <row r="208" spans="1:16" hidden="1" x14ac:dyDescent="0.25">
      <c r="A208" s="523">
        <v>5260</v>
      </c>
      <c r="B208" s="400" t="s">
        <v>222</v>
      </c>
      <c r="C208" s="401">
        <f t="shared" si="189"/>
        <v>0</v>
      </c>
      <c r="D208" s="524">
        <f t="shared" ref="D208:E208" si="278">SUM(D209)</f>
        <v>0</v>
      </c>
      <c r="E208" s="525">
        <f t="shared" si="278"/>
        <v>0</v>
      </c>
      <c r="F208" s="407">
        <f>SUM(F209)</f>
        <v>0</v>
      </c>
      <c r="G208" s="524">
        <f t="shared" ref="G208:H208" si="279">SUM(G209)</f>
        <v>0</v>
      </c>
      <c r="H208" s="525">
        <f t="shared" si="279"/>
        <v>0</v>
      </c>
      <c r="I208" s="407">
        <f>SUM(I209)</f>
        <v>0</v>
      </c>
      <c r="J208" s="526">
        <f t="shared" ref="J208:K208" si="280">SUM(J209)</f>
        <v>0</v>
      </c>
      <c r="K208" s="525">
        <f t="shared" si="280"/>
        <v>0</v>
      </c>
      <c r="L208" s="407">
        <f>SUM(L209)</f>
        <v>0</v>
      </c>
      <c r="M208" s="524">
        <f t="shared" ref="M208:O208" si="281">SUM(M209)</f>
        <v>0</v>
      </c>
      <c r="N208" s="525">
        <f t="shared" si="281"/>
        <v>0</v>
      </c>
      <c r="O208" s="407">
        <f t="shared" si="281"/>
        <v>0</v>
      </c>
      <c r="P208" s="522"/>
    </row>
    <row r="209" spans="1:16" ht="24" hidden="1" x14ac:dyDescent="0.25">
      <c r="A209" s="356">
        <v>5269</v>
      </c>
      <c r="B209" s="400" t="s">
        <v>223</v>
      </c>
      <c r="C209" s="401">
        <f t="shared" si="189"/>
        <v>0</v>
      </c>
      <c r="D209" s="519"/>
      <c r="E209" s="520"/>
      <c r="F209" s="407">
        <f t="shared" ref="F209:F210" si="282">D209+E209</f>
        <v>0</v>
      </c>
      <c r="G209" s="519"/>
      <c r="H209" s="520"/>
      <c r="I209" s="407">
        <f t="shared" ref="I209:I210" si="283">G209+H209</f>
        <v>0</v>
      </c>
      <c r="J209" s="521"/>
      <c r="K209" s="520"/>
      <c r="L209" s="407">
        <f t="shared" ref="L209:L210" si="284">J209+K209</f>
        <v>0</v>
      </c>
      <c r="M209" s="519"/>
      <c r="N209" s="520"/>
      <c r="O209" s="407">
        <f t="shared" ref="O209:O210" si="285">M209+N209</f>
        <v>0</v>
      </c>
      <c r="P209" s="522"/>
    </row>
    <row r="210" spans="1:16" ht="24" hidden="1" x14ac:dyDescent="0.25">
      <c r="A210" s="511">
        <v>5270</v>
      </c>
      <c r="B210" s="462" t="s">
        <v>224</v>
      </c>
      <c r="C210" s="467">
        <f t="shared" si="189"/>
        <v>0</v>
      </c>
      <c r="D210" s="527"/>
      <c r="E210" s="528"/>
      <c r="F210" s="512">
        <f t="shared" si="282"/>
        <v>0</v>
      </c>
      <c r="G210" s="527"/>
      <c r="H210" s="528"/>
      <c r="I210" s="512">
        <f t="shared" si="283"/>
        <v>0</v>
      </c>
      <c r="J210" s="529"/>
      <c r="K210" s="528"/>
      <c r="L210" s="512">
        <f t="shared" si="284"/>
        <v>0</v>
      </c>
      <c r="M210" s="527"/>
      <c r="N210" s="528"/>
      <c r="O210" s="512">
        <f t="shared" si="285"/>
        <v>0</v>
      </c>
      <c r="P210" s="514"/>
    </row>
    <row r="211" spans="1:16" ht="24" hidden="1" x14ac:dyDescent="0.25">
      <c r="A211" s="499">
        <v>6000</v>
      </c>
      <c r="B211" s="499" t="s">
        <v>225</v>
      </c>
      <c r="C211" s="500">
        <f t="shared" si="189"/>
        <v>0</v>
      </c>
      <c r="D211" s="501">
        <f t="shared" ref="D211:O211" si="286">D212+D232+D240+D250</f>
        <v>0</v>
      </c>
      <c r="E211" s="502">
        <f t="shared" si="286"/>
        <v>0</v>
      </c>
      <c r="F211" s="503">
        <f t="shared" si="286"/>
        <v>0</v>
      </c>
      <c r="G211" s="501">
        <f t="shared" si="286"/>
        <v>0</v>
      </c>
      <c r="H211" s="502">
        <f t="shared" si="286"/>
        <v>0</v>
      </c>
      <c r="I211" s="503">
        <f t="shared" si="286"/>
        <v>0</v>
      </c>
      <c r="J211" s="504">
        <f t="shared" si="286"/>
        <v>0</v>
      </c>
      <c r="K211" s="502">
        <f t="shared" si="286"/>
        <v>0</v>
      </c>
      <c r="L211" s="503">
        <f t="shared" si="286"/>
        <v>0</v>
      </c>
      <c r="M211" s="501">
        <f t="shared" si="286"/>
        <v>0</v>
      </c>
      <c r="N211" s="502">
        <f t="shared" si="286"/>
        <v>0</v>
      </c>
      <c r="O211" s="503">
        <f t="shared" si="286"/>
        <v>0</v>
      </c>
      <c r="P211" s="505"/>
    </row>
    <row r="212" spans="1:16" ht="14.25" hidden="1" customHeight="1" x14ac:dyDescent="0.25">
      <c r="A212" s="553">
        <v>6200</v>
      </c>
      <c r="B212" s="545" t="s">
        <v>226</v>
      </c>
      <c r="C212" s="554">
        <f t="shared" si="189"/>
        <v>0</v>
      </c>
      <c r="D212" s="555">
        <f t="shared" ref="D212:E212" si="287">SUM(D213,D214,D216,D219,D225,D226,D227)</f>
        <v>0</v>
      </c>
      <c r="E212" s="556">
        <f t="shared" si="287"/>
        <v>0</v>
      </c>
      <c r="F212" s="557">
        <f>SUM(F213,F214,F216,F219,F225,F226,F227)</f>
        <v>0</v>
      </c>
      <c r="G212" s="555">
        <f t="shared" ref="G212:H212" si="288">SUM(G213,G214,G216,G219,G225,G226,G227)</f>
        <v>0</v>
      </c>
      <c r="H212" s="556">
        <f t="shared" si="288"/>
        <v>0</v>
      </c>
      <c r="I212" s="557">
        <f>SUM(I213,I214,I216,I219,I225,I226,I227)</f>
        <v>0</v>
      </c>
      <c r="J212" s="558">
        <f t="shared" ref="J212:K212" si="289">SUM(J213,J214,J216,J219,J225,J226,J227)</f>
        <v>0</v>
      </c>
      <c r="K212" s="556">
        <f t="shared" si="289"/>
        <v>0</v>
      </c>
      <c r="L212" s="557">
        <f>SUM(L213,L214,L216,L219,L225,L226,L227)</f>
        <v>0</v>
      </c>
      <c r="M212" s="555">
        <f t="shared" ref="M212:O212" si="290">SUM(M213,M214,M216,M219,M225,M226,M227)</f>
        <v>0</v>
      </c>
      <c r="N212" s="556">
        <f t="shared" si="290"/>
        <v>0</v>
      </c>
      <c r="O212" s="557">
        <f t="shared" si="290"/>
        <v>0</v>
      </c>
      <c r="P212" s="510"/>
    </row>
    <row r="213" spans="1:16" ht="24" hidden="1" x14ac:dyDescent="0.25">
      <c r="A213" s="531">
        <v>6220</v>
      </c>
      <c r="B213" s="390" t="s">
        <v>227</v>
      </c>
      <c r="C213" s="391">
        <f t="shared" ref="C213:C276" si="291">F213+I213+L213+O213</f>
        <v>0</v>
      </c>
      <c r="D213" s="515"/>
      <c r="E213" s="516"/>
      <c r="F213" s="397">
        <f>D213+E213</f>
        <v>0</v>
      </c>
      <c r="G213" s="515"/>
      <c r="H213" s="516"/>
      <c r="I213" s="397">
        <f>G213+H213</f>
        <v>0</v>
      </c>
      <c r="J213" s="517"/>
      <c r="K213" s="516"/>
      <c r="L213" s="397">
        <f>J213+K213</f>
        <v>0</v>
      </c>
      <c r="M213" s="515"/>
      <c r="N213" s="516"/>
      <c r="O213" s="397">
        <f t="shared" ref="O213" si="292">M213+N213</f>
        <v>0</v>
      </c>
      <c r="P213" s="518"/>
    </row>
    <row r="214" spans="1:16" hidden="1" x14ac:dyDescent="0.25">
      <c r="A214" s="523">
        <v>6230</v>
      </c>
      <c r="B214" s="400" t="s">
        <v>228</v>
      </c>
      <c r="C214" s="401">
        <f t="shared" si="291"/>
        <v>0</v>
      </c>
      <c r="D214" s="524">
        <f t="shared" ref="D214:O214" si="293">SUM(D215)</f>
        <v>0</v>
      </c>
      <c r="E214" s="525">
        <f t="shared" si="293"/>
        <v>0</v>
      </c>
      <c r="F214" s="407">
        <f t="shared" si="293"/>
        <v>0</v>
      </c>
      <c r="G214" s="524">
        <f t="shared" si="293"/>
        <v>0</v>
      </c>
      <c r="H214" s="525">
        <f t="shared" si="293"/>
        <v>0</v>
      </c>
      <c r="I214" s="407">
        <f t="shared" si="293"/>
        <v>0</v>
      </c>
      <c r="J214" s="526">
        <f t="shared" si="293"/>
        <v>0</v>
      </c>
      <c r="K214" s="525">
        <f t="shared" si="293"/>
        <v>0</v>
      </c>
      <c r="L214" s="407">
        <f t="shared" si="293"/>
        <v>0</v>
      </c>
      <c r="M214" s="524">
        <f t="shared" si="293"/>
        <v>0</v>
      </c>
      <c r="N214" s="525">
        <f t="shared" si="293"/>
        <v>0</v>
      </c>
      <c r="O214" s="407">
        <f t="shared" si="293"/>
        <v>0</v>
      </c>
      <c r="P214" s="522"/>
    </row>
    <row r="215" spans="1:16" ht="24" hidden="1" x14ac:dyDescent="0.25">
      <c r="A215" s="356">
        <v>6239</v>
      </c>
      <c r="B215" s="390" t="s">
        <v>229</v>
      </c>
      <c r="C215" s="401">
        <f t="shared" si="291"/>
        <v>0</v>
      </c>
      <c r="D215" s="515"/>
      <c r="E215" s="516"/>
      <c r="F215" s="397">
        <f>D215+E215</f>
        <v>0</v>
      </c>
      <c r="G215" s="515"/>
      <c r="H215" s="516"/>
      <c r="I215" s="397">
        <f>G215+H215</f>
        <v>0</v>
      </c>
      <c r="J215" s="517"/>
      <c r="K215" s="516"/>
      <c r="L215" s="397">
        <f>J215+K215</f>
        <v>0</v>
      </c>
      <c r="M215" s="515"/>
      <c r="N215" s="516"/>
      <c r="O215" s="397">
        <f t="shared" ref="O215" si="294">M215+N215</f>
        <v>0</v>
      </c>
      <c r="P215" s="518"/>
    </row>
    <row r="216" spans="1:16" ht="24" hidden="1" x14ac:dyDescent="0.25">
      <c r="A216" s="523">
        <v>6240</v>
      </c>
      <c r="B216" s="400" t="s">
        <v>230</v>
      </c>
      <c r="C216" s="401">
        <f t="shared" si="291"/>
        <v>0</v>
      </c>
      <c r="D216" s="524">
        <f t="shared" ref="D216:E216" si="295">SUM(D217:D218)</f>
        <v>0</v>
      </c>
      <c r="E216" s="525">
        <f t="shared" si="295"/>
        <v>0</v>
      </c>
      <c r="F216" s="407">
        <f>SUM(F217:F218)</f>
        <v>0</v>
      </c>
      <c r="G216" s="524">
        <f t="shared" ref="G216:H216" si="296">SUM(G217:G218)</f>
        <v>0</v>
      </c>
      <c r="H216" s="525">
        <f t="shared" si="296"/>
        <v>0</v>
      </c>
      <c r="I216" s="407">
        <f>SUM(I217:I218)</f>
        <v>0</v>
      </c>
      <c r="J216" s="526">
        <f t="shared" ref="J216:K216" si="297">SUM(J217:J218)</f>
        <v>0</v>
      </c>
      <c r="K216" s="525">
        <f t="shared" si="297"/>
        <v>0</v>
      </c>
      <c r="L216" s="407">
        <f>SUM(L217:L218)</f>
        <v>0</v>
      </c>
      <c r="M216" s="524">
        <f t="shared" ref="M216:O216" si="298">SUM(M217:M218)</f>
        <v>0</v>
      </c>
      <c r="N216" s="525">
        <f t="shared" si="298"/>
        <v>0</v>
      </c>
      <c r="O216" s="407">
        <f t="shared" si="298"/>
        <v>0</v>
      </c>
      <c r="P216" s="522"/>
    </row>
    <row r="217" spans="1:16" hidden="1" x14ac:dyDescent="0.25">
      <c r="A217" s="356">
        <v>6241</v>
      </c>
      <c r="B217" s="400" t="s">
        <v>231</v>
      </c>
      <c r="C217" s="401">
        <f t="shared" si="291"/>
        <v>0</v>
      </c>
      <c r="D217" s="519"/>
      <c r="E217" s="520"/>
      <c r="F217" s="407">
        <f t="shared" ref="F217:F218" si="299">D217+E217</f>
        <v>0</v>
      </c>
      <c r="G217" s="519"/>
      <c r="H217" s="520"/>
      <c r="I217" s="407">
        <f t="shared" ref="I217:I218" si="300">G217+H217</f>
        <v>0</v>
      </c>
      <c r="J217" s="521"/>
      <c r="K217" s="520"/>
      <c r="L217" s="407">
        <f t="shared" ref="L217:L218" si="301">J217+K217</f>
        <v>0</v>
      </c>
      <c r="M217" s="519"/>
      <c r="N217" s="520"/>
      <c r="O217" s="407">
        <f t="shared" ref="O217:O218" si="302">M217+N217</f>
        <v>0</v>
      </c>
      <c r="P217" s="522"/>
    </row>
    <row r="218" spans="1:16" hidden="1" x14ac:dyDescent="0.25">
      <c r="A218" s="356">
        <v>6242</v>
      </c>
      <c r="B218" s="400" t="s">
        <v>232</v>
      </c>
      <c r="C218" s="401">
        <f t="shared" si="291"/>
        <v>0</v>
      </c>
      <c r="D218" s="519"/>
      <c r="E218" s="520"/>
      <c r="F218" s="407">
        <f t="shared" si="299"/>
        <v>0</v>
      </c>
      <c r="G218" s="519"/>
      <c r="H218" s="520"/>
      <c r="I218" s="407">
        <f t="shared" si="300"/>
        <v>0</v>
      </c>
      <c r="J218" s="521"/>
      <c r="K218" s="520"/>
      <c r="L218" s="407">
        <f t="shared" si="301"/>
        <v>0</v>
      </c>
      <c r="M218" s="519"/>
      <c r="N218" s="520"/>
      <c r="O218" s="407">
        <f t="shared" si="302"/>
        <v>0</v>
      </c>
      <c r="P218" s="522"/>
    </row>
    <row r="219" spans="1:16" ht="25.5" hidden="1" customHeight="1" x14ac:dyDescent="0.25">
      <c r="A219" s="523">
        <v>6250</v>
      </c>
      <c r="B219" s="400" t="s">
        <v>233</v>
      </c>
      <c r="C219" s="401">
        <f t="shared" si="291"/>
        <v>0</v>
      </c>
      <c r="D219" s="524">
        <f t="shared" ref="D219:E219" si="303">SUM(D220:D224)</f>
        <v>0</v>
      </c>
      <c r="E219" s="525">
        <f t="shared" si="303"/>
        <v>0</v>
      </c>
      <c r="F219" s="407">
        <f>SUM(F220:F224)</f>
        <v>0</v>
      </c>
      <c r="G219" s="524">
        <f t="shared" ref="G219:H219" si="304">SUM(G220:G224)</f>
        <v>0</v>
      </c>
      <c r="H219" s="525">
        <f t="shared" si="304"/>
        <v>0</v>
      </c>
      <c r="I219" s="407">
        <f>SUM(I220:I224)</f>
        <v>0</v>
      </c>
      <c r="J219" s="526">
        <f t="shared" ref="J219:K219" si="305">SUM(J220:J224)</f>
        <v>0</v>
      </c>
      <c r="K219" s="525">
        <f t="shared" si="305"/>
        <v>0</v>
      </c>
      <c r="L219" s="407">
        <f>SUM(L220:L224)</f>
        <v>0</v>
      </c>
      <c r="M219" s="524">
        <f t="shared" ref="M219:O219" si="306">SUM(M220:M224)</f>
        <v>0</v>
      </c>
      <c r="N219" s="525">
        <f t="shared" si="306"/>
        <v>0</v>
      </c>
      <c r="O219" s="407">
        <f t="shared" si="306"/>
        <v>0</v>
      </c>
      <c r="P219" s="522"/>
    </row>
    <row r="220" spans="1:16" ht="14.25" hidden="1" customHeight="1" x14ac:dyDescent="0.25">
      <c r="A220" s="356">
        <v>6252</v>
      </c>
      <c r="B220" s="400" t="s">
        <v>234</v>
      </c>
      <c r="C220" s="401">
        <f t="shared" si="291"/>
        <v>0</v>
      </c>
      <c r="D220" s="519"/>
      <c r="E220" s="520"/>
      <c r="F220" s="407">
        <f t="shared" ref="F220:F226" si="307">D220+E220</f>
        <v>0</v>
      </c>
      <c r="G220" s="519"/>
      <c r="H220" s="520"/>
      <c r="I220" s="407">
        <f t="shared" ref="I220:I226" si="308">G220+H220</f>
        <v>0</v>
      </c>
      <c r="J220" s="521"/>
      <c r="K220" s="520"/>
      <c r="L220" s="407">
        <f t="shared" ref="L220:L226" si="309">J220+K220</f>
        <v>0</v>
      </c>
      <c r="M220" s="519"/>
      <c r="N220" s="520"/>
      <c r="O220" s="407">
        <f t="shared" ref="O220:O226" si="310">M220+N220</f>
        <v>0</v>
      </c>
      <c r="P220" s="522"/>
    </row>
    <row r="221" spans="1:16" ht="14.25" hidden="1" customHeight="1" x14ac:dyDescent="0.25">
      <c r="A221" s="356">
        <v>6253</v>
      </c>
      <c r="B221" s="400" t="s">
        <v>235</v>
      </c>
      <c r="C221" s="401">
        <f t="shared" si="291"/>
        <v>0</v>
      </c>
      <c r="D221" s="519"/>
      <c r="E221" s="520"/>
      <c r="F221" s="407">
        <f t="shared" si="307"/>
        <v>0</v>
      </c>
      <c r="G221" s="519"/>
      <c r="H221" s="520"/>
      <c r="I221" s="407">
        <f t="shared" si="308"/>
        <v>0</v>
      </c>
      <c r="J221" s="521"/>
      <c r="K221" s="520"/>
      <c r="L221" s="407">
        <f t="shared" si="309"/>
        <v>0</v>
      </c>
      <c r="M221" s="519"/>
      <c r="N221" s="520"/>
      <c r="O221" s="407">
        <f t="shared" si="310"/>
        <v>0</v>
      </c>
      <c r="P221" s="522"/>
    </row>
    <row r="222" spans="1:16" ht="24" hidden="1" x14ac:dyDescent="0.25">
      <c r="A222" s="356">
        <v>6254</v>
      </c>
      <c r="B222" s="400" t="s">
        <v>236</v>
      </c>
      <c r="C222" s="401">
        <f t="shared" si="291"/>
        <v>0</v>
      </c>
      <c r="D222" s="519"/>
      <c r="E222" s="520"/>
      <c r="F222" s="407">
        <f t="shared" si="307"/>
        <v>0</v>
      </c>
      <c r="G222" s="519"/>
      <c r="H222" s="520"/>
      <c r="I222" s="407">
        <f t="shared" si="308"/>
        <v>0</v>
      </c>
      <c r="J222" s="521"/>
      <c r="K222" s="520"/>
      <c r="L222" s="407">
        <f t="shared" si="309"/>
        <v>0</v>
      </c>
      <c r="M222" s="519"/>
      <c r="N222" s="520"/>
      <c r="O222" s="407">
        <f t="shared" si="310"/>
        <v>0</v>
      </c>
      <c r="P222" s="522"/>
    </row>
    <row r="223" spans="1:16" ht="24" hidden="1" x14ac:dyDescent="0.25">
      <c r="A223" s="356">
        <v>6255</v>
      </c>
      <c r="B223" s="400" t="s">
        <v>237</v>
      </c>
      <c r="C223" s="401">
        <f t="shared" si="291"/>
        <v>0</v>
      </c>
      <c r="D223" s="519"/>
      <c r="E223" s="520"/>
      <c r="F223" s="407">
        <f t="shared" si="307"/>
        <v>0</v>
      </c>
      <c r="G223" s="519"/>
      <c r="H223" s="520"/>
      <c r="I223" s="407">
        <f t="shared" si="308"/>
        <v>0</v>
      </c>
      <c r="J223" s="521"/>
      <c r="K223" s="520"/>
      <c r="L223" s="407">
        <f t="shared" si="309"/>
        <v>0</v>
      </c>
      <c r="M223" s="519"/>
      <c r="N223" s="520"/>
      <c r="O223" s="407">
        <f t="shared" si="310"/>
        <v>0</v>
      </c>
      <c r="P223" s="522"/>
    </row>
    <row r="224" spans="1:16" hidden="1" x14ac:dyDescent="0.25">
      <c r="A224" s="356">
        <v>6259</v>
      </c>
      <c r="B224" s="400" t="s">
        <v>238</v>
      </c>
      <c r="C224" s="401">
        <f t="shared" si="291"/>
        <v>0</v>
      </c>
      <c r="D224" s="519"/>
      <c r="E224" s="520"/>
      <c r="F224" s="407">
        <f t="shared" si="307"/>
        <v>0</v>
      </c>
      <c r="G224" s="519"/>
      <c r="H224" s="520"/>
      <c r="I224" s="407">
        <f t="shared" si="308"/>
        <v>0</v>
      </c>
      <c r="J224" s="521"/>
      <c r="K224" s="520"/>
      <c r="L224" s="407">
        <f t="shared" si="309"/>
        <v>0</v>
      </c>
      <c r="M224" s="519"/>
      <c r="N224" s="520"/>
      <c r="O224" s="407">
        <f t="shared" si="310"/>
        <v>0</v>
      </c>
      <c r="P224" s="522"/>
    </row>
    <row r="225" spans="1:16" ht="24" hidden="1" x14ac:dyDescent="0.25">
      <c r="A225" s="523">
        <v>6260</v>
      </c>
      <c r="B225" s="400" t="s">
        <v>239</v>
      </c>
      <c r="C225" s="401">
        <f t="shared" si="291"/>
        <v>0</v>
      </c>
      <c r="D225" s="519"/>
      <c r="E225" s="520"/>
      <c r="F225" s="407">
        <f t="shared" si="307"/>
        <v>0</v>
      </c>
      <c r="G225" s="519"/>
      <c r="H225" s="520"/>
      <c r="I225" s="407">
        <f t="shared" si="308"/>
        <v>0</v>
      </c>
      <c r="J225" s="521"/>
      <c r="K225" s="520"/>
      <c r="L225" s="407">
        <f t="shared" si="309"/>
        <v>0</v>
      </c>
      <c r="M225" s="519"/>
      <c r="N225" s="520"/>
      <c r="O225" s="407">
        <f t="shared" si="310"/>
        <v>0</v>
      </c>
      <c r="P225" s="522"/>
    </row>
    <row r="226" spans="1:16" hidden="1" x14ac:dyDescent="0.25">
      <c r="A226" s="523">
        <v>6270</v>
      </c>
      <c r="B226" s="400" t="s">
        <v>240</v>
      </c>
      <c r="C226" s="401">
        <f t="shared" si="291"/>
        <v>0</v>
      </c>
      <c r="D226" s="519"/>
      <c r="E226" s="520"/>
      <c r="F226" s="407">
        <f t="shared" si="307"/>
        <v>0</v>
      </c>
      <c r="G226" s="519"/>
      <c r="H226" s="520"/>
      <c r="I226" s="407">
        <f t="shared" si="308"/>
        <v>0</v>
      </c>
      <c r="J226" s="521"/>
      <c r="K226" s="520"/>
      <c r="L226" s="407">
        <f t="shared" si="309"/>
        <v>0</v>
      </c>
      <c r="M226" s="519"/>
      <c r="N226" s="520"/>
      <c r="O226" s="407">
        <f t="shared" si="310"/>
        <v>0</v>
      </c>
      <c r="P226" s="522"/>
    </row>
    <row r="227" spans="1:16" ht="24" hidden="1" x14ac:dyDescent="0.25">
      <c r="A227" s="531">
        <v>6290</v>
      </c>
      <c r="B227" s="390" t="s">
        <v>241</v>
      </c>
      <c r="C227" s="546">
        <f t="shared" si="291"/>
        <v>0</v>
      </c>
      <c r="D227" s="532">
        <f t="shared" ref="D227:E227" si="311">SUM(D228:D231)</f>
        <v>0</v>
      </c>
      <c r="E227" s="533">
        <f t="shared" si="311"/>
        <v>0</v>
      </c>
      <c r="F227" s="397">
        <f>SUM(F228:F231)</f>
        <v>0</v>
      </c>
      <c r="G227" s="532">
        <f t="shared" ref="G227:O227" si="312">SUM(G228:G231)</f>
        <v>0</v>
      </c>
      <c r="H227" s="533">
        <f t="shared" si="312"/>
        <v>0</v>
      </c>
      <c r="I227" s="397">
        <f t="shared" si="312"/>
        <v>0</v>
      </c>
      <c r="J227" s="534">
        <f t="shared" si="312"/>
        <v>0</v>
      </c>
      <c r="K227" s="533">
        <f t="shared" si="312"/>
        <v>0</v>
      </c>
      <c r="L227" s="397">
        <f t="shared" si="312"/>
        <v>0</v>
      </c>
      <c r="M227" s="532">
        <f t="shared" si="312"/>
        <v>0</v>
      </c>
      <c r="N227" s="533">
        <f t="shared" si="312"/>
        <v>0</v>
      </c>
      <c r="O227" s="397">
        <f t="shared" si="312"/>
        <v>0</v>
      </c>
      <c r="P227" s="547"/>
    </row>
    <row r="228" spans="1:16" hidden="1" x14ac:dyDescent="0.25">
      <c r="A228" s="356">
        <v>6291</v>
      </c>
      <c r="B228" s="400" t="s">
        <v>242</v>
      </c>
      <c r="C228" s="401">
        <f t="shared" si="291"/>
        <v>0</v>
      </c>
      <c r="D228" s="519"/>
      <c r="E228" s="520"/>
      <c r="F228" s="407">
        <f t="shared" ref="F228:F231" si="313">D228+E228</f>
        <v>0</v>
      </c>
      <c r="G228" s="519"/>
      <c r="H228" s="520"/>
      <c r="I228" s="407">
        <f t="shared" ref="I228:I231" si="314">G228+H228</f>
        <v>0</v>
      </c>
      <c r="J228" s="521"/>
      <c r="K228" s="520"/>
      <c r="L228" s="407">
        <f t="shared" ref="L228:L231" si="315">J228+K228</f>
        <v>0</v>
      </c>
      <c r="M228" s="519"/>
      <c r="N228" s="520"/>
      <c r="O228" s="407">
        <f t="shared" ref="O228:O231" si="316">M228+N228</f>
        <v>0</v>
      </c>
      <c r="P228" s="522"/>
    </row>
    <row r="229" spans="1:16" hidden="1" x14ac:dyDescent="0.25">
      <c r="A229" s="356">
        <v>6292</v>
      </c>
      <c r="B229" s="400" t="s">
        <v>243</v>
      </c>
      <c r="C229" s="401">
        <f t="shared" si="291"/>
        <v>0</v>
      </c>
      <c r="D229" s="519"/>
      <c r="E229" s="520"/>
      <c r="F229" s="407">
        <f t="shared" si="313"/>
        <v>0</v>
      </c>
      <c r="G229" s="519"/>
      <c r="H229" s="520"/>
      <c r="I229" s="407">
        <f t="shared" si="314"/>
        <v>0</v>
      </c>
      <c r="J229" s="521"/>
      <c r="K229" s="520"/>
      <c r="L229" s="407">
        <f t="shared" si="315"/>
        <v>0</v>
      </c>
      <c r="M229" s="519"/>
      <c r="N229" s="520"/>
      <c r="O229" s="407">
        <f t="shared" si="316"/>
        <v>0</v>
      </c>
      <c r="P229" s="522"/>
    </row>
    <row r="230" spans="1:16" ht="72" hidden="1" x14ac:dyDescent="0.25">
      <c r="A230" s="356">
        <v>6296</v>
      </c>
      <c r="B230" s="400" t="s">
        <v>244</v>
      </c>
      <c r="C230" s="401">
        <f t="shared" si="291"/>
        <v>0</v>
      </c>
      <c r="D230" s="519"/>
      <c r="E230" s="520"/>
      <c r="F230" s="407">
        <f t="shared" si="313"/>
        <v>0</v>
      </c>
      <c r="G230" s="519"/>
      <c r="H230" s="520"/>
      <c r="I230" s="407">
        <f t="shared" si="314"/>
        <v>0</v>
      </c>
      <c r="J230" s="521"/>
      <c r="K230" s="520"/>
      <c r="L230" s="407">
        <f t="shared" si="315"/>
        <v>0</v>
      </c>
      <c r="M230" s="519"/>
      <c r="N230" s="520"/>
      <c r="O230" s="407">
        <f t="shared" si="316"/>
        <v>0</v>
      </c>
      <c r="P230" s="522"/>
    </row>
    <row r="231" spans="1:16" ht="39.75" hidden="1" customHeight="1" x14ac:dyDescent="0.25">
      <c r="A231" s="356">
        <v>6299</v>
      </c>
      <c r="B231" s="400" t="s">
        <v>245</v>
      </c>
      <c r="C231" s="401">
        <f t="shared" si="291"/>
        <v>0</v>
      </c>
      <c r="D231" s="519"/>
      <c r="E231" s="520"/>
      <c r="F231" s="407">
        <f t="shared" si="313"/>
        <v>0</v>
      </c>
      <c r="G231" s="519"/>
      <c r="H231" s="520"/>
      <c r="I231" s="407">
        <f t="shared" si="314"/>
        <v>0</v>
      </c>
      <c r="J231" s="521"/>
      <c r="K231" s="520"/>
      <c r="L231" s="407">
        <f t="shared" si="315"/>
        <v>0</v>
      </c>
      <c r="M231" s="519"/>
      <c r="N231" s="520"/>
      <c r="O231" s="407">
        <f t="shared" si="316"/>
        <v>0</v>
      </c>
      <c r="P231" s="522"/>
    </row>
    <row r="232" spans="1:16" hidden="1" x14ac:dyDescent="0.25">
      <c r="A232" s="376">
        <v>6300</v>
      </c>
      <c r="B232" s="506" t="s">
        <v>246</v>
      </c>
      <c r="C232" s="377">
        <f t="shared" si="291"/>
        <v>0</v>
      </c>
      <c r="D232" s="507">
        <f t="shared" ref="D232:E232" si="317">SUM(D233,D238,D239)</f>
        <v>0</v>
      </c>
      <c r="E232" s="508">
        <f t="shared" si="317"/>
        <v>0</v>
      </c>
      <c r="F232" s="388">
        <f>SUM(F233,F238,F239)</f>
        <v>0</v>
      </c>
      <c r="G232" s="507">
        <f t="shared" ref="G232:O232" si="318">SUM(G233,G238,G239)</f>
        <v>0</v>
      </c>
      <c r="H232" s="508">
        <f t="shared" si="318"/>
        <v>0</v>
      </c>
      <c r="I232" s="388">
        <f t="shared" si="318"/>
        <v>0</v>
      </c>
      <c r="J232" s="509">
        <f t="shared" si="318"/>
        <v>0</v>
      </c>
      <c r="K232" s="508">
        <f t="shared" si="318"/>
        <v>0</v>
      </c>
      <c r="L232" s="388">
        <f t="shared" si="318"/>
        <v>0</v>
      </c>
      <c r="M232" s="507">
        <f t="shared" si="318"/>
        <v>0</v>
      </c>
      <c r="N232" s="508">
        <f t="shared" si="318"/>
        <v>0</v>
      </c>
      <c r="O232" s="388">
        <f t="shared" si="318"/>
        <v>0</v>
      </c>
      <c r="P232" s="535"/>
    </row>
    <row r="233" spans="1:16" ht="24" hidden="1" x14ac:dyDescent="0.25">
      <c r="A233" s="531">
        <v>6320</v>
      </c>
      <c r="B233" s="390" t="s">
        <v>247</v>
      </c>
      <c r="C233" s="546">
        <f t="shared" si="291"/>
        <v>0</v>
      </c>
      <c r="D233" s="532">
        <f t="shared" ref="D233:E233" si="319">SUM(D234:D237)</f>
        <v>0</v>
      </c>
      <c r="E233" s="533">
        <f t="shared" si="319"/>
        <v>0</v>
      </c>
      <c r="F233" s="397">
        <f>SUM(F234:F237)</f>
        <v>0</v>
      </c>
      <c r="G233" s="532">
        <f t="shared" ref="G233:O233" si="320">SUM(G234:G237)</f>
        <v>0</v>
      </c>
      <c r="H233" s="533">
        <f t="shared" si="320"/>
        <v>0</v>
      </c>
      <c r="I233" s="397">
        <f t="shared" si="320"/>
        <v>0</v>
      </c>
      <c r="J233" s="534">
        <f t="shared" si="320"/>
        <v>0</v>
      </c>
      <c r="K233" s="533">
        <f t="shared" si="320"/>
        <v>0</v>
      </c>
      <c r="L233" s="397">
        <f t="shared" si="320"/>
        <v>0</v>
      </c>
      <c r="M233" s="532">
        <f t="shared" si="320"/>
        <v>0</v>
      </c>
      <c r="N233" s="533">
        <f t="shared" si="320"/>
        <v>0</v>
      </c>
      <c r="O233" s="397">
        <f t="shared" si="320"/>
        <v>0</v>
      </c>
      <c r="P233" s="518"/>
    </row>
    <row r="234" spans="1:16" hidden="1" x14ac:dyDescent="0.25">
      <c r="A234" s="356">
        <v>6322</v>
      </c>
      <c r="B234" s="400" t="s">
        <v>248</v>
      </c>
      <c r="C234" s="401">
        <f t="shared" si="291"/>
        <v>0</v>
      </c>
      <c r="D234" s="519"/>
      <c r="E234" s="520"/>
      <c r="F234" s="407">
        <f t="shared" ref="F234:F239" si="321">D234+E234</f>
        <v>0</v>
      </c>
      <c r="G234" s="519"/>
      <c r="H234" s="520"/>
      <c r="I234" s="407">
        <f t="shared" ref="I234:I239" si="322">G234+H234</f>
        <v>0</v>
      </c>
      <c r="J234" s="521"/>
      <c r="K234" s="520"/>
      <c r="L234" s="407">
        <f t="shared" ref="L234:L239" si="323">J234+K234</f>
        <v>0</v>
      </c>
      <c r="M234" s="519"/>
      <c r="N234" s="520"/>
      <c r="O234" s="407">
        <f t="shared" ref="O234:O239" si="324">M234+N234</f>
        <v>0</v>
      </c>
      <c r="P234" s="522"/>
    </row>
    <row r="235" spans="1:16" ht="24" hidden="1" x14ac:dyDescent="0.25">
      <c r="A235" s="356">
        <v>6323</v>
      </c>
      <c r="B235" s="400" t="s">
        <v>249</v>
      </c>
      <c r="C235" s="401">
        <f t="shared" si="291"/>
        <v>0</v>
      </c>
      <c r="D235" s="519"/>
      <c r="E235" s="520"/>
      <c r="F235" s="407">
        <f t="shared" si="321"/>
        <v>0</v>
      </c>
      <c r="G235" s="519"/>
      <c r="H235" s="520"/>
      <c r="I235" s="407">
        <f t="shared" si="322"/>
        <v>0</v>
      </c>
      <c r="J235" s="521"/>
      <c r="K235" s="520"/>
      <c r="L235" s="407">
        <f t="shared" si="323"/>
        <v>0</v>
      </c>
      <c r="M235" s="519"/>
      <c r="N235" s="520"/>
      <c r="O235" s="407">
        <f t="shared" si="324"/>
        <v>0</v>
      </c>
      <c r="P235" s="522"/>
    </row>
    <row r="236" spans="1:16" ht="24" hidden="1" x14ac:dyDescent="0.25">
      <c r="A236" s="356">
        <v>6324</v>
      </c>
      <c r="B236" s="400" t="s">
        <v>250</v>
      </c>
      <c r="C236" s="401">
        <f t="shared" si="291"/>
        <v>0</v>
      </c>
      <c r="D236" s="519"/>
      <c r="E236" s="520"/>
      <c r="F236" s="407">
        <f t="shared" si="321"/>
        <v>0</v>
      </c>
      <c r="G236" s="519"/>
      <c r="H236" s="520"/>
      <c r="I236" s="407">
        <f t="shared" si="322"/>
        <v>0</v>
      </c>
      <c r="J236" s="521"/>
      <c r="K236" s="520"/>
      <c r="L236" s="407">
        <f t="shared" si="323"/>
        <v>0</v>
      </c>
      <c r="M236" s="519"/>
      <c r="N236" s="520"/>
      <c r="O236" s="407">
        <f t="shared" si="324"/>
        <v>0</v>
      </c>
      <c r="P236" s="522"/>
    </row>
    <row r="237" spans="1:16" hidden="1" x14ac:dyDescent="0.25">
      <c r="A237" s="348">
        <v>6329</v>
      </c>
      <c r="B237" s="390" t="s">
        <v>251</v>
      </c>
      <c r="C237" s="391">
        <f t="shared" si="291"/>
        <v>0</v>
      </c>
      <c r="D237" s="515"/>
      <c r="E237" s="516"/>
      <c r="F237" s="397">
        <f t="shared" si="321"/>
        <v>0</v>
      </c>
      <c r="G237" s="515"/>
      <c r="H237" s="516"/>
      <c r="I237" s="397">
        <f t="shared" si="322"/>
        <v>0</v>
      </c>
      <c r="J237" s="517"/>
      <c r="K237" s="516"/>
      <c r="L237" s="397">
        <f t="shared" si="323"/>
        <v>0</v>
      </c>
      <c r="M237" s="515"/>
      <c r="N237" s="516"/>
      <c r="O237" s="397">
        <f t="shared" si="324"/>
        <v>0</v>
      </c>
      <c r="P237" s="518"/>
    </row>
    <row r="238" spans="1:16" ht="24" hidden="1" x14ac:dyDescent="0.25">
      <c r="A238" s="564">
        <v>6330</v>
      </c>
      <c r="B238" s="565" t="s">
        <v>252</v>
      </c>
      <c r="C238" s="546">
        <f t="shared" si="291"/>
        <v>0</v>
      </c>
      <c r="D238" s="549"/>
      <c r="E238" s="550"/>
      <c r="F238" s="551">
        <f t="shared" si="321"/>
        <v>0</v>
      </c>
      <c r="G238" s="549"/>
      <c r="H238" s="550"/>
      <c r="I238" s="551">
        <f t="shared" si="322"/>
        <v>0</v>
      </c>
      <c r="J238" s="552"/>
      <c r="K238" s="550"/>
      <c r="L238" s="551">
        <f t="shared" si="323"/>
        <v>0</v>
      </c>
      <c r="M238" s="549"/>
      <c r="N238" s="550"/>
      <c r="O238" s="551">
        <f t="shared" si="324"/>
        <v>0</v>
      </c>
      <c r="P238" s="547"/>
    </row>
    <row r="239" spans="1:16" hidden="1" x14ac:dyDescent="0.25">
      <c r="A239" s="523">
        <v>6360</v>
      </c>
      <c r="B239" s="400" t="s">
        <v>253</v>
      </c>
      <c r="C239" s="401">
        <f t="shared" si="291"/>
        <v>0</v>
      </c>
      <c r="D239" s="519"/>
      <c r="E239" s="520"/>
      <c r="F239" s="407">
        <f t="shared" si="321"/>
        <v>0</v>
      </c>
      <c r="G239" s="519"/>
      <c r="H239" s="520"/>
      <c r="I239" s="407">
        <f t="shared" si="322"/>
        <v>0</v>
      </c>
      <c r="J239" s="521"/>
      <c r="K239" s="520"/>
      <c r="L239" s="407">
        <f t="shared" si="323"/>
        <v>0</v>
      </c>
      <c r="M239" s="519"/>
      <c r="N239" s="520"/>
      <c r="O239" s="407">
        <f t="shared" si="324"/>
        <v>0</v>
      </c>
      <c r="P239" s="522"/>
    </row>
    <row r="240" spans="1:16" ht="36" hidden="1" x14ac:dyDescent="0.25">
      <c r="A240" s="376">
        <v>6400</v>
      </c>
      <c r="B240" s="506" t="s">
        <v>254</v>
      </c>
      <c r="C240" s="377">
        <f t="shared" si="291"/>
        <v>0</v>
      </c>
      <c r="D240" s="507">
        <f t="shared" ref="D240:E240" si="325">SUM(D241,D245)</f>
        <v>0</v>
      </c>
      <c r="E240" s="508">
        <f t="shared" si="325"/>
        <v>0</v>
      </c>
      <c r="F240" s="388">
        <f>SUM(F241,F245)</f>
        <v>0</v>
      </c>
      <c r="G240" s="507">
        <f t="shared" ref="G240:O240" si="326">SUM(G241,G245)</f>
        <v>0</v>
      </c>
      <c r="H240" s="508">
        <f t="shared" si="326"/>
        <v>0</v>
      </c>
      <c r="I240" s="388">
        <f t="shared" si="326"/>
        <v>0</v>
      </c>
      <c r="J240" s="509">
        <f t="shared" si="326"/>
        <v>0</v>
      </c>
      <c r="K240" s="508">
        <f t="shared" si="326"/>
        <v>0</v>
      </c>
      <c r="L240" s="388">
        <f t="shared" si="326"/>
        <v>0</v>
      </c>
      <c r="M240" s="507">
        <f t="shared" si="326"/>
        <v>0</v>
      </c>
      <c r="N240" s="508">
        <f t="shared" si="326"/>
        <v>0</v>
      </c>
      <c r="O240" s="388">
        <f t="shared" si="326"/>
        <v>0</v>
      </c>
      <c r="P240" s="535"/>
    </row>
    <row r="241" spans="1:17" ht="24" hidden="1" x14ac:dyDescent="0.25">
      <c r="A241" s="531">
        <v>6410</v>
      </c>
      <c r="B241" s="390" t="s">
        <v>255</v>
      </c>
      <c r="C241" s="391">
        <f t="shared" si="291"/>
        <v>0</v>
      </c>
      <c r="D241" s="532">
        <f t="shared" ref="D241:E241" si="327">SUM(D242:D244)</f>
        <v>0</v>
      </c>
      <c r="E241" s="533">
        <f t="shared" si="327"/>
        <v>0</v>
      </c>
      <c r="F241" s="397">
        <f>SUM(F242:F244)</f>
        <v>0</v>
      </c>
      <c r="G241" s="532">
        <f t="shared" ref="G241:O241" si="328">SUM(G242:G244)</f>
        <v>0</v>
      </c>
      <c r="H241" s="533">
        <f t="shared" si="328"/>
        <v>0</v>
      </c>
      <c r="I241" s="397">
        <f t="shared" si="328"/>
        <v>0</v>
      </c>
      <c r="J241" s="534">
        <f t="shared" si="328"/>
        <v>0</v>
      </c>
      <c r="K241" s="533">
        <f t="shared" si="328"/>
        <v>0</v>
      </c>
      <c r="L241" s="397">
        <f t="shared" si="328"/>
        <v>0</v>
      </c>
      <c r="M241" s="532">
        <f t="shared" si="328"/>
        <v>0</v>
      </c>
      <c r="N241" s="533">
        <f t="shared" si="328"/>
        <v>0</v>
      </c>
      <c r="O241" s="397">
        <f t="shared" si="328"/>
        <v>0</v>
      </c>
      <c r="P241" s="544"/>
    </row>
    <row r="242" spans="1:17" hidden="1" x14ac:dyDescent="0.25">
      <c r="A242" s="356">
        <v>6411</v>
      </c>
      <c r="B242" s="536" t="s">
        <v>256</v>
      </c>
      <c r="C242" s="401">
        <f t="shared" si="291"/>
        <v>0</v>
      </c>
      <c r="D242" s="519"/>
      <c r="E242" s="520"/>
      <c r="F242" s="407">
        <f t="shared" ref="F242:F244" si="329">D242+E242</f>
        <v>0</v>
      </c>
      <c r="G242" s="519"/>
      <c r="H242" s="520"/>
      <c r="I242" s="407">
        <f t="shared" ref="I242:I244" si="330">G242+H242</f>
        <v>0</v>
      </c>
      <c r="J242" s="521"/>
      <c r="K242" s="520"/>
      <c r="L242" s="407">
        <f t="shared" ref="L242:L244" si="331">J242+K242</f>
        <v>0</v>
      </c>
      <c r="M242" s="519"/>
      <c r="N242" s="520"/>
      <c r="O242" s="407">
        <f t="shared" ref="O242:O244" si="332">M242+N242</f>
        <v>0</v>
      </c>
      <c r="P242" s="522"/>
    </row>
    <row r="243" spans="1:17" ht="36" hidden="1" x14ac:dyDescent="0.25">
      <c r="A243" s="356">
        <v>6412</v>
      </c>
      <c r="B243" s="400" t="s">
        <v>257</v>
      </c>
      <c r="C243" s="401">
        <f t="shared" si="291"/>
        <v>0</v>
      </c>
      <c r="D243" s="519"/>
      <c r="E243" s="520"/>
      <c r="F243" s="407">
        <f t="shared" si="329"/>
        <v>0</v>
      </c>
      <c r="G243" s="519"/>
      <c r="H243" s="520"/>
      <c r="I243" s="407">
        <f t="shared" si="330"/>
        <v>0</v>
      </c>
      <c r="J243" s="521"/>
      <c r="K243" s="520"/>
      <c r="L243" s="407">
        <f t="shared" si="331"/>
        <v>0</v>
      </c>
      <c r="M243" s="519"/>
      <c r="N243" s="520"/>
      <c r="O243" s="407">
        <f t="shared" si="332"/>
        <v>0</v>
      </c>
      <c r="P243" s="522"/>
    </row>
    <row r="244" spans="1:17" ht="36" hidden="1" x14ac:dyDescent="0.25">
      <c r="A244" s="356">
        <v>6419</v>
      </c>
      <c r="B244" s="400" t="s">
        <v>258</v>
      </c>
      <c r="C244" s="401">
        <f t="shared" si="291"/>
        <v>0</v>
      </c>
      <c r="D244" s="519"/>
      <c r="E244" s="520"/>
      <c r="F244" s="407">
        <f t="shared" si="329"/>
        <v>0</v>
      </c>
      <c r="G244" s="519"/>
      <c r="H244" s="520"/>
      <c r="I244" s="407">
        <f t="shared" si="330"/>
        <v>0</v>
      </c>
      <c r="J244" s="521"/>
      <c r="K244" s="520"/>
      <c r="L244" s="407">
        <f t="shared" si="331"/>
        <v>0</v>
      </c>
      <c r="M244" s="519"/>
      <c r="N244" s="520"/>
      <c r="O244" s="407">
        <f t="shared" si="332"/>
        <v>0</v>
      </c>
      <c r="P244" s="522"/>
    </row>
    <row r="245" spans="1:17" ht="48" hidden="1" x14ac:dyDescent="0.25">
      <c r="A245" s="523">
        <v>6420</v>
      </c>
      <c r="B245" s="400" t="s">
        <v>259</v>
      </c>
      <c r="C245" s="401">
        <f t="shared" si="291"/>
        <v>0</v>
      </c>
      <c r="D245" s="524">
        <f t="shared" ref="D245:E245" si="333">SUM(D246:D249)</f>
        <v>0</v>
      </c>
      <c r="E245" s="525">
        <f t="shared" si="333"/>
        <v>0</v>
      </c>
      <c r="F245" s="407">
        <f>SUM(F246:F249)</f>
        <v>0</v>
      </c>
      <c r="G245" s="524">
        <f t="shared" ref="G245:H245" si="334">SUM(G246:G249)</f>
        <v>0</v>
      </c>
      <c r="H245" s="525">
        <f t="shared" si="334"/>
        <v>0</v>
      </c>
      <c r="I245" s="407">
        <f>SUM(I246:I249)</f>
        <v>0</v>
      </c>
      <c r="J245" s="526">
        <f t="shared" ref="J245:K245" si="335">SUM(J246:J249)</f>
        <v>0</v>
      </c>
      <c r="K245" s="525">
        <f t="shared" si="335"/>
        <v>0</v>
      </c>
      <c r="L245" s="407">
        <f>SUM(L246:L249)</f>
        <v>0</v>
      </c>
      <c r="M245" s="524">
        <f t="shared" ref="M245:O245" si="336">SUM(M246:M249)</f>
        <v>0</v>
      </c>
      <c r="N245" s="525">
        <f t="shared" si="336"/>
        <v>0</v>
      </c>
      <c r="O245" s="407">
        <f t="shared" si="336"/>
        <v>0</v>
      </c>
      <c r="P245" s="522"/>
    </row>
    <row r="246" spans="1:17" ht="36" hidden="1" x14ac:dyDescent="0.25">
      <c r="A246" s="356">
        <v>6421</v>
      </c>
      <c r="B246" s="400" t="s">
        <v>260</v>
      </c>
      <c r="C246" s="401">
        <f t="shared" si="291"/>
        <v>0</v>
      </c>
      <c r="D246" s="519"/>
      <c r="E246" s="520"/>
      <c r="F246" s="407">
        <f t="shared" ref="F246:F249" si="337">D246+E246</f>
        <v>0</v>
      </c>
      <c r="G246" s="519"/>
      <c r="H246" s="520"/>
      <c r="I246" s="407">
        <f t="shared" ref="I246:I249" si="338">G246+H246</f>
        <v>0</v>
      </c>
      <c r="J246" s="521"/>
      <c r="K246" s="520"/>
      <c r="L246" s="407">
        <f t="shared" ref="L246:L249" si="339">J246+K246</f>
        <v>0</v>
      </c>
      <c r="M246" s="519"/>
      <c r="N246" s="520"/>
      <c r="O246" s="407">
        <f t="shared" ref="O246:O249" si="340">M246+N246</f>
        <v>0</v>
      </c>
      <c r="P246" s="522"/>
    </row>
    <row r="247" spans="1:17" hidden="1" x14ac:dyDescent="0.25">
      <c r="A247" s="356">
        <v>6422</v>
      </c>
      <c r="B247" s="400" t="s">
        <v>261</v>
      </c>
      <c r="C247" s="401">
        <f t="shared" si="291"/>
        <v>0</v>
      </c>
      <c r="D247" s="519"/>
      <c r="E247" s="520"/>
      <c r="F247" s="407">
        <f t="shared" si="337"/>
        <v>0</v>
      </c>
      <c r="G247" s="519"/>
      <c r="H247" s="520"/>
      <c r="I247" s="407">
        <f t="shared" si="338"/>
        <v>0</v>
      </c>
      <c r="J247" s="521"/>
      <c r="K247" s="520"/>
      <c r="L247" s="407">
        <f t="shared" si="339"/>
        <v>0</v>
      </c>
      <c r="M247" s="519"/>
      <c r="N247" s="520"/>
      <c r="O247" s="407">
        <f t="shared" si="340"/>
        <v>0</v>
      </c>
      <c r="P247" s="522"/>
    </row>
    <row r="248" spans="1:17" ht="13.5" hidden="1" customHeight="1" x14ac:dyDescent="0.25">
      <c r="A248" s="356">
        <v>6423</v>
      </c>
      <c r="B248" s="400" t="s">
        <v>262</v>
      </c>
      <c r="C248" s="401">
        <f t="shared" si="291"/>
        <v>0</v>
      </c>
      <c r="D248" s="519"/>
      <c r="E248" s="520"/>
      <c r="F248" s="407">
        <f t="shared" si="337"/>
        <v>0</v>
      </c>
      <c r="G248" s="519"/>
      <c r="H248" s="520"/>
      <c r="I248" s="407">
        <f t="shared" si="338"/>
        <v>0</v>
      </c>
      <c r="J248" s="521"/>
      <c r="K248" s="520"/>
      <c r="L248" s="407">
        <f t="shared" si="339"/>
        <v>0</v>
      </c>
      <c r="M248" s="519"/>
      <c r="N248" s="520"/>
      <c r="O248" s="407">
        <f t="shared" si="340"/>
        <v>0</v>
      </c>
      <c r="P248" s="522"/>
    </row>
    <row r="249" spans="1:17" ht="36" hidden="1" x14ac:dyDescent="0.25">
      <c r="A249" s="356">
        <v>6424</v>
      </c>
      <c r="B249" s="400" t="s">
        <v>263</v>
      </c>
      <c r="C249" s="401">
        <f t="shared" si="291"/>
        <v>0</v>
      </c>
      <c r="D249" s="519"/>
      <c r="E249" s="520"/>
      <c r="F249" s="407">
        <f t="shared" si="337"/>
        <v>0</v>
      </c>
      <c r="G249" s="519"/>
      <c r="H249" s="520"/>
      <c r="I249" s="407">
        <f t="shared" si="338"/>
        <v>0</v>
      </c>
      <c r="J249" s="521"/>
      <c r="K249" s="520"/>
      <c r="L249" s="407">
        <f t="shared" si="339"/>
        <v>0</v>
      </c>
      <c r="M249" s="519"/>
      <c r="N249" s="520"/>
      <c r="O249" s="407">
        <f t="shared" si="340"/>
        <v>0</v>
      </c>
      <c r="P249" s="522"/>
      <c r="Q249" s="566"/>
    </row>
    <row r="250" spans="1:17" ht="60" hidden="1" x14ac:dyDescent="0.25">
      <c r="A250" s="376">
        <v>6500</v>
      </c>
      <c r="B250" s="506" t="s">
        <v>264</v>
      </c>
      <c r="C250" s="423">
        <f t="shared" si="291"/>
        <v>0</v>
      </c>
      <c r="D250" s="538">
        <f t="shared" ref="D250:O250" si="341">SUM(D251)</f>
        <v>0</v>
      </c>
      <c r="E250" s="539">
        <f t="shared" si="341"/>
        <v>0</v>
      </c>
      <c r="F250" s="429">
        <f t="shared" si="341"/>
        <v>0</v>
      </c>
      <c r="G250" s="443">
        <f t="shared" si="341"/>
        <v>0</v>
      </c>
      <c r="H250" s="444">
        <f t="shared" si="341"/>
        <v>0</v>
      </c>
      <c r="I250" s="429">
        <f t="shared" si="341"/>
        <v>0</v>
      </c>
      <c r="J250" s="567">
        <f t="shared" si="341"/>
        <v>0</v>
      </c>
      <c r="K250" s="444">
        <f t="shared" si="341"/>
        <v>0</v>
      </c>
      <c r="L250" s="429">
        <f t="shared" si="341"/>
        <v>0</v>
      </c>
      <c r="M250" s="443">
        <f t="shared" si="341"/>
        <v>0</v>
      </c>
      <c r="N250" s="444">
        <f t="shared" si="341"/>
        <v>0</v>
      </c>
      <c r="O250" s="429">
        <f t="shared" si="341"/>
        <v>0</v>
      </c>
      <c r="P250" s="535"/>
      <c r="Q250" s="566"/>
    </row>
    <row r="251" spans="1:17" ht="48" hidden="1" x14ac:dyDescent="0.25">
      <c r="A251" s="356">
        <v>6510</v>
      </c>
      <c r="B251" s="400" t="s">
        <v>265</v>
      </c>
      <c r="C251" s="401">
        <f t="shared" si="291"/>
        <v>0</v>
      </c>
      <c r="D251" s="527"/>
      <c r="E251" s="528"/>
      <c r="F251" s="418">
        <f>D251+E251</f>
        <v>0</v>
      </c>
      <c r="G251" s="568"/>
      <c r="H251" s="569"/>
      <c r="I251" s="418">
        <f>G251+H251</f>
        <v>0</v>
      </c>
      <c r="J251" s="570"/>
      <c r="K251" s="569"/>
      <c r="L251" s="418">
        <f>J251+K251</f>
        <v>0</v>
      </c>
      <c r="M251" s="568"/>
      <c r="N251" s="569"/>
      <c r="O251" s="418">
        <f t="shared" ref="O251" si="342">M251+N251</f>
        <v>0</v>
      </c>
      <c r="P251" s="544"/>
      <c r="Q251" s="566"/>
    </row>
    <row r="252" spans="1:17" ht="48" hidden="1" x14ac:dyDescent="0.25">
      <c r="A252" s="571">
        <v>7000</v>
      </c>
      <c r="B252" s="571" t="s">
        <v>266</v>
      </c>
      <c r="C252" s="572">
        <f t="shared" si="291"/>
        <v>0</v>
      </c>
      <c r="D252" s="573">
        <f t="shared" ref="D252:E252" si="343">SUM(D253,D263)</f>
        <v>0</v>
      </c>
      <c r="E252" s="574">
        <f t="shared" si="343"/>
        <v>0</v>
      </c>
      <c r="F252" s="575">
        <f>SUM(F253,F263)</f>
        <v>0</v>
      </c>
      <c r="G252" s="573">
        <f t="shared" ref="G252:H252" si="344">SUM(G253,G263)</f>
        <v>0</v>
      </c>
      <c r="H252" s="574">
        <f t="shared" si="344"/>
        <v>0</v>
      </c>
      <c r="I252" s="575">
        <f>SUM(I253,I263)</f>
        <v>0</v>
      </c>
      <c r="J252" s="576">
        <f t="shared" ref="J252:K252" si="345">SUM(J253,J263)</f>
        <v>0</v>
      </c>
      <c r="K252" s="574">
        <f t="shared" si="345"/>
        <v>0</v>
      </c>
      <c r="L252" s="575">
        <f>SUM(L253,L263)</f>
        <v>0</v>
      </c>
      <c r="M252" s="573">
        <f t="shared" ref="M252:O252" si="346">SUM(M253,M263)</f>
        <v>0</v>
      </c>
      <c r="N252" s="574">
        <f t="shared" si="346"/>
        <v>0</v>
      </c>
      <c r="O252" s="575">
        <f t="shared" si="346"/>
        <v>0</v>
      </c>
      <c r="P252" s="577"/>
    </row>
    <row r="253" spans="1:17" ht="24" hidden="1" x14ac:dyDescent="0.25">
      <c r="A253" s="376">
        <v>7200</v>
      </c>
      <c r="B253" s="506" t="s">
        <v>267</v>
      </c>
      <c r="C253" s="377">
        <f t="shared" si="291"/>
        <v>0</v>
      </c>
      <c r="D253" s="507">
        <f t="shared" ref="D253:O253" si="347">SUM(D254,D255,D256,D257,D261,D262)</f>
        <v>0</v>
      </c>
      <c r="E253" s="508">
        <f t="shared" si="347"/>
        <v>0</v>
      </c>
      <c r="F253" s="388">
        <f t="shared" si="347"/>
        <v>0</v>
      </c>
      <c r="G253" s="507">
        <f t="shared" si="347"/>
        <v>0</v>
      </c>
      <c r="H253" s="508">
        <f t="shared" si="347"/>
        <v>0</v>
      </c>
      <c r="I253" s="388">
        <f t="shared" si="347"/>
        <v>0</v>
      </c>
      <c r="J253" s="509">
        <f t="shared" si="347"/>
        <v>0</v>
      </c>
      <c r="K253" s="508">
        <f t="shared" si="347"/>
        <v>0</v>
      </c>
      <c r="L253" s="388">
        <f t="shared" si="347"/>
        <v>0</v>
      </c>
      <c r="M253" s="507">
        <f t="shared" si="347"/>
        <v>0</v>
      </c>
      <c r="N253" s="508">
        <f t="shared" si="347"/>
        <v>0</v>
      </c>
      <c r="O253" s="388">
        <f t="shared" si="347"/>
        <v>0</v>
      </c>
      <c r="P253" s="510"/>
    </row>
    <row r="254" spans="1:17" ht="24" hidden="1" x14ac:dyDescent="0.25">
      <c r="A254" s="531">
        <v>7210</v>
      </c>
      <c r="B254" s="390" t="s">
        <v>268</v>
      </c>
      <c r="C254" s="391">
        <f t="shared" si="291"/>
        <v>0</v>
      </c>
      <c r="D254" s="515"/>
      <c r="E254" s="516"/>
      <c r="F254" s="397">
        <f t="shared" ref="F254:F256" si="348">D254+E254</f>
        <v>0</v>
      </c>
      <c r="G254" s="515"/>
      <c r="H254" s="516"/>
      <c r="I254" s="397">
        <f t="shared" ref="I254:I256" si="349">G254+H254</f>
        <v>0</v>
      </c>
      <c r="J254" s="517"/>
      <c r="K254" s="516"/>
      <c r="L254" s="397">
        <f t="shared" ref="L254:L256" si="350">J254+K254</f>
        <v>0</v>
      </c>
      <c r="M254" s="515"/>
      <c r="N254" s="516"/>
      <c r="O254" s="397">
        <f t="shared" ref="O254:O256" si="351">M254+N254</f>
        <v>0</v>
      </c>
      <c r="P254" s="518"/>
    </row>
    <row r="255" spans="1:17" s="566" customFormat="1" ht="36" hidden="1" x14ac:dyDescent="0.25">
      <c r="A255" s="523">
        <v>7220</v>
      </c>
      <c r="B255" s="400" t="s">
        <v>269</v>
      </c>
      <c r="C255" s="401">
        <f t="shared" si="291"/>
        <v>0</v>
      </c>
      <c r="D255" s="519"/>
      <c r="E255" s="520"/>
      <c r="F255" s="407">
        <f t="shared" si="348"/>
        <v>0</v>
      </c>
      <c r="G255" s="519"/>
      <c r="H255" s="520"/>
      <c r="I255" s="407">
        <f t="shared" si="349"/>
        <v>0</v>
      </c>
      <c r="J255" s="521"/>
      <c r="K255" s="520"/>
      <c r="L255" s="407">
        <f t="shared" si="350"/>
        <v>0</v>
      </c>
      <c r="M255" s="519"/>
      <c r="N255" s="520"/>
      <c r="O255" s="407">
        <f t="shared" si="351"/>
        <v>0</v>
      </c>
      <c r="P255" s="522"/>
    </row>
    <row r="256" spans="1:17" ht="24" hidden="1" x14ac:dyDescent="0.25">
      <c r="A256" s="523">
        <v>7230</v>
      </c>
      <c r="B256" s="400" t="s">
        <v>40</v>
      </c>
      <c r="C256" s="401">
        <f t="shared" si="291"/>
        <v>0</v>
      </c>
      <c r="D256" s="519"/>
      <c r="E256" s="520"/>
      <c r="F256" s="407">
        <f t="shared" si="348"/>
        <v>0</v>
      </c>
      <c r="G256" s="519"/>
      <c r="H256" s="520"/>
      <c r="I256" s="407">
        <f t="shared" si="349"/>
        <v>0</v>
      </c>
      <c r="J256" s="521"/>
      <c r="K256" s="520"/>
      <c r="L256" s="407">
        <f t="shared" si="350"/>
        <v>0</v>
      </c>
      <c r="M256" s="519"/>
      <c r="N256" s="520"/>
      <c r="O256" s="407">
        <f t="shared" si="351"/>
        <v>0</v>
      </c>
      <c r="P256" s="522"/>
    </row>
    <row r="257" spans="1:16" ht="24" hidden="1" x14ac:dyDescent="0.25">
      <c r="A257" s="523">
        <v>7240</v>
      </c>
      <c r="B257" s="400" t="s">
        <v>270</v>
      </c>
      <c r="C257" s="401">
        <f t="shared" si="291"/>
        <v>0</v>
      </c>
      <c r="D257" s="524">
        <f t="shared" ref="D257:K257" si="352">SUM(D258:D260)</f>
        <v>0</v>
      </c>
      <c r="E257" s="525">
        <f t="shared" si="352"/>
        <v>0</v>
      </c>
      <c r="F257" s="407">
        <f t="shared" si="352"/>
        <v>0</v>
      </c>
      <c r="G257" s="524">
        <f t="shared" si="352"/>
        <v>0</v>
      </c>
      <c r="H257" s="525">
        <f t="shared" si="352"/>
        <v>0</v>
      </c>
      <c r="I257" s="407">
        <f t="shared" si="352"/>
        <v>0</v>
      </c>
      <c r="J257" s="526">
        <f t="shared" si="352"/>
        <v>0</v>
      </c>
      <c r="K257" s="525">
        <f t="shared" si="352"/>
        <v>0</v>
      </c>
      <c r="L257" s="407">
        <f>SUM(L258:L260)</f>
        <v>0</v>
      </c>
      <c r="M257" s="524">
        <f t="shared" ref="M257:O257" si="353">SUM(M258:M260)</f>
        <v>0</v>
      </c>
      <c r="N257" s="525">
        <f t="shared" si="353"/>
        <v>0</v>
      </c>
      <c r="O257" s="407">
        <f t="shared" si="353"/>
        <v>0</v>
      </c>
      <c r="P257" s="522"/>
    </row>
    <row r="258" spans="1:16" ht="48" hidden="1" x14ac:dyDescent="0.25">
      <c r="A258" s="356">
        <v>7245</v>
      </c>
      <c r="B258" s="400" t="s">
        <v>271</v>
      </c>
      <c r="C258" s="401">
        <f t="shared" si="291"/>
        <v>0</v>
      </c>
      <c r="D258" s="519"/>
      <c r="E258" s="520"/>
      <c r="F258" s="407">
        <f t="shared" ref="F258:F262" si="354">D258+E258</f>
        <v>0</v>
      </c>
      <c r="G258" s="519"/>
      <c r="H258" s="520"/>
      <c r="I258" s="407">
        <f t="shared" ref="I258:I262" si="355">G258+H258</f>
        <v>0</v>
      </c>
      <c r="J258" s="521"/>
      <c r="K258" s="520"/>
      <c r="L258" s="407">
        <f t="shared" ref="L258:L262" si="356">J258+K258</f>
        <v>0</v>
      </c>
      <c r="M258" s="519"/>
      <c r="N258" s="520"/>
      <c r="O258" s="407">
        <f t="shared" ref="O258:O262" si="357">M258+N258</f>
        <v>0</v>
      </c>
      <c r="P258" s="522"/>
    </row>
    <row r="259" spans="1:16" ht="84.75" hidden="1" customHeight="1" x14ac:dyDescent="0.25">
      <c r="A259" s="356">
        <v>7246</v>
      </c>
      <c r="B259" s="400" t="s">
        <v>272</v>
      </c>
      <c r="C259" s="401">
        <f t="shared" si="291"/>
        <v>0</v>
      </c>
      <c r="D259" s="519"/>
      <c r="E259" s="520"/>
      <c r="F259" s="407">
        <f t="shared" si="354"/>
        <v>0</v>
      </c>
      <c r="G259" s="519"/>
      <c r="H259" s="520"/>
      <c r="I259" s="407">
        <f t="shared" si="355"/>
        <v>0</v>
      </c>
      <c r="J259" s="521"/>
      <c r="K259" s="520"/>
      <c r="L259" s="407">
        <f t="shared" si="356"/>
        <v>0</v>
      </c>
      <c r="M259" s="519"/>
      <c r="N259" s="520"/>
      <c r="O259" s="407">
        <f t="shared" si="357"/>
        <v>0</v>
      </c>
      <c r="P259" s="522"/>
    </row>
    <row r="260" spans="1:16" ht="36" hidden="1" x14ac:dyDescent="0.25">
      <c r="A260" s="356">
        <v>7247</v>
      </c>
      <c r="B260" s="400" t="s">
        <v>273</v>
      </c>
      <c r="C260" s="401">
        <f t="shared" si="291"/>
        <v>0</v>
      </c>
      <c r="D260" s="519"/>
      <c r="E260" s="520"/>
      <c r="F260" s="407">
        <f t="shared" si="354"/>
        <v>0</v>
      </c>
      <c r="G260" s="519"/>
      <c r="H260" s="520"/>
      <c r="I260" s="407">
        <f t="shared" si="355"/>
        <v>0</v>
      </c>
      <c r="J260" s="521"/>
      <c r="K260" s="520"/>
      <c r="L260" s="407">
        <f t="shared" si="356"/>
        <v>0</v>
      </c>
      <c r="M260" s="519"/>
      <c r="N260" s="520"/>
      <c r="O260" s="407">
        <f t="shared" si="357"/>
        <v>0</v>
      </c>
      <c r="P260" s="522"/>
    </row>
    <row r="261" spans="1:16" ht="24" hidden="1" x14ac:dyDescent="0.25">
      <c r="A261" s="523">
        <v>7260</v>
      </c>
      <c r="B261" s="400" t="s">
        <v>274</v>
      </c>
      <c r="C261" s="401">
        <f t="shared" si="291"/>
        <v>0</v>
      </c>
      <c r="D261" s="519"/>
      <c r="E261" s="520"/>
      <c r="F261" s="407">
        <f t="shared" si="354"/>
        <v>0</v>
      </c>
      <c r="G261" s="519"/>
      <c r="H261" s="520"/>
      <c r="I261" s="407">
        <f t="shared" si="355"/>
        <v>0</v>
      </c>
      <c r="J261" s="521"/>
      <c r="K261" s="520"/>
      <c r="L261" s="407">
        <f t="shared" si="356"/>
        <v>0</v>
      </c>
      <c r="M261" s="519"/>
      <c r="N261" s="520"/>
      <c r="O261" s="407">
        <f t="shared" si="357"/>
        <v>0</v>
      </c>
      <c r="P261" s="522"/>
    </row>
    <row r="262" spans="1:16" ht="60" hidden="1" x14ac:dyDescent="0.25">
      <c r="A262" s="523">
        <v>7270</v>
      </c>
      <c r="B262" s="400" t="s">
        <v>275</v>
      </c>
      <c r="C262" s="401">
        <f t="shared" si="291"/>
        <v>0</v>
      </c>
      <c r="D262" s="519"/>
      <c r="E262" s="520"/>
      <c r="F262" s="407">
        <f t="shared" si="354"/>
        <v>0</v>
      </c>
      <c r="G262" s="519"/>
      <c r="H262" s="520"/>
      <c r="I262" s="407">
        <f t="shared" si="355"/>
        <v>0</v>
      </c>
      <c r="J262" s="521"/>
      <c r="K262" s="520"/>
      <c r="L262" s="407">
        <f t="shared" si="356"/>
        <v>0</v>
      </c>
      <c r="M262" s="519"/>
      <c r="N262" s="520"/>
      <c r="O262" s="407">
        <f t="shared" si="357"/>
        <v>0</v>
      </c>
      <c r="P262" s="522"/>
    </row>
    <row r="263" spans="1:16" hidden="1" x14ac:dyDescent="0.25">
      <c r="A263" s="457">
        <v>7700</v>
      </c>
      <c r="B263" s="422" t="s">
        <v>276</v>
      </c>
      <c r="C263" s="423">
        <f t="shared" si="291"/>
        <v>0</v>
      </c>
      <c r="D263" s="538">
        <f t="shared" ref="D263:O263" si="358">D264</f>
        <v>0</v>
      </c>
      <c r="E263" s="539">
        <f t="shared" si="358"/>
        <v>0</v>
      </c>
      <c r="F263" s="429">
        <f t="shared" si="358"/>
        <v>0</v>
      </c>
      <c r="G263" s="538">
        <f t="shared" si="358"/>
        <v>0</v>
      </c>
      <c r="H263" s="539">
        <f t="shared" si="358"/>
        <v>0</v>
      </c>
      <c r="I263" s="429">
        <f t="shared" si="358"/>
        <v>0</v>
      </c>
      <c r="J263" s="540">
        <f t="shared" si="358"/>
        <v>0</v>
      </c>
      <c r="K263" s="539">
        <f t="shared" si="358"/>
        <v>0</v>
      </c>
      <c r="L263" s="429">
        <f t="shared" si="358"/>
        <v>0</v>
      </c>
      <c r="M263" s="538">
        <f t="shared" si="358"/>
        <v>0</v>
      </c>
      <c r="N263" s="539">
        <f t="shared" si="358"/>
        <v>0</v>
      </c>
      <c r="O263" s="429">
        <f t="shared" si="358"/>
        <v>0</v>
      </c>
      <c r="P263" s="535"/>
    </row>
    <row r="264" spans="1:16" hidden="1" x14ac:dyDescent="0.25">
      <c r="A264" s="511">
        <v>7720</v>
      </c>
      <c r="B264" s="390" t="s">
        <v>277</v>
      </c>
      <c r="C264" s="412">
        <f t="shared" si="291"/>
        <v>0</v>
      </c>
      <c r="D264" s="568"/>
      <c r="E264" s="569"/>
      <c r="F264" s="418">
        <f>D264+E264</f>
        <v>0</v>
      </c>
      <c r="G264" s="568"/>
      <c r="H264" s="569"/>
      <c r="I264" s="418">
        <f>G264+H264</f>
        <v>0</v>
      </c>
      <c r="J264" s="570"/>
      <c r="K264" s="569"/>
      <c r="L264" s="418">
        <f>J264+K264</f>
        <v>0</v>
      </c>
      <c r="M264" s="568"/>
      <c r="N264" s="569"/>
      <c r="O264" s="418">
        <f t="shared" ref="O264" si="359">M264+N264</f>
        <v>0</v>
      </c>
      <c r="P264" s="544"/>
    </row>
    <row r="265" spans="1:16" hidden="1" x14ac:dyDescent="0.25">
      <c r="A265" s="578">
        <v>9000</v>
      </c>
      <c r="B265" s="579" t="s">
        <v>278</v>
      </c>
      <c r="C265" s="580">
        <f t="shared" si="291"/>
        <v>0</v>
      </c>
      <c r="D265" s="581">
        <f t="shared" ref="D265:O266" si="360">D266</f>
        <v>0</v>
      </c>
      <c r="E265" s="582">
        <f t="shared" si="360"/>
        <v>0</v>
      </c>
      <c r="F265" s="583">
        <f t="shared" si="360"/>
        <v>0</v>
      </c>
      <c r="G265" s="581">
        <f t="shared" si="360"/>
        <v>0</v>
      </c>
      <c r="H265" s="582">
        <f t="shared" si="360"/>
        <v>0</v>
      </c>
      <c r="I265" s="583">
        <f>I266</f>
        <v>0</v>
      </c>
      <c r="J265" s="584">
        <f t="shared" si="360"/>
        <v>0</v>
      </c>
      <c r="K265" s="582">
        <f t="shared" si="360"/>
        <v>0</v>
      </c>
      <c r="L265" s="583">
        <f t="shared" si="360"/>
        <v>0</v>
      </c>
      <c r="M265" s="581">
        <f t="shared" si="360"/>
        <v>0</v>
      </c>
      <c r="N265" s="582">
        <f t="shared" si="360"/>
        <v>0</v>
      </c>
      <c r="O265" s="583">
        <f t="shared" si="360"/>
        <v>0</v>
      </c>
      <c r="P265" s="585"/>
    </row>
    <row r="266" spans="1:16" ht="24" hidden="1" x14ac:dyDescent="0.25">
      <c r="A266" s="586">
        <v>9200</v>
      </c>
      <c r="B266" s="400" t="s">
        <v>279</v>
      </c>
      <c r="C266" s="467">
        <f t="shared" si="291"/>
        <v>0</v>
      </c>
      <c r="D266" s="468">
        <f t="shared" si="360"/>
        <v>0</v>
      </c>
      <c r="E266" s="469">
        <f t="shared" si="360"/>
        <v>0</v>
      </c>
      <c r="F266" s="512">
        <f t="shared" si="360"/>
        <v>0</v>
      </c>
      <c r="G266" s="468">
        <f t="shared" si="360"/>
        <v>0</v>
      </c>
      <c r="H266" s="469">
        <f t="shared" si="360"/>
        <v>0</v>
      </c>
      <c r="I266" s="512">
        <f t="shared" si="360"/>
        <v>0</v>
      </c>
      <c r="J266" s="513">
        <f t="shared" si="360"/>
        <v>0</v>
      </c>
      <c r="K266" s="469">
        <f t="shared" si="360"/>
        <v>0</v>
      </c>
      <c r="L266" s="512">
        <f t="shared" si="360"/>
        <v>0</v>
      </c>
      <c r="M266" s="468">
        <f t="shared" si="360"/>
        <v>0</v>
      </c>
      <c r="N266" s="469">
        <f t="shared" si="360"/>
        <v>0</v>
      </c>
      <c r="O266" s="512">
        <f t="shared" si="360"/>
        <v>0</v>
      </c>
      <c r="P266" s="514"/>
    </row>
    <row r="267" spans="1:16" ht="24" hidden="1" x14ac:dyDescent="0.25">
      <c r="A267" s="587">
        <v>9260</v>
      </c>
      <c r="B267" s="400" t="s">
        <v>280</v>
      </c>
      <c r="C267" s="467">
        <f t="shared" si="291"/>
        <v>0</v>
      </c>
      <c r="D267" s="468">
        <f t="shared" ref="D267:O267" si="361">SUM(D268)</f>
        <v>0</v>
      </c>
      <c r="E267" s="469">
        <f t="shared" si="361"/>
        <v>0</v>
      </c>
      <c r="F267" s="512">
        <f t="shared" si="361"/>
        <v>0</v>
      </c>
      <c r="G267" s="468">
        <f t="shared" si="361"/>
        <v>0</v>
      </c>
      <c r="H267" s="469">
        <f t="shared" si="361"/>
        <v>0</v>
      </c>
      <c r="I267" s="512">
        <f t="shared" si="361"/>
        <v>0</v>
      </c>
      <c r="J267" s="513">
        <f t="shared" si="361"/>
        <v>0</v>
      </c>
      <c r="K267" s="469">
        <f t="shared" si="361"/>
        <v>0</v>
      </c>
      <c r="L267" s="512">
        <f t="shared" si="361"/>
        <v>0</v>
      </c>
      <c r="M267" s="468">
        <f t="shared" si="361"/>
        <v>0</v>
      </c>
      <c r="N267" s="469">
        <f t="shared" si="361"/>
        <v>0</v>
      </c>
      <c r="O267" s="512">
        <f t="shared" si="361"/>
        <v>0</v>
      </c>
      <c r="P267" s="514"/>
    </row>
    <row r="268" spans="1:16" ht="87" hidden="1" customHeight="1" x14ac:dyDescent="0.25">
      <c r="A268" s="588">
        <v>9263</v>
      </c>
      <c r="B268" s="400" t="s">
        <v>281</v>
      </c>
      <c r="C268" s="467">
        <f t="shared" si="291"/>
        <v>0</v>
      </c>
      <c r="D268" s="527"/>
      <c r="E268" s="528"/>
      <c r="F268" s="512">
        <f>D268+E268</f>
        <v>0</v>
      </c>
      <c r="G268" s="527"/>
      <c r="H268" s="528"/>
      <c r="I268" s="512">
        <f>G268+H268</f>
        <v>0</v>
      </c>
      <c r="J268" s="529"/>
      <c r="K268" s="528"/>
      <c r="L268" s="512">
        <f>J268+K268</f>
        <v>0</v>
      </c>
      <c r="M268" s="527"/>
      <c r="N268" s="528"/>
      <c r="O268" s="512">
        <f t="shared" ref="O268" si="362">M268+N268</f>
        <v>0</v>
      </c>
      <c r="P268" s="514"/>
    </row>
    <row r="269" spans="1:16" hidden="1" x14ac:dyDescent="0.25">
      <c r="A269" s="536"/>
      <c r="B269" s="400" t="s">
        <v>282</v>
      </c>
      <c r="C269" s="401">
        <f t="shared" si="291"/>
        <v>0</v>
      </c>
      <c r="D269" s="524">
        <f t="shared" ref="D269:E269" si="363">SUM(D270:D271)</f>
        <v>0</v>
      </c>
      <c r="E269" s="525">
        <f t="shared" si="363"/>
        <v>0</v>
      </c>
      <c r="F269" s="407">
        <f>SUM(F270:F271)</f>
        <v>0</v>
      </c>
      <c r="G269" s="524">
        <f t="shared" ref="G269:H269" si="364">SUM(G270:G271)</f>
        <v>0</v>
      </c>
      <c r="H269" s="525">
        <f t="shared" si="364"/>
        <v>0</v>
      </c>
      <c r="I269" s="407">
        <f>SUM(I270:I271)</f>
        <v>0</v>
      </c>
      <c r="J269" s="526">
        <f t="shared" ref="J269:K269" si="365">SUM(J270:J271)</f>
        <v>0</v>
      </c>
      <c r="K269" s="525">
        <f t="shared" si="365"/>
        <v>0</v>
      </c>
      <c r="L269" s="407">
        <f>SUM(L270:L271)</f>
        <v>0</v>
      </c>
      <c r="M269" s="524">
        <f t="shared" ref="M269:O269" si="366">SUM(M270:M271)</f>
        <v>0</v>
      </c>
      <c r="N269" s="525">
        <f t="shared" si="366"/>
        <v>0</v>
      </c>
      <c r="O269" s="407">
        <f t="shared" si="366"/>
        <v>0</v>
      </c>
      <c r="P269" s="522"/>
    </row>
    <row r="270" spans="1:16" hidden="1" x14ac:dyDescent="0.25">
      <c r="A270" s="536" t="s">
        <v>283</v>
      </c>
      <c r="B270" s="356" t="s">
        <v>284</v>
      </c>
      <c r="C270" s="401">
        <f t="shared" si="291"/>
        <v>0</v>
      </c>
      <c r="D270" s="519"/>
      <c r="E270" s="520"/>
      <c r="F270" s="407">
        <f t="shared" ref="F270:F271" si="367">D270+E270</f>
        <v>0</v>
      </c>
      <c r="G270" s="519"/>
      <c r="H270" s="520"/>
      <c r="I270" s="407">
        <f t="shared" ref="I270:I271" si="368">G270+H270</f>
        <v>0</v>
      </c>
      <c r="J270" s="521"/>
      <c r="K270" s="520"/>
      <c r="L270" s="407">
        <f t="shared" ref="L270:L271" si="369">J270+K270</f>
        <v>0</v>
      </c>
      <c r="M270" s="519"/>
      <c r="N270" s="520"/>
      <c r="O270" s="407">
        <f t="shared" ref="O270:O271" si="370">M270+N270</f>
        <v>0</v>
      </c>
      <c r="P270" s="522"/>
    </row>
    <row r="271" spans="1:16" ht="24" hidden="1" x14ac:dyDescent="0.25">
      <c r="A271" s="536" t="s">
        <v>285</v>
      </c>
      <c r="B271" s="589" t="s">
        <v>286</v>
      </c>
      <c r="C271" s="391">
        <f t="shared" si="291"/>
        <v>0</v>
      </c>
      <c r="D271" s="515"/>
      <c r="E271" s="516"/>
      <c r="F271" s="397">
        <f t="shared" si="367"/>
        <v>0</v>
      </c>
      <c r="G271" s="515"/>
      <c r="H271" s="516"/>
      <c r="I271" s="397">
        <f t="shared" si="368"/>
        <v>0</v>
      </c>
      <c r="J271" s="517"/>
      <c r="K271" s="516"/>
      <c r="L271" s="397">
        <f t="shared" si="369"/>
        <v>0</v>
      </c>
      <c r="M271" s="515"/>
      <c r="N271" s="516"/>
      <c r="O271" s="397">
        <f t="shared" si="370"/>
        <v>0</v>
      </c>
      <c r="P271" s="518"/>
    </row>
    <row r="272" spans="1:16" ht="12.75" thickBot="1" x14ac:dyDescent="0.3">
      <c r="A272" s="590"/>
      <c r="B272" s="590" t="s">
        <v>287</v>
      </c>
      <c r="C272" s="591">
        <f t="shared" si="291"/>
        <v>247888</v>
      </c>
      <c r="D272" s="592">
        <f>SUM(D269,D265,D252,D211,D182,D174,D160,D75,D53)</f>
        <v>212680</v>
      </c>
      <c r="E272" s="593">
        <f t="shared" ref="E272:O272" si="371">SUM(E269,E265,E252,E211,E182,E174,E160,E75,E53)</f>
        <v>11900</v>
      </c>
      <c r="F272" s="594">
        <f t="shared" si="371"/>
        <v>224580</v>
      </c>
      <c r="G272" s="592">
        <f t="shared" si="371"/>
        <v>0</v>
      </c>
      <c r="H272" s="593">
        <f t="shared" si="371"/>
        <v>0</v>
      </c>
      <c r="I272" s="594">
        <f t="shared" si="371"/>
        <v>0</v>
      </c>
      <c r="J272" s="595">
        <f t="shared" si="371"/>
        <v>23308</v>
      </c>
      <c r="K272" s="593">
        <f t="shared" si="371"/>
        <v>0</v>
      </c>
      <c r="L272" s="594">
        <f t="shared" si="371"/>
        <v>23308</v>
      </c>
      <c r="M272" s="592">
        <f t="shared" si="371"/>
        <v>0</v>
      </c>
      <c r="N272" s="593">
        <f t="shared" si="371"/>
        <v>0</v>
      </c>
      <c r="O272" s="594">
        <f t="shared" si="371"/>
        <v>0</v>
      </c>
      <c r="P272" s="596"/>
    </row>
    <row r="273" spans="1:16" s="330" customFormat="1" ht="13.5" thickTop="1" thickBot="1" x14ac:dyDescent="0.3">
      <c r="A273" s="802" t="s">
        <v>288</v>
      </c>
      <c r="B273" s="803"/>
      <c r="C273" s="597">
        <f t="shared" si="291"/>
        <v>-6028</v>
      </c>
      <c r="D273" s="598">
        <f>SUM(D24,D25,D41,D43)-D51</f>
        <v>0</v>
      </c>
      <c r="E273" s="599">
        <f t="shared" ref="E273:F273" si="372">SUM(E24,E25,E41,E43)-E51</f>
        <v>0</v>
      </c>
      <c r="F273" s="600">
        <f t="shared" si="372"/>
        <v>0</v>
      </c>
      <c r="G273" s="598">
        <f>SUM(G24,G25,G43)-G51</f>
        <v>0</v>
      </c>
      <c r="H273" s="599">
        <f t="shared" ref="H273:I273" si="373">SUM(H24,H25,H43)-H51</f>
        <v>0</v>
      </c>
      <c r="I273" s="600">
        <f t="shared" si="373"/>
        <v>0</v>
      </c>
      <c r="J273" s="601">
        <f t="shared" ref="J273:K273" si="374">(J26+J43)-J51</f>
        <v>-6028</v>
      </c>
      <c r="K273" s="599">
        <f t="shared" si="374"/>
        <v>0</v>
      </c>
      <c r="L273" s="600">
        <f>(L26+L43)-L51</f>
        <v>-6028</v>
      </c>
      <c r="M273" s="598">
        <f t="shared" ref="M273:O273" si="375">M45-M51</f>
        <v>0</v>
      </c>
      <c r="N273" s="599">
        <f t="shared" si="375"/>
        <v>0</v>
      </c>
      <c r="O273" s="600">
        <f t="shared" si="375"/>
        <v>0</v>
      </c>
      <c r="P273" s="602"/>
    </row>
    <row r="274" spans="1:16" s="330" customFormat="1" ht="12.75" thickTop="1" x14ac:dyDescent="0.25">
      <c r="A274" s="804" t="s">
        <v>289</v>
      </c>
      <c r="B274" s="805"/>
      <c r="C274" s="603">
        <f t="shared" si="291"/>
        <v>6028</v>
      </c>
      <c r="D274" s="604">
        <f t="shared" ref="D274:O274" si="376">SUM(D275,D276)-D283+D284</f>
        <v>0</v>
      </c>
      <c r="E274" s="605">
        <f t="shared" si="376"/>
        <v>0</v>
      </c>
      <c r="F274" s="606">
        <f t="shared" si="376"/>
        <v>0</v>
      </c>
      <c r="G274" s="604">
        <f t="shared" si="376"/>
        <v>0</v>
      </c>
      <c r="H274" s="605">
        <f t="shared" si="376"/>
        <v>0</v>
      </c>
      <c r="I274" s="606">
        <f t="shared" si="376"/>
        <v>0</v>
      </c>
      <c r="J274" s="607">
        <f t="shared" si="376"/>
        <v>6028</v>
      </c>
      <c r="K274" s="605">
        <f t="shared" si="376"/>
        <v>0</v>
      </c>
      <c r="L274" s="606">
        <f t="shared" si="376"/>
        <v>6028</v>
      </c>
      <c r="M274" s="604">
        <f t="shared" si="376"/>
        <v>0</v>
      </c>
      <c r="N274" s="605">
        <f t="shared" si="376"/>
        <v>0</v>
      </c>
      <c r="O274" s="606">
        <f t="shared" si="376"/>
        <v>0</v>
      </c>
      <c r="P274" s="608"/>
    </row>
    <row r="275" spans="1:16" s="330" customFormat="1" ht="12.75" thickBot="1" x14ac:dyDescent="0.3">
      <c r="A275" s="478" t="s">
        <v>290</v>
      </c>
      <c r="B275" s="478" t="s">
        <v>291</v>
      </c>
      <c r="C275" s="479">
        <f t="shared" si="291"/>
        <v>6028</v>
      </c>
      <c r="D275" s="480">
        <f>D21-D269</f>
        <v>0</v>
      </c>
      <c r="E275" s="480">
        <f t="shared" ref="E275:O275" si="377">E21-E269</f>
        <v>0</v>
      </c>
      <c r="F275" s="480">
        <f t="shared" si="377"/>
        <v>0</v>
      </c>
      <c r="G275" s="480">
        <f t="shared" si="377"/>
        <v>0</v>
      </c>
      <c r="H275" s="480">
        <f t="shared" si="377"/>
        <v>0</v>
      </c>
      <c r="I275" s="480">
        <f t="shared" si="377"/>
        <v>0</v>
      </c>
      <c r="J275" s="480">
        <f t="shared" si="377"/>
        <v>6028</v>
      </c>
      <c r="K275" s="480">
        <f t="shared" si="377"/>
        <v>0</v>
      </c>
      <c r="L275" s="479">
        <f t="shared" si="377"/>
        <v>6028</v>
      </c>
      <c r="M275" s="480">
        <f t="shared" si="377"/>
        <v>0</v>
      </c>
      <c r="N275" s="480">
        <f t="shared" si="377"/>
        <v>0</v>
      </c>
      <c r="O275" s="479">
        <f t="shared" si="377"/>
        <v>0</v>
      </c>
      <c r="P275" s="609"/>
    </row>
    <row r="276" spans="1:16" s="330" customFormat="1" ht="12.75" hidden="1" thickTop="1" x14ac:dyDescent="0.25">
      <c r="A276" s="610" t="s">
        <v>292</v>
      </c>
      <c r="B276" s="610" t="s">
        <v>293</v>
      </c>
      <c r="C276" s="603">
        <f t="shared" si="291"/>
        <v>0</v>
      </c>
      <c r="D276" s="604">
        <f t="shared" ref="D276:O276" si="378">SUM(D277,D279,D281)-SUM(D278,D280,D282)</f>
        <v>0</v>
      </c>
      <c r="E276" s="605">
        <f t="shared" si="378"/>
        <v>0</v>
      </c>
      <c r="F276" s="606">
        <f t="shared" si="378"/>
        <v>0</v>
      </c>
      <c r="G276" s="604">
        <f t="shared" si="378"/>
        <v>0</v>
      </c>
      <c r="H276" s="605">
        <f t="shared" si="378"/>
        <v>0</v>
      </c>
      <c r="I276" s="606">
        <f t="shared" si="378"/>
        <v>0</v>
      </c>
      <c r="J276" s="607">
        <f t="shared" si="378"/>
        <v>0</v>
      </c>
      <c r="K276" s="605">
        <f t="shared" si="378"/>
        <v>0</v>
      </c>
      <c r="L276" s="606">
        <f t="shared" si="378"/>
        <v>0</v>
      </c>
      <c r="M276" s="604">
        <f t="shared" si="378"/>
        <v>0</v>
      </c>
      <c r="N276" s="605">
        <f t="shared" si="378"/>
        <v>0</v>
      </c>
      <c r="O276" s="606">
        <f t="shared" si="378"/>
        <v>0</v>
      </c>
      <c r="P276" s="608"/>
    </row>
    <row r="277" spans="1:16" ht="12.75" hidden="1" thickTop="1" x14ac:dyDescent="0.25">
      <c r="A277" s="611" t="s">
        <v>294</v>
      </c>
      <c r="B277" s="466" t="s">
        <v>295</v>
      </c>
      <c r="C277" s="412">
        <f t="shared" ref="C277:C284" si="379">F277+I277+L277+O277</f>
        <v>0</v>
      </c>
      <c r="D277" s="568"/>
      <c r="E277" s="569"/>
      <c r="F277" s="418">
        <f t="shared" ref="F277:F284" si="380">D277+E277</f>
        <v>0</v>
      </c>
      <c r="G277" s="568"/>
      <c r="H277" s="569"/>
      <c r="I277" s="418">
        <f t="shared" ref="I277:I284" si="381">G277+H277</f>
        <v>0</v>
      </c>
      <c r="J277" s="570"/>
      <c r="K277" s="569"/>
      <c r="L277" s="418">
        <f t="shared" ref="L277:L284" si="382">J277+K277</f>
        <v>0</v>
      </c>
      <c r="M277" s="568"/>
      <c r="N277" s="569"/>
      <c r="O277" s="418">
        <f t="shared" ref="O277:O284" si="383">M277+N277</f>
        <v>0</v>
      </c>
      <c r="P277" s="544"/>
    </row>
    <row r="278" spans="1:16" ht="24.75" hidden="1" thickTop="1" x14ac:dyDescent="0.25">
      <c r="A278" s="536" t="s">
        <v>296</v>
      </c>
      <c r="B278" s="355" t="s">
        <v>297</v>
      </c>
      <c r="C278" s="401">
        <f t="shared" si="379"/>
        <v>0</v>
      </c>
      <c r="D278" s="519"/>
      <c r="E278" s="520"/>
      <c r="F278" s="407">
        <f t="shared" si="380"/>
        <v>0</v>
      </c>
      <c r="G278" s="519"/>
      <c r="H278" s="520"/>
      <c r="I278" s="407">
        <f t="shared" si="381"/>
        <v>0</v>
      </c>
      <c r="J278" s="521"/>
      <c r="K278" s="520"/>
      <c r="L278" s="407">
        <f t="shared" si="382"/>
        <v>0</v>
      </c>
      <c r="M278" s="519"/>
      <c r="N278" s="520"/>
      <c r="O278" s="407">
        <f t="shared" si="383"/>
        <v>0</v>
      </c>
      <c r="P278" s="522"/>
    </row>
    <row r="279" spans="1:16" ht="12.75" hidden="1" thickTop="1" x14ac:dyDescent="0.25">
      <c r="A279" s="536" t="s">
        <v>298</v>
      </c>
      <c r="B279" s="355" t="s">
        <v>299</v>
      </c>
      <c r="C279" s="401">
        <f t="shared" si="379"/>
        <v>0</v>
      </c>
      <c r="D279" s="519"/>
      <c r="E279" s="520"/>
      <c r="F279" s="407">
        <f t="shared" si="380"/>
        <v>0</v>
      </c>
      <c r="G279" s="519"/>
      <c r="H279" s="520"/>
      <c r="I279" s="407">
        <f t="shared" si="381"/>
        <v>0</v>
      </c>
      <c r="J279" s="521"/>
      <c r="K279" s="520"/>
      <c r="L279" s="407">
        <f t="shared" si="382"/>
        <v>0</v>
      </c>
      <c r="M279" s="519"/>
      <c r="N279" s="520"/>
      <c r="O279" s="407">
        <f t="shared" si="383"/>
        <v>0</v>
      </c>
      <c r="P279" s="522"/>
    </row>
    <row r="280" spans="1:16" ht="24.75" hidden="1" thickTop="1" x14ac:dyDescent="0.25">
      <c r="A280" s="536" t="s">
        <v>300</v>
      </c>
      <c r="B280" s="355" t="s">
        <v>301</v>
      </c>
      <c r="C280" s="401">
        <f t="shared" si="379"/>
        <v>0</v>
      </c>
      <c r="D280" s="519"/>
      <c r="E280" s="520"/>
      <c r="F280" s="407">
        <f t="shared" si="380"/>
        <v>0</v>
      </c>
      <c r="G280" s="519"/>
      <c r="H280" s="520"/>
      <c r="I280" s="407">
        <f t="shared" si="381"/>
        <v>0</v>
      </c>
      <c r="J280" s="521"/>
      <c r="K280" s="520"/>
      <c r="L280" s="407">
        <f t="shared" si="382"/>
        <v>0</v>
      </c>
      <c r="M280" s="519"/>
      <c r="N280" s="520"/>
      <c r="O280" s="407">
        <f t="shared" si="383"/>
        <v>0</v>
      </c>
      <c r="P280" s="522"/>
    </row>
    <row r="281" spans="1:16" ht="12.75" hidden="1" thickTop="1" x14ac:dyDescent="0.25">
      <c r="A281" s="536" t="s">
        <v>302</v>
      </c>
      <c r="B281" s="355" t="s">
        <v>303</v>
      </c>
      <c r="C281" s="401">
        <f t="shared" si="379"/>
        <v>0</v>
      </c>
      <c r="D281" s="519"/>
      <c r="E281" s="520"/>
      <c r="F281" s="407">
        <f t="shared" si="380"/>
        <v>0</v>
      </c>
      <c r="G281" s="519"/>
      <c r="H281" s="520"/>
      <c r="I281" s="407">
        <f t="shared" si="381"/>
        <v>0</v>
      </c>
      <c r="J281" s="521"/>
      <c r="K281" s="520"/>
      <c r="L281" s="407">
        <f t="shared" si="382"/>
        <v>0</v>
      </c>
      <c r="M281" s="519"/>
      <c r="N281" s="520"/>
      <c r="O281" s="407">
        <f t="shared" si="383"/>
        <v>0</v>
      </c>
      <c r="P281" s="522"/>
    </row>
    <row r="282" spans="1:16" ht="24.75" hidden="1" thickTop="1" x14ac:dyDescent="0.25">
      <c r="A282" s="612" t="s">
        <v>304</v>
      </c>
      <c r="B282" s="613" t="s">
        <v>305</v>
      </c>
      <c r="C282" s="546">
        <f t="shared" si="379"/>
        <v>0</v>
      </c>
      <c r="D282" s="549"/>
      <c r="E282" s="550"/>
      <c r="F282" s="551">
        <f t="shared" si="380"/>
        <v>0</v>
      </c>
      <c r="G282" s="549"/>
      <c r="H282" s="550"/>
      <c r="I282" s="551">
        <f t="shared" si="381"/>
        <v>0</v>
      </c>
      <c r="J282" s="552"/>
      <c r="K282" s="550"/>
      <c r="L282" s="551">
        <f t="shared" si="382"/>
        <v>0</v>
      </c>
      <c r="M282" s="549"/>
      <c r="N282" s="550"/>
      <c r="O282" s="551">
        <f t="shared" si="383"/>
        <v>0</v>
      </c>
      <c r="P282" s="547"/>
    </row>
    <row r="283" spans="1:16" s="330" customFormat="1" ht="13.5" hidden="1" thickTop="1" thickBot="1" x14ac:dyDescent="0.3">
      <c r="A283" s="614" t="s">
        <v>306</v>
      </c>
      <c r="B283" s="614" t="s">
        <v>307</v>
      </c>
      <c r="C283" s="597">
        <f t="shared" si="379"/>
        <v>0</v>
      </c>
      <c r="D283" s="615"/>
      <c r="E283" s="616"/>
      <c r="F283" s="600">
        <f t="shared" si="380"/>
        <v>0</v>
      </c>
      <c r="G283" s="615"/>
      <c r="H283" s="616"/>
      <c r="I283" s="600">
        <f t="shared" si="381"/>
        <v>0</v>
      </c>
      <c r="J283" s="617"/>
      <c r="K283" s="616"/>
      <c r="L283" s="600">
        <f t="shared" si="382"/>
        <v>0</v>
      </c>
      <c r="M283" s="615"/>
      <c r="N283" s="616"/>
      <c r="O283" s="600">
        <f t="shared" si="383"/>
        <v>0</v>
      </c>
      <c r="P283" s="602"/>
    </row>
    <row r="284" spans="1:16" s="330" customFormat="1" ht="48.75" hidden="1" thickTop="1" x14ac:dyDescent="0.25">
      <c r="A284" s="610" t="s">
        <v>308</v>
      </c>
      <c r="B284" s="618" t="s">
        <v>309</v>
      </c>
      <c r="C284" s="603">
        <f t="shared" si="379"/>
        <v>0</v>
      </c>
      <c r="D284" s="619"/>
      <c r="E284" s="620"/>
      <c r="F284" s="388">
        <f t="shared" si="380"/>
        <v>0</v>
      </c>
      <c r="G284" s="541"/>
      <c r="H284" s="542"/>
      <c r="I284" s="388">
        <f t="shared" si="381"/>
        <v>0</v>
      </c>
      <c r="J284" s="543"/>
      <c r="K284" s="542"/>
      <c r="L284" s="388">
        <f t="shared" si="382"/>
        <v>0</v>
      </c>
      <c r="M284" s="541"/>
      <c r="N284" s="542"/>
      <c r="O284" s="388">
        <f t="shared" si="383"/>
        <v>0</v>
      </c>
      <c r="P284" s="530"/>
    </row>
    <row r="285" spans="1:16" ht="12.75" thickTop="1" x14ac:dyDescent="0.25">
      <c r="A285" s="299"/>
      <c r="B285" s="299"/>
      <c r="C285" s="299"/>
      <c r="D285" s="299"/>
      <c r="E285" s="299"/>
      <c r="F285" s="299"/>
      <c r="G285" s="299"/>
      <c r="H285" s="299"/>
      <c r="I285" s="299"/>
      <c r="J285" s="299"/>
      <c r="K285" s="299"/>
      <c r="L285" s="299"/>
      <c r="M285" s="299"/>
      <c r="N285" s="299"/>
      <c r="O285" s="299"/>
      <c r="P285" s="299"/>
    </row>
    <row r="286" spans="1:16" x14ac:dyDescent="0.25">
      <c r="A286" s="299"/>
      <c r="B286" s="299"/>
      <c r="C286" s="299"/>
      <c r="D286" s="299"/>
      <c r="E286" s="299"/>
      <c r="F286" s="299"/>
      <c r="G286" s="299"/>
      <c r="H286" s="299"/>
      <c r="I286" s="299"/>
      <c r="J286" s="299"/>
      <c r="K286" s="299"/>
      <c r="L286" s="299"/>
      <c r="M286" s="299"/>
      <c r="N286" s="299"/>
      <c r="O286" s="299"/>
      <c r="P286" s="299"/>
    </row>
    <row r="287" spans="1:16" x14ac:dyDescent="0.25">
      <c r="A287" s="299"/>
      <c r="B287" s="299"/>
      <c r="C287" s="299"/>
      <c r="D287" s="299"/>
      <c r="E287" s="299"/>
      <c r="F287" s="299"/>
      <c r="G287" s="299"/>
      <c r="H287" s="299"/>
      <c r="I287" s="299"/>
      <c r="J287" s="299"/>
      <c r="K287" s="299"/>
      <c r="L287" s="299"/>
      <c r="M287" s="299"/>
      <c r="N287" s="299"/>
      <c r="O287" s="299"/>
      <c r="P287" s="299"/>
    </row>
    <row r="288" spans="1:16" x14ac:dyDescent="0.25">
      <c r="A288" s="299"/>
      <c r="B288" s="299"/>
      <c r="C288" s="299"/>
      <c r="D288" s="299"/>
      <c r="E288" s="299"/>
      <c r="F288" s="299"/>
      <c r="G288" s="299"/>
      <c r="H288" s="299"/>
      <c r="I288" s="299"/>
      <c r="J288" s="299"/>
      <c r="K288" s="299"/>
      <c r="L288" s="299"/>
      <c r="M288" s="299"/>
      <c r="N288" s="299"/>
      <c r="O288" s="299"/>
      <c r="P288" s="299"/>
    </row>
    <row r="289" spans="1:16" x14ac:dyDescent="0.25">
      <c r="A289" s="299"/>
      <c r="B289" s="299"/>
      <c r="C289" s="299"/>
      <c r="D289" s="299"/>
      <c r="E289" s="299"/>
      <c r="F289" s="299"/>
      <c r="G289" s="299"/>
      <c r="H289" s="299"/>
      <c r="I289" s="299"/>
      <c r="J289" s="299"/>
      <c r="K289" s="299"/>
      <c r="L289" s="299"/>
      <c r="M289" s="299"/>
      <c r="N289" s="299"/>
      <c r="O289" s="299"/>
      <c r="P289" s="299"/>
    </row>
    <row r="290" spans="1:16" x14ac:dyDescent="0.25">
      <c r="A290" s="299"/>
      <c r="B290" s="299"/>
      <c r="C290" s="299"/>
      <c r="D290" s="299"/>
      <c r="E290" s="299"/>
      <c r="F290" s="299"/>
      <c r="G290" s="299"/>
      <c r="H290" s="299"/>
      <c r="I290" s="299"/>
      <c r="J290" s="299"/>
      <c r="K290" s="299"/>
      <c r="L290" s="299"/>
      <c r="M290" s="299"/>
      <c r="N290" s="299"/>
      <c r="O290" s="299"/>
      <c r="P290" s="299"/>
    </row>
    <row r="291" spans="1:16" x14ac:dyDescent="0.25">
      <c r="A291" s="299"/>
      <c r="B291" s="299"/>
      <c r="C291" s="299"/>
      <c r="D291" s="299"/>
      <c r="E291" s="299"/>
      <c r="F291" s="299"/>
      <c r="G291" s="299"/>
      <c r="H291" s="299"/>
      <c r="I291" s="299"/>
      <c r="J291" s="299"/>
      <c r="K291" s="299"/>
      <c r="L291" s="299"/>
      <c r="M291" s="299"/>
      <c r="N291" s="299"/>
      <c r="O291" s="299"/>
      <c r="P291" s="299"/>
    </row>
    <row r="292" spans="1:16" x14ac:dyDescent="0.25">
      <c r="A292" s="299"/>
      <c r="B292" s="299"/>
      <c r="C292" s="299"/>
      <c r="D292" s="299"/>
      <c r="E292" s="299"/>
      <c r="F292" s="299"/>
      <c r="G292" s="299"/>
      <c r="H292" s="299"/>
      <c r="I292" s="299"/>
      <c r="J292" s="299"/>
      <c r="K292" s="299"/>
      <c r="L292" s="299"/>
      <c r="M292" s="299"/>
      <c r="N292" s="299"/>
      <c r="O292" s="299"/>
      <c r="P292" s="299"/>
    </row>
    <row r="293" spans="1:16" x14ac:dyDescent="0.25">
      <c r="A293" s="299"/>
      <c r="B293" s="299"/>
      <c r="C293" s="299"/>
      <c r="D293" s="299"/>
      <c r="E293" s="299"/>
      <c r="F293" s="299"/>
      <c r="G293" s="299"/>
      <c r="H293" s="299"/>
      <c r="I293" s="299"/>
      <c r="J293" s="299"/>
      <c r="K293" s="299"/>
      <c r="L293" s="299"/>
      <c r="M293" s="299"/>
      <c r="N293" s="299"/>
      <c r="O293" s="299"/>
      <c r="P293" s="299"/>
    </row>
    <row r="294" spans="1:16" x14ac:dyDescent="0.25">
      <c r="A294" s="299"/>
      <c r="B294" s="299"/>
      <c r="C294" s="299"/>
      <c r="D294" s="299"/>
      <c r="E294" s="299"/>
      <c r="F294" s="299"/>
      <c r="G294" s="299"/>
      <c r="H294" s="299"/>
      <c r="I294" s="299"/>
      <c r="J294" s="299"/>
      <c r="K294" s="299"/>
      <c r="L294" s="299"/>
      <c r="M294" s="299"/>
      <c r="N294" s="299"/>
      <c r="O294" s="299"/>
      <c r="P294" s="299"/>
    </row>
    <row r="295" spans="1:16" x14ac:dyDescent="0.25">
      <c r="A295" s="299"/>
      <c r="B295" s="299"/>
      <c r="C295" s="299"/>
      <c r="D295" s="299"/>
      <c r="E295" s="299"/>
      <c r="F295" s="299"/>
      <c r="G295" s="299"/>
      <c r="H295" s="299"/>
      <c r="I295" s="299"/>
      <c r="J295" s="299"/>
      <c r="K295" s="299"/>
      <c r="L295" s="299"/>
      <c r="M295" s="299"/>
      <c r="N295" s="299"/>
      <c r="O295" s="299"/>
      <c r="P295" s="299"/>
    </row>
    <row r="296" spans="1:16" x14ac:dyDescent="0.25">
      <c r="A296" s="299"/>
      <c r="B296" s="299"/>
      <c r="C296" s="299"/>
      <c r="D296" s="299"/>
      <c r="E296" s="299"/>
      <c r="F296" s="299"/>
      <c r="G296" s="299"/>
      <c r="H296" s="299"/>
      <c r="I296" s="299"/>
      <c r="J296" s="299"/>
      <c r="K296" s="299"/>
      <c r="L296" s="299"/>
      <c r="M296" s="299"/>
      <c r="N296" s="299"/>
      <c r="O296" s="299"/>
      <c r="P296" s="299"/>
    </row>
    <row r="297" spans="1:16" x14ac:dyDescent="0.25">
      <c r="A297" s="299"/>
      <c r="B297" s="299"/>
      <c r="C297" s="299"/>
      <c r="D297" s="299"/>
      <c r="E297" s="299"/>
      <c r="F297" s="299"/>
      <c r="G297" s="299"/>
      <c r="H297" s="299"/>
      <c r="I297" s="299"/>
      <c r="J297" s="299"/>
      <c r="K297" s="299"/>
      <c r="L297" s="299"/>
      <c r="M297" s="299"/>
      <c r="N297" s="299"/>
      <c r="O297" s="299"/>
      <c r="P297" s="299"/>
    </row>
    <row r="298" spans="1:16" x14ac:dyDescent="0.25">
      <c r="A298" s="299"/>
      <c r="B298" s="299"/>
      <c r="C298" s="299"/>
      <c r="D298" s="299"/>
      <c r="E298" s="299"/>
      <c r="F298" s="299"/>
      <c r="G298" s="299"/>
      <c r="H298" s="299"/>
      <c r="I298" s="299"/>
      <c r="J298" s="299"/>
      <c r="K298" s="299"/>
      <c r="L298" s="299"/>
      <c r="M298" s="299"/>
      <c r="N298" s="299"/>
      <c r="O298" s="299"/>
      <c r="P298" s="299"/>
    </row>
    <row r="299" spans="1:16" x14ac:dyDescent="0.25">
      <c r="A299" s="299"/>
      <c r="B299" s="299"/>
      <c r="C299" s="299"/>
      <c r="D299" s="299"/>
      <c r="E299" s="299"/>
      <c r="F299" s="299"/>
      <c r="G299" s="299"/>
      <c r="H299" s="299"/>
      <c r="I299" s="299"/>
      <c r="J299" s="299"/>
      <c r="K299" s="299"/>
      <c r="L299" s="299"/>
      <c r="M299" s="299"/>
      <c r="N299" s="299"/>
      <c r="O299" s="299"/>
      <c r="P299" s="299"/>
    </row>
  </sheetData>
  <sheetProtection algorithmName="SHA-512" hashValue="EOyefvekwQa6hf/OwNOCSIGETv50Eo6S2KuFzezmMbHD6bW/1sqbiFfNZl2gjoa8ARmLd2tL/9o/9eX1z6Asfg==" saltValue="6XTA6Wh+RKEvLm06a3aDqQ==" spinCount="100000" sheet="1" objects="1" scenarios="1" formatCells="0" formatColumns="0" formatRows="0" sort="0"/>
  <autoFilter ref="A18:P284">
    <filterColumn colId="2">
      <filters>
        <filter val="1 730"/>
        <filter val="100"/>
        <filter val="12 400"/>
        <filter val="122 400"/>
        <filter val="17 280"/>
        <filter val="173 300"/>
        <filter val="2 092"/>
        <filter val="224 580"/>
        <filter val="247 888"/>
        <filter val="3 000"/>
        <filter val="3 100"/>
        <filter val="30 900"/>
        <filter val="38 889"/>
        <filter val="40 981"/>
        <filter val="5 277"/>
        <filter val="50 900"/>
        <filter val="6 028"/>
        <filter val="-6 028"/>
        <filter val="61 211"/>
        <filter val="74 588"/>
        <filter val="8 000"/>
        <filter val="8 100"/>
        <filter val="91 500"/>
      </filters>
    </filterColumn>
  </autoFilter>
  <mergeCells count="31">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 ref="C8:P8"/>
    <mergeCell ref="C9:P9"/>
    <mergeCell ref="C10:P10"/>
    <mergeCell ref="C11:P11"/>
    <mergeCell ref="C12:P12"/>
    <mergeCell ref="C13:P13"/>
    <mergeCell ref="P16:P17"/>
    <mergeCell ref="M16:M17"/>
    <mergeCell ref="N16:N17"/>
    <mergeCell ref="O16:O17"/>
    <mergeCell ref="C7:P7"/>
    <mergeCell ref="A2:P2"/>
    <mergeCell ref="C3:P3"/>
    <mergeCell ref="C4:P4"/>
    <mergeCell ref="C5:P5"/>
    <mergeCell ref="C6:P6"/>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27.pielikums Jūrmalas pilsētas domes
2020.gada 23.jūlija saistošajiem noteikumiem Nr.18
(protokols Nr.10, 20.punkts)
 </firstHeader>
    <firstFooter>&amp;L&amp;9&amp;D; &amp;T&amp;R&amp;9&amp;P (&amp;N)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299"/>
  <sheetViews>
    <sheetView showGridLines="0" view="pageLayout" zoomScaleNormal="100" workbookViewId="0">
      <selection activeCell="R16" sqref="R16"/>
    </sheetView>
  </sheetViews>
  <sheetFormatPr defaultRowHeight="12" outlineLevelCol="1" x14ac:dyDescent="0.25"/>
  <cols>
    <col min="1" max="1" width="10.85546875" style="621" customWidth="1"/>
    <col min="2" max="2" width="28" style="621" customWidth="1"/>
    <col min="3" max="3" width="8" style="621" customWidth="1"/>
    <col min="4" max="5" width="8.7109375" style="621" hidden="1" customWidth="1" outlineLevel="1"/>
    <col min="6" max="6" width="8.7109375" style="621" customWidth="1" collapsed="1"/>
    <col min="7" max="8" width="8.7109375" style="621" hidden="1" customWidth="1" outlineLevel="1"/>
    <col min="9" max="9" width="8.7109375" style="621" customWidth="1" collapsed="1"/>
    <col min="10" max="11" width="8.28515625" style="621" hidden="1" customWidth="1" outlineLevel="1"/>
    <col min="12" max="12" width="8.28515625" style="621" customWidth="1" collapsed="1"/>
    <col min="13" max="14" width="7.42578125" style="621" hidden="1" customWidth="1" outlineLevel="1"/>
    <col min="15" max="15" width="7.42578125" style="621" customWidth="1" collapsed="1"/>
    <col min="16" max="16" width="26.7109375" style="621" hidden="1" customWidth="1" outlineLevel="1"/>
    <col min="17" max="17" width="9.140625" style="299" collapsed="1"/>
    <col min="18" max="16384" width="9.140625" style="299"/>
  </cols>
  <sheetData>
    <row r="1" spans="1:17" x14ac:dyDescent="0.25">
      <c r="A1" s="297"/>
      <c r="B1" s="297"/>
      <c r="C1" s="297"/>
      <c r="D1" s="297"/>
      <c r="E1" s="297"/>
      <c r="F1" s="297"/>
      <c r="G1" s="297"/>
      <c r="H1" s="297"/>
      <c r="I1" s="297"/>
      <c r="J1" s="297"/>
      <c r="K1" s="297"/>
      <c r="L1" s="297"/>
      <c r="M1" s="297"/>
      <c r="N1" s="297"/>
      <c r="O1" s="298" t="s">
        <v>376</v>
      </c>
      <c r="P1" s="297"/>
    </row>
    <row r="2" spans="1:17" ht="35.25" customHeight="1" x14ac:dyDescent="0.25">
      <c r="A2" s="787" t="s">
        <v>1</v>
      </c>
      <c r="B2" s="788"/>
      <c r="C2" s="788"/>
      <c r="D2" s="788"/>
      <c r="E2" s="788"/>
      <c r="F2" s="788"/>
      <c r="G2" s="788"/>
      <c r="H2" s="788"/>
      <c r="I2" s="788"/>
      <c r="J2" s="788"/>
      <c r="K2" s="788"/>
      <c r="L2" s="788"/>
      <c r="M2" s="788"/>
      <c r="N2" s="788"/>
      <c r="O2" s="788"/>
      <c r="P2" s="789"/>
      <c r="Q2" s="300"/>
    </row>
    <row r="3" spans="1:17" ht="12.75" customHeight="1" x14ac:dyDescent="0.25">
      <c r="A3" s="301" t="s">
        <v>2</v>
      </c>
      <c r="B3" s="302"/>
      <c r="C3" s="785" t="s">
        <v>311</v>
      </c>
      <c r="D3" s="785"/>
      <c r="E3" s="785"/>
      <c r="F3" s="785"/>
      <c r="G3" s="785"/>
      <c r="H3" s="785"/>
      <c r="I3" s="785"/>
      <c r="J3" s="785"/>
      <c r="K3" s="785"/>
      <c r="L3" s="785"/>
      <c r="M3" s="785"/>
      <c r="N3" s="785"/>
      <c r="O3" s="785"/>
      <c r="P3" s="786"/>
      <c r="Q3" s="300"/>
    </row>
    <row r="4" spans="1:17" ht="12.75" customHeight="1" x14ac:dyDescent="0.25">
      <c r="A4" s="301" t="s">
        <v>3</v>
      </c>
      <c r="B4" s="302"/>
      <c r="C4" s="785" t="s">
        <v>312</v>
      </c>
      <c r="D4" s="785"/>
      <c r="E4" s="785"/>
      <c r="F4" s="785"/>
      <c r="G4" s="785"/>
      <c r="H4" s="785"/>
      <c r="I4" s="785"/>
      <c r="J4" s="785"/>
      <c r="K4" s="785"/>
      <c r="L4" s="785"/>
      <c r="M4" s="785"/>
      <c r="N4" s="785"/>
      <c r="O4" s="785"/>
      <c r="P4" s="786"/>
      <c r="Q4" s="300"/>
    </row>
    <row r="5" spans="1:17" ht="12.75" customHeight="1" x14ac:dyDescent="0.25">
      <c r="A5" s="303" t="s">
        <v>4</v>
      </c>
      <c r="B5" s="304"/>
      <c r="C5" s="790" t="s">
        <v>5</v>
      </c>
      <c r="D5" s="790"/>
      <c r="E5" s="790"/>
      <c r="F5" s="790"/>
      <c r="G5" s="790"/>
      <c r="H5" s="790"/>
      <c r="I5" s="790"/>
      <c r="J5" s="790"/>
      <c r="K5" s="790"/>
      <c r="L5" s="790"/>
      <c r="M5" s="790"/>
      <c r="N5" s="790"/>
      <c r="O5" s="790"/>
      <c r="P5" s="791"/>
      <c r="Q5" s="300"/>
    </row>
    <row r="6" spans="1:17" ht="12.75" customHeight="1" x14ac:dyDescent="0.25">
      <c r="A6" s="303" t="s">
        <v>6</v>
      </c>
      <c r="B6" s="304"/>
      <c r="C6" s="790" t="s">
        <v>377</v>
      </c>
      <c r="D6" s="790"/>
      <c r="E6" s="790"/>
      <c r="F6" s="790"/>
      <c r="G6" s="790"/>
      <c r="H6" s="790"/>
      <c r="I6" s="790"/>
      <c r="J6" s="790"/>
      <c r="K6" s="790"/>
      <c r="L6" s="790"/>
      <c r="M6" s="790"/>
      <c r="N6" s="790"/>
      <c r="O6" s="790"/>
      <c r="P6" s="791"/>
      <c r="Q6" s="300"/>
    </row>
    <row r="7" spans="1:17" ht="24.75" customHeight="1" x14ac:dyDescent="0.25">
      <c r="A7" s="303" t="s">
        <v>8</v>
      </c>
      <c r="B7" s="304"/>
      <c r="C7" s="785" t="s">
        <v>378</v>
      </c>
      <c r="D7" s="785"/>
      <c r="E7" s="785"/>
      <c r="F7" s="785"/>
      <c r="G7" s="785"/>
      <c r="H7" s="785"/>
      <c r="I7" s="785"/>
      <c r="J7" s="785"/>
      <c r="K7" s="785"/>
      <c r="L7" s="785"/>
      <c r="M7" s="785"/>
      <c r="N7" s="785"/>
      <c r="O7" s="785"/>
      <c r="P7" s="786"/>
      <c r="Q7" s="300"/>
    </row>
    <row r="8" spans="1:17" ht="12.75" customHeight="1" x14ac:dyDescent="0.25">
      <c r="A8" s="305" t="s">
        <v>10</v>
      </c>
      <c r="B8" s="304"/>
      <c r="C8" s="800"/>
      <c r="D8" s="800"/>
      <c r="E8" s="800"/>
      <c r="F8" s="800"/>
      <c r="G8" s="800"/>
      <c r="H8" s="800"/>
      <c r="I8" s="800"/>
      <c r="J8" s="800"/>
      <c r="K8" s="800"/>
      <c r="L8" s="800"/>
      <c r="M8" s="800"/>
      <c r="N8" s="800"/>
      <c r="O8" s="800"/>
      <c r="P8" s="801"/>
      <c r="Q8" s="300"/>
    </row>
    <row r="9" spans="1:17" ht="12.75" customHeight="1" x14ac:dyDescent="0.25">
      <c r="A9" s="303"/>
      <c r="B9" s="304" t="s">
        <v>11</v>
      </c>
      <c r="C9" s="790" t="s">
        <v>315</v>
      </c>
      <c r="D9" s="790"/>
      <c r="E9" s="790"/>
      <c r="F9" s="790"/>
      <c r="G9" s="790"/>
      <c r="H9" s="790"/>
      <c r="I9" s="790"/>
      <c r="J9" s="790"/>
      <c r="K9" s="790"/>
      <c r="L9" s="790"/>
      <c r="M9" s="790"/>
      <c r="N9" s="790"/>
      <c r="O9" s="790"/>
      <c r="P9" s="791"/>
      <c r="Q9" s="300"/>
    </row>
    <row r="10" spans="1:17" ht="12.75" customHeight="1" x14ac:dyDescent="0.25">
      <c r="A10" s="303"/>
      <c r="B10" s="304" t="s">
        <v>13</v>
      </c>
      <c r="C10" s="790"/>
      <c r="D10" s="790"/>
      <c r="E10" s="790"/>
      <c r="F10" s="790"/>
      <c r="G10" s="790"/>
      <c r="H10" s="790"/>
      <c r="I10" s="790"/>
      <c r="J10" s="790"/>
      <c r="K10" s="790"/>
      <c r="L10" s="790"/>
      <c r="M10" s="790"/>
      <c r="N10" s="790"/>
      <c r="O10" s="790"/>
      <c r="P10" s="791"/>
      <c r="Q10" s="300"/>
    </row>
    <row r="11" spans="1:17" ht="12.75" customHeight="1" x14ac:dyDescent="0.25">
      <c r="A11" s="303"/>
      <c r="B11" s="304" t="s">
        <v>14</v>
      </c>
      <c r="C11" s="800"/>
      <c r="D11" s="800"/>
      <c r="E11" s="800"/>
      <c r="F11" s="800"/>
      <c r="G11" s="800"/>
      <c r="H11" s="800"/>
      <c r="I11" s="800"/>
      <c r="J11" s="800"/>
      <c r="K11" s="800"/>
      <c r="L11" s="800"/>
      <c r="M11" s="800"/>
      <c r="N11" s="800"/>
      <c r="O11" s="800"/>
      <c r="P11" s="801"/>
      <c r="Q11" s="300"/>
    </row>
    <row r="12" spans="1:17" ht="12.75" customHeight="1" x14ac:dyDescent="0.25">
      <c r="A12" s="303"/>
      <c r="B12" s="304" t="s">
        <v>15</v>
      </c>
      <c r="C12" s="790"/>
      <c r="D12" s="790"/>
      <c r="E12" s="790"/>
      <c r="F12" s="790"/>
      <c r="G12" s="790"/>
      <c r="H12" s="790"/>
      <c r="I12" s="790"/>
      <c r="J12" s="790"/>
      <c r="K12" s="790"/>
      <c r="L12" s="790"/>
      <c r="M12" s="790"/>
      <c r="N12" s="790"/>
      <c r="O12" s="790"/>
      <c r="P12" s="791"/>
      <c r="Q12" s="300"/>
    </row>
    <row r="13" spans="1:17" ht="12.75" customHeight="1" x14ac:dyDescent="0.25">
      <c r="A13" s="303"/>
      <c r="B13" s="304" t="s">
        <v>16</v>
      </c>
      <c r="C13" s="790"/>
      <c r="D13" s="790"/>
      <c r="E13" s="790"/>
      <c r="F13" s="790"/>
      <c r="G13" s="790"/>
      <c r="H13" s="790"/>
      <c r="I13" s="790"/>
      <c r="J13" s="790"/>
      <c r="K13" s="790"/>
      <c r="L13" s="790"/>
      <c r="M13" s="790"/>
      <c r="N13" s="790"/>
      <c r="O13" s="790"/>
      <c r="P13" s="791"/>
      <c r="Q13" s="300"/>
    </row>
    <row r="14" spans="1:17" ht="12.75" customHeight="1" x14ac:dyDescent="0.25">
      <c r="A14" s="306"/>
      <c r="B14" s="307"/>
      <c r="C14" s="308"/>
      <c r="D14" s="308"/>
      <c r="E14" s="308"/>
      <c r="F14" s="308"/>
      <c r="G14" s="308"/>
      <c r="H14" s="308"/>
      <c r="I14" s="308"/>
      <c r="J14" s="308"/>
      <c r="K14" s="308"/>
      <c r="L14" s="308"/>
      <c r="M14" s="308"/>
      <c r="N14" s="308"/>
      <c r="O14" s="308"/>
      <c r="P14" s="309"/>
      <c r="Q14" s="300"/>
    </row>
    <row r="15" spans="1:17" s="311" customFormat="1" ht="12.75" customHeight="1" x14ac:dyDescent="0.25">
      <c r="A15" s="808" t="s">
        <v>17</v>
      </c>
      <c r="B15" s="810" t="s">
        <v>18</v>
      </c>
      <c r="C15" s="813" t="s">
        <v>19</v>
      </c>
      <c r="D15" s="814"/>
      <c r="E15" s="814"/>
      <c r="F15" s="814"/>
      <c r="G15" s="814"/>
      <c r="H15" s="814"/>
      <c r="I15" s="814"/>
      <c r="J15" s="814"/>
      <c r="K15" s="814"/>
      <c r="L15" s="814"/>
      <c r="M15" s="814"/>
      <c r="N15" s="814"/>
      <c r="O15" s="814"/>
      <c r="P15" s="815"/>
      <c r="Q15" s="310"/>
    </row>
    <row r="16" spans="1:17" s="311" customFormat="1" ht="12.75" customHeight="1" x14ac:dyDescent="0.25">
      <c r="A16" s="809"/>
      <c r="B16" s="811"/>
      <c r="C16" s="816" t="s">
        <v>20</v>
      </c>
      <c r="D16" s="818" t="s">
        <v>21</v>
      </c>
      <c r="E16" s="820" t="s">
        <v>22</v>
      </c>
      <c r="F16" s="822" t="s">
        <v>23</v>
      </c>
      <c r="G16" s="794" t="s">
        <v>24</v>
      </c>
      <c r="H16" s="796" t="s">
        <v>25</v>
      </c>
      <c r="I16" s="824" t="s">
        <v>26</v>
      </c>
      <c r="J16" s="794" t="s">
        <v>27</v>
      </c>
      <c r="K16" s="796" t="s">
        <v>28</v>
      </c>
      <c r="L16" s="806" t="s">
        <v>29</v>
      </c>
      <c r="M16" s="794" t="s">
        <v>30</v>
      </c>
      <c r="N16" s="796" t="s">
        <v>31</v>
      </c>
      <c r="O16" s="798" t="s">
        <v>32</v>
      </c>
      <c r="P16" s="792" t="s">
        <v>33</v>
      </c>
      <c r="Q16" s="310"/>
    </row>
    <row r="17" spans="1:17" s="313" customFormat="1" ht="61.5" customHeight="1" thickBot="1" x14ac:dyDescent="0.3">
      <c r="A17" s="793"/>
      <c r="B17" s="812"/>
      <c r="C17" s="817"/>
      <c r="D17" s="819"/>
      <c r="E17" s="821"/>
      <c r="F17" s="823"/>
      <c r="G17" s="795"/>
      <c r="H17" s="797"/>
      <c r="I17" s="825"/>
      <c r="J17" s="795"/>
      <c r="K17" s="797"/>
      <c r="L17" s="807"/>
      <c r="M17" s="795"/>
      <c r="N17" s="797"/>
      <c r="O17" s="799"/>
      <c r="P17" s="793"/>
      <c r="Q17" s="312"/>
    </row>
    <row r="18" spans="1:17" s="313" customFormat="1" ht="9.75" customHeight="1" thickTop="1" x14ac:dyDescent="0.25">
      <c r="A18" s="314" t="s">
        <v>34</v>
      </c>
      <c r="B18" s="314">
        <v>2</v>
      </c>
      <c r="C18" s="314">
        <v>8</v>
      </c>
      <c r="D18" s="315"/>
      <c r="E18" s="316"/>
      <c r="F18" s="317">
        <v>9</v>
      </c>
      <c r="G18" s="315"/>
      <c r="H18" s="316"/>
      <c r="I18" s="317">
        <v>10</v>
      </c>
      <c r="J18" s="318"/>
      <c r="K18" s="316"/>
      <c r="L18" s="317">
        <v>11</v>
      </c>
      <c r="M18" s="315"/>
      <c r="N18" s="316"/>
      <c r="O18" s="317"/>
      <c r="P18" s="319">
        <v>12</v>
      </c>
    </row>
    <row r="19" spans="1:17" s="330" customFormat="1" hidden="1" x14ac:dyDescent="0.25">
      <c r="A19" s="320"/>
      <c r="B19" s="321" t="s">
        <v>35</v>
      </c>
      <c r="C19" s="322"/>
      <c r="D19" s="323"/>
      <c r="E19" s="324"/>
      <c r="F19" s="325"/>
      <c r="G19" s="326"/>
      <c r="H19" s="327"/>
      <c r="I19" s="325"/>
      <c r="J19" s="328"/>
      <c r="K19" s="327"/>
      <c r="L19" s="325"/>
      <c r="M19" s="326"/>
      <c r="N19" s="327"/>
      <c r="O19" s="325"/>
      <c r="P19" s="329"/>
    </row>
    <row r="20" spans="1:17" s="330" customFormat="1" ht="12.75" thickBot="1" x14ac:dyDescent="0.3">
      <c r="A20" s="331"/>
      <c r="B20" s="332" t="s">
        <v>36</v>
      </c>
      <c r="C20" s="333">
        <f>F20+I20+L20+O20</f>
        <v>708066</v>
      </c>
      <c r="D20" s="334">
        <f t="shared" ref="D20:E20" si="0">SUM(D21,D24,D25,D41,D43)</f>
        <v>719966</v>
      </c>
      <c r="E20" s="335">
        <f t="shared" si="0"/>
        <v>-11900</v>
      </c>
      <c r="F20" s="336">
        <f>SUM(F21,F24,F25,F41,F43)</f>
        <v>708066</v>
      </c>
      <c r="G20" s="334">
        <f t="shared" ref="G20:H20" si="1">SUM(G21,G24,G43)</f>
        <v>0</v>
      </c>
      <c r="H20" s="335">
        <f t="shared" si="1"/>
        <v>0</v>
      </c>
      <c r="I20" s="336">
        <f>SUM(I21,I24,I43)</f>
        <v>0</v>
      </c>
      <c r="J20" s="337">
        <f t="shared" ref="J20:K20" si="2">SUM(J21,J26,J43)</f>
        <v>0</v>
      </c>
      <c r="K20" s="335">
        <f t="shared" si="2"/>
        <v>0</v>
      </c>
      <c r="L20" s="336">
        <f>SUM(L21,L26,L43)</f>
        <v>0</v>
      </c>
      <c r="M20" s="334">
        <f t="shared" ref="M20:O20" si="3">SUM(M21,M45)</f>
        <v>0</v>
      </c>
      <c r="N20" s="335">
        <f t="shared" si="3"/>
        <v>0</v>
      </c>
      <c r="O20" s="336">
        <f t="shared" si="3"/>
        <v>0</v>
      </c>
      <c r="P20" s="338"/>
    </row>
    <row r="21" spans="1:17" ht="12.75" hidden="1" thickTop="1" x14ac:dyDescent="0.25">
      <c r="A21" s="339"/>
      <c r="B21" s="340" t="s">
        <v>37</v>
      </c>
      <c r="C21" s="341">
        <f t="shared" ref="C21:C84" si="4">F21+I21+L21+O21</f>
        <v>0</v>
      </c>
      <c r="D21" s="342">
        <f t="shared" ref="D21:E21" si="5">SUM(D22:D23)</f>
        <v>0</v>
      </c>
      <c r="E21" s="343">
        <f t="shared" si="5"/>
        <v>0</v>
      </c>
      <c r="F21" s="344">
        <f>SUM(F22:F23)</f>
        <v>0</v>
      </c>
      <c r="G21" s="342">
        <f t="shared" ref="G21:H21" si="6">SUM(G22:G23)</f>
        <v>0</v>
      </c>
      <c r="H21" s="343">
        <f t="shared" si="6"/>
        <v>0</v>
      </c>
      <c r="I21" s="344">
        <f>SUM(I22:I23)</f>
        <v>0</v>
      </c>
      <c r="J21" s="345">
        <f t="shared" ref="J21:K21" si="7">SUM(J22:J23)</f>
        <v>0</v>
      </c>
      <c r="K21" s="343">
        <f t="shared" si="7"/>
        <v>0</v>
      </c>
      <c r="L21" s="344">
        <f>SUM(L22:L23)</f>
        <v>0</v>
      </c>
      <c r="M21" s="342">
        <f t="shared" ref="M21:O21" si="8">SUM(M22:M23)</f>
        <v>0</v>
      </c>
      <c r="N21" s="343">
        <f t="shared" si="8"/>
        <v>0</v>
      </c>
      <c r="O21" s="344">
        <f t="shared" si="8"/>
        <v>0</v>
      </c>
      <c r="P21" s="346"/>
    </row>
    <row r="22" spans="1:17" ht="12.75" hidden="1" thickTop="1" x14ac:dyDescent="0.25">
      <c r="A22" s="347"/>
      <c r="B22" s="348" t="s">
        <v>38</v>
      </c>
      <c r="C22" s="349">
        <f t="shared" si="4"/>
        <v>0</v>
      </c>
      <c r="D22" s="350"/>
      <c r="E22" s="351"/>
      <c r="F22" s="352">
        <f>D22+E22</f>
        <v>0</v>
      </c>
      <c r="G22" s="350"/>
      <c r="H22" s="351"/>
      <c r="I22" s="352">
        <f>G22+H22</f>
        <v>0</v>
      </c>
      <c r="J22" s="353"/>
      <c r="K22" s="351"/>
      <c r="L22" s="352">
        <f>J22+K22</f>
        <v>0</v>
      </c>
      <c r="M22" s="350"/>
      <c r="N22" s="351"/>
      <c r="O22" s="352">
        <f>M22+N22</f>
        <v>0</v>
      </c>
      <c r="P22" s="354"/>
    </row>
    <row r="23" spans="1:17" ht="12.75" hidden="1" thickTop="1" x14ac:dyDescent="0.25">
      <c r="A23" s="355"/>
      <c r="B23" s="356" t="s">
        <v>39</v>
      </c>
      <c r="C23" s="357">
        <f t="shared" si="4"/>
        <v>0</v>
      </c>
      <c r="D23" s="358"/>
      <c r="E23" s="359"/>
      <c r="F23" s="360">
        <f t="shared" ref="F23:F25" si="9">D23+E23</f>
        <v>0</v>
      </c>
      <c r="G23" s="358"/>
      <c r="H23" s="359"/>
      <c r="I23" s="360">
        <f t="shared" ref="I23:I24" si="10">G23+H23</f>
        <v>0</v>
      </c>
      <c r="J23" s="361"/>
      <c r="K23" s="359"/>
      <c r="L23" s="360">
        <f>J23+K23</f>
        <v>0</v>
      </c>
      <c r="M23" s="358"/>
      <c r="N23" s="359"/>
      <c r="O23" s="360">
        <f>M23+N23</f>
        <v>0</v>
      </c>
      <c r="P23" s="362"/>
    </row>
    <row r="24" spans="1:17" s="330" customFormat="1" ht="25.5" thickTop="1" thickBot="1" x14ac:dyDescent="0.3">
      <c r="A24" s="363">
        <v>19300</v>
      </c>
      <c r="B24" s="363" t="s">
        <v>40</v>
      </c>
      <c r="C24" s="364">
        <f>F24+I24</f>
        <v>708066</v>
      </c>
      <c r="D24" s="365">
        <v>719966</v>
      </c>
      <c r="E24" s="366">
        <v>-11900</v>
      </c>
      <c r="F24" s="367">
        <f t="shared" si="9"/>
        <v>708066</v>
      </c>
      <c r="G24" s="365"/>
      <c r="H24" s="368"/>
      <c r="I24" s="367">
        <f t="shared" si="10"/>
        <v>0</v>
      </c>
      <c r="J24" s="369" t="s">
        <v>41</v>
      </c>
      <c r="K24" s="370" t="s">
        <v>41</v>
      </c>
      <c r="L24" s="371" t="s">
        <v>41</v>
      </c>
      <c r="M24" s="372" t="s">
        <v>41</v>
      </c>
      <c r="N24" s="373" t="s">
        <v>41</v>
      </c>
      <c r="O24" s="371" t="s">
        <v>41</v>
      </c>
      <c r="P24" s="374"/>
    </row>
    <row r="25" spans="1:17" s="330" customFormat="1" ht="24.75" hidden="1" thickTop="1" x14ac:dyDescent="0.25">
      <c r="A25" s="375"/>
      <c r="B25" s="376" t="s">
        <v>42</v>
      </c>
      <c r="C25" s="377">
        <f>F25</f>
        <v>0</v>
      </c>
      <c r="D25" s="378"/>
      <c r="E25" s="379"/>
      <c r="F25" s="380">
        <f t="shared" si="9"/>
        <v>0</v>
      </c>
      <c r="G25" s="381" t="s">
        <v>41</v>
      </c>
      <c r="H25" s="382" t="s">
        <v>41</v>
      </c>
      <c r="I25" s="383" t="s">
        <v>41</v>
      </c>
      <c r="J25" s="384" t="s">
        <v>41</v>
      </c>
      <c r="K25" s="385" t="s">
        <v>41</v>
      </c>
      <c r="L25" s="383" t="s">
        <v>41</v>
      </c>
      <c r="M25" s="386" t="s">
        <v>41</v>
      </c>
      <c r="N25" s="385" t="s">
        <v>41</v>
      </c>
      <c r="O25" s="383" t="s">
        <v>41</v>
      </c>
      <c r="P25" s="387"/>
    </row>
    <row r="26" spans="1:17" s="330" customFormat="1" ht="36.75" hidden="1" thickTop="1" x14ac:dyDescent="0.25">
      <c r="A26" s="376">
        <v>21300</v>
      </c>
      <c r="B26" s="376" t="s">
        <v>43</v>
      </c>
      <c r="C26" s="377">
        <f>L26</f>
        <v>0</v>
      </c>
      <c r="D26" s="386" t="s">
        <v>41</v>
      </c>
      <c r="E26" s="385" t="s">
        <v>41</v>
      </c>
      <c r="F26" s="383" t="s">
        <v>41</v>
      </c>
      <c r="G26" s="386" t="s">
        <v>41</v>
      </c>
      <c r="H26" s="385" t="s">
        <v>41</v>
      </c>
      <c r="I26" s="383" t="s">
        <v>41</v>
      </c>
      <c r="J26" s="384">
        <f t="shared" ref="J26:K26" si="11">SUM(J27,J31,J33,J36)</f>
        <v>0</v>
      </c>
      <c r="K26" s="385">
        <f t="shared" si="11"/>
        <v>0</v>
      </c>
      <c r="L26" s="388">
        <f>SUM(L27,L31,L33,L36)</f>
        <v>0</v>
      </c>
      <c r="M26" s="386" t="s">
        <v>41</v>
      </c>
      <c r="N26" s="385" t="s">
        <v>41</v>
      </c>
      <c r="O26" s="383" t="s">
        <v>41</v>
      </c>
      <c r="P26" s="387"/>
    </row>
    <row r="27" spans="1:17" s="330" customFormat="1" ht="24.75" hidden="1" thickTop="1" x14ac:dyDescent="0.25">
      <c r="A27" s="389">
        <v>21350</v>
      </c>
      <c r="B27" s="376" t="s">
        <v>44</v>
      </c>
      <c r="C27" s="377">
        <f>L27</f>
        <v>0</v>
      </c>
      <c r="D27" s="386" t="s">
        <v>41</v>
      </c>
      <c r="E27" s="385" t="s">
        <v>41</v>
      </c>
      <c r="F27" s="383" t="s">
        <v>41</v>
      </c>
      <c r="G27" s="386" t="s">
        <v>41</v>
      </c>
      <c r="H27" s="385" t="s">
        <v>41</v>
      </c>
      <c r="I27" s="383" t="s">
        <v>41</v>
      </c>
      <c r="J27" s="384">
        <f t="shared" ref="J27:K27" si="12">SUM(J28:J30)</f>
        <v>0</v>
      </c>
      <c r="K27" s="385">
        <f t="shared" si="12"/>
        <v>0</v>
      </c>
      <c r="L27" s="388">
        <f>SUM(L28:L30)</f>
        <v>0</v>
      </c>
      <c r="M27" s="386" t="s">
        <v>41</v>
      </c>
      <c r="N27" s="385" t="s">
        <v>41</v>
      </c>
      <c r="O27" s="383" t="s">
        <v>41</v>
      </c>
      <c r="P27" s="387"/>
    </row>
    <row r="28" spans="1:17" ht="12.75" hidden="1" thickTop="1" x14ac:dyDescent="0.25">
      <c r="A28" s="347">
        <v>21351</v>
      </c>
      <c r="B28" s="390" t="s">
        <v>45</v>
      </c>
      <c r="C28" s="391">
        <f t="shared" ref="C28:C40" si="13">L28</f>
        <v>0</v>
      </c>
      <c r="D28" s="392" t="s">
        <v>41</v>
      </c>
      <c r="E28" s="393" t="s">
        <v>41</v>
      </c>
      <c r="F28" s="394" t="s">
        <v>41</v>
      </c>
      <c r="G28" s="392" t="s">
        <v>41</v>
      </c>
      <c r="H28" s="393" t="s">
        <v>41</v>
      </c>
      <c r="I28" s="394" t="s">
        <v>41</v>
      </c>
      <c r="J28" s="395"/>
      <c r="K28" s="396"/>
      <c r="L28" s="397">
        <f t="shared" ref="L28:L30" si="14">J28+K28</f>
        <v>0</v>
      </c>
      <c r="M28" s="398" t="s">
        <v>41</v>
      </c>
      <c r="N28" s="396" t="s">
        <v>41</v>
      </c>
      <c r="O28" s="394" t="s">
        <v>41</v>
      </c>
      <c r="P28" s="399"/>
    </row>
    <row r="29" spans="1:17" ht="12.75" hidden="1" thickTop="1" x14ac:dyDescent="0.25">
      <c r="A29" s="355">
        <v>21352</v>
      </c>
      <c r="B29" s="400" t="s">
        <v>46</v>
      </c>
      <c r="C29" s="401">
        <f t="shared" si="13"/>
        <v>0</v>
      </c>
      <c r="D29" s="402" t="s">
        <v>41</v>
      </c>
      <c r="E29" s="403" t="s">
        <v>41</v>
      </c>
      <c r="F29" s="404" t="s">
        <v>41</v>
      </c>
      <c r="G29" s="402" t="s">
        <v>41</v>
      </c>
      <c r="H29" s="403" t="s">
        <v>41</v>
      </c>
      <c r="I29" s="404" t="s">
        <v>41</v>
      </c>
      <c r="J29" s="405"/>
      <c r="K29" s="406"/>
      <c r="L29" s="407">
        <f t="shared" si="14"/>
        <v>0</v>
      </c>
      <c r="M29" s="408" t="s">
        <v>41</v>
      </c>
      <c r="N29" s="406" t="s">
        <v>41</v>
      </c>
      <c r="O29" s="404" t="s">
        <v>41</v>
      </c>
      <c r="P29" s="409"/>
    </row>
    <row r="30" spans="1:17" ht="24.75" hidden="1" thickTop="1" x14ac:dyDescent="0.25">
      <c r="A30" s="355">
        <v>21359</v>
      </c>
      <c r="B30" s="400" t="s">
        <v>47</v>
      </c>
      <c r="C30" s="401">
        <f t="shared" si="13"/>
        <v>0</v>
      </c>
      <c r="D30" s="402" t="s">
        <v>41</v>
      </c>
      <c r="E30" s="403" t="s">
        <v>41</v>
      </c>
      <c r="F30" s="404" t="s">
        <v>41</v>
      </c>
      <c r="G30" s="402" t="s">
        <v>41</v>
      </c>
      <c r="H30" s="403" t="s">
        <v>41</v>
      </c>
      <c r="I30" s="404" t="s">
        <v>41</v>
      </c>
      <c r="J30" s="405"/>
      <c r="K30" s="406"/>
      <c r="L30" s="407">
        <f t="shared" si="14"/>
        <v>0</v>
      </c>
      <c r="M30" s="408" t="s">
        <v>41</v>
      </c>
      <c r="N30" s="406" t="s">
        <v>41</v>
      </c>
      <c r="O30" s="404" t="s">
        <v>41</v>
      </c>
      <c r="P30" s="409"/>
    </row>
    <row r="31" spans="1:17" s="330" customFormat="1" ht="36.75" hidden="1" thickTop="1" x14ac:dyDescent="0.25">
      <c r="A31" s="389">
        <v>21370</v>
      </c>
      <c r="B31" s="376" t="s">
        <v>48</v>
      </c>
      <c r="C31" s="377">
        <f t="shared" si="13"/>
        <v>0</v>
      </c>
      <c r="D31" s="386" t="s">
        <v>41</v>
      </c>
      <c r="E31" s="385" t="s">
        <v>41</v>
      </c>
      <c r="F31" s="383" t="s">
        <v>41</v>
      </c>
      <c r="G31" s="386" t="s">
        <v>41</v>
      </c>
      <c r="H31" s="385" t="s">
        <v>41</v>
      </c>
      <c r="I31" s="383" t="s">
        <v>41</v>
      </c>
      <c r="J31" s="384">
        <f t="shared" ref="J31:K31" si="15">SUM(J32)</f>
        <v>0</v>
      </c>
      <c r="K31" s="385">
        <f t="shared" si="15"/>
        <v>0</v>
      </c>
      <c r="L31" s="388">
        <f>SUM(L32)</f>
        <v>0</v>
      </c>
      <c r="M31" s="386" t="s">
        <v>41</v>
      </c>
      <c r="N31" s="385" t="s">
        <v>41</v>
      </c>
      <c r="O31" s="383" t="s">
        <v>41</v>
      </c>
      <c r="P31" s="387"/>
    </row>
    <row r="32" spans="1:17" ht="36.75" hidden="1" thickTop="1" x14ac:dyDescent="0.25">
      <c r="A32" s="410">
        <v>21379</v>
      </c>
      <c r="B32" s="411" t="s">
        <v>49</v>
      </c>
      <c r="C32" s="412">
        <f t="shared" si="13"/>
        <v>0</v>
      </c>
      <c r="D32" s="413" t="s">
        <v>41</v>
      </c>
      <c r="E32" s="414" t="s">
        <v>41</v>
      </c>
      <c r="F32" s="415" t="s">
        <v>41</v>
      </c>
      <c r="G32" s="413" t="s">
        <v>41</v>
      </c>
      <c r="H32" s="414" t="s">
        <v>41</v>
      </c>
      <c r="I32" s="415" t="s">
        <v>41</v>
      </c>
      <c r="J32" s="416"/>
      <c r="K32" s="417"/>
      <c r="L32" s="418">
        <f>J32+K32</f>
        <v>0</v>
      </c>
      <c r="M32" s="419" t="s">
        <v>41</v>
      </c>
      <c r="N32" s="417" t="s">
        <v>41</v>
      </c>
      <c r="O32" s="415" t="s">
        <v>41</v>
      </c>
      <c r="P32" s="420"/>
    </row>
    <row r="33" spans="1:16" s="330" customFormat="1" ht="12.75" hidden="1" thickTop="1" x14ac:dyDescent="0.25">
      <c r="A33" s="389">
        <v>21380</v>
      </c>
      <c r="B33" s="376" t="s">
        <v>50</v>
      </c>
      <c r="C33" s="377">
        <f t="shared" si="13"/>
        <v>0</v>
      </c>
      <c r="D33" s="386" t="s">
        <v>41</v>
      </c>
      <c r="E33" s="385" t="s">
        <v>41</v>
      </c>
      <c r="F33" s="383" t="s">
        <v>41</v>
      </c>
      <c r="G33" s="386" t="s">
        <v>41</v>
      </c>
      <c r="H33" s="385" t="s">
        <v>41</v>
      </c>
      <c r="I33" s="383" t="s">
        <v>41</v>
      </c>
      <c r="J33" s="384">
        <f t="shared" ref="J33:K33" si="16">SUM(J34:J35)</f>
        <v>0</v>
      </c>
      <c r="K33" s="385">
        <f t="shared" si="16"/>
        <v>0</v>
      </c>
      <c r="L33" s="388">
        <f>SUM(L34:L35)</f>
        <v>0</v>
      </c>
      <c r="M33" s="386" t="s">
        <v>41</v>
      </c>
      <c r="N33" s="385" t="s">
        <v>41</v>
      </c>
      <c r="O33" s="383" t="s">
        <v>41</v>
      </c>
      <c r="P33" s="387"/>
    </row>
    <row r="34" spans="1:16" ht="12.75" hidden="1" thickTop="1" x14ac:dyDescent="0.25">
      <c r="A34" s="348">
        <v>21381</v>
      </c>
      <c r="B34" s="390" t="s">
        <v>51</v>
      </c>
      <c r="C34" s="391">
        <f t="shared" si="13"/>
        <v>0</v>
      </c>
      <c r="D34" s="392" t="s">
        <v>41</v>
      </c>
      <c r="E34" s="393" t="s">
        <v>41</v>
      </c>
      <c r="F34" s="394" t="s">
        <v>41</v>
      </c>
      <c r="G34" s="392" t="s">
        <v>41</v>
      </c>
      <c r="H34" s="393" t="s">
        <v>41</v>
      </c>
      <c r="I34" s="394" t="s">
        <v>41</v>
      </c>
      <c r="J34" s="395"/>
      <c r="K34" s="396"/>
      <c r="L34" s="397">
        <f t="shared" ref="L34:L35" si="17">J34+K34</f>
        <v>0</v>
      </c>
      <c r="M34" s="398" t="s">
        <v>41</v>
      </c>
      <c r="N34" s="396" t="s">
        <v>41</v>
      </c>
      <c r="O34" s="394" t="s">
        <v>41</v>
      </c>
      <c r="P34" s="399"/>
    </row>
    <row r="35" spans="1:16" ht="24.75" hidden="1" thickTop="1" x14ac:dyDescent="0.25">
      <c r="A35" s="356">
        <v>21383</v>
      </c>
      <c r="B35" s="400" t="s">
        <v>52</v>
      </c>
      <c r="C35" s="401">
        <f t="shared" si="13"/>
        <v>0</v>
      </c>
      <c r="D35" s="402" t="s">
        <v>41</v>
      </c>
      <c r="E35" s="403" t="s">
        <v>41</v>
      </c>
      <c r="F35" s="404" t="s">
        <v>41</v>
      </c>
      <c r="G35" s="402" t="s">
        <v>41</v>
      </c>
      <c r="H35" s="403" t="s">
        <v>41</v>
      </c>
      <c r="I35" s="404" t="s">
        <v>41</v>
      </c>
      <c r="J35" s="405"/>
      <c r="K35" s="406"/>
      <c r="L35" s="407">
        <f t="shared" si="17"/>
        <v>0</v>
      </c>
      <c r="M35" s="408" t="s">
        <v>41</v>
      </c>
      <c r="N35" s="406" t="s">
        <v>41</v>
      </c>
      <c r="O35" s="404" t="s">
        <v>41</v>
      </c>
      <c r="P35" s="409"/>
    </row>
    <row r="36" spans="1:16" s="330" customFormat="1" ht="25.5" hidden="1" customHeight="1" x14ac:dyDescent="0.25">
      <c r="A36" s="389">
        <v>21390</v>
      </c>
      <c r="B36" s="376" t="s">
        <v>53</v>
      </c>
      <c r="C36" s="377">
        <f t="shared" si="13"/>
        <v>0</v>
      </c>
      <c r="D36" s="386" t="s">
        <v>41</v>
      </c>
      <c r="E36" s="385" t="s">
        <v>41</v>
      </c>
      <c r="F36" s="383" t="s">
        <v>41</v>
      </c>
      <c r="G36" s="386" t="s">
        <v>41</v>
      </c>
      <c r="H36" s="385" t="s">
        <v>41</v>
      </c>
      <c r="I36" s="383" t="s">
        <v>41</v>
      </c>
      <c r="J36" s="384">
        <f t="shared" ref="J36:K36" si="18">SUM(J37:J40)</f>
        <v>0</v>
      </c>
      <c r="K36" s="385">
        <f t="shared" si="18"/>
        <v>0</v>
      </c>
      <c r="L36" s="388">
        <f>SUM(L37:L40)</f>
        <v>0</v>
      </c>
      <c r="M36" s="386" t="s">
        <v>41</v>
      </c>
      <c r="N36" s="385" t="s">
        <v>41</v>
      </c>
      <c r="O36" s="383" t="s">
        <v>41</v>
      </c>
      <c r="P36" s="387"/>
    </row>
    <row r="37" spans="1:16" ht="24.75" hidden="1" thickTop="1" x14ac:dyDescent="0.25">
      <c r="A37" s="348">
        <v>21391</v>
      </c>
      <c r="B37" s="390" t="s">
        <v>54</v>
      </c>
      <c r="C37" s="391">
        <f t="shared" si="13"/>
        <v>0</v>
      </c>
      <c r="D37" s="392" t="s">
        <v>41</v>
      </c>
      <c r="E37" s="393" t="s">
        <v>41</v>
      </c>
      <c r="F37" s="394" t="s">
        <v>41</v>
      </c>
      <c r="G37" s="392" t="s">
        <v>41</v>
      </c>
      <c r="H37" s="393" t="s">
        <v>41</v>
      </c>
      <c r="I37" s="394" t="s">
        <v>41</v>
      </c>
      <c r="J37" s="395"/>
      <c r="K37" s="396"/>
      <c r="L37" s="397">
        <f t="shared" ref="L37:L40" si="19">J37+K37</f>
        <v>0</v>
      </c>
      <c r="M37" s="398" t="s">
        <v>41</v>
      </c>
      <c r="N37" s="396" t="s">
        <v>41</v>
      </c>
      <c r="O37" s="394" t="s">
        <v>41</v>
      </c>
      <c r="P37" s="399"/>
    </row>
    <row r="38" spans="1:16" ht="12.75" hidden="1" thickTop="1" x14ac:dyDescent="0.25">
      <c r="A38" s="356">
        <v>21393</v>
      </c>
      <c r="B38" s="400" t="s">
        <v>55</v>
      </c>
      <c r="C38" s="401">
        <f t="shared" si="13"/>
        <v>0</v>
      </c>
      <c r="D38" s="402" t="s">
        <v>41</v>
      </c>
      <c r="E38" s="403" t="s">
        <v>41</v>
      </c>
      <c r="F38" s="404" t="s">
        <v>41</v>
      </c>
      <c r="G38" s="402" t="s">
        <v>41</v>
      </c>
      <c r="H38" s="403" t="s">
        <v>41</v>
      </c>
      <c r="I38" s="404" t="s">
        <v>41</v>
      </c>
      <c r="J38" s="405"/>
      <c r="K38" s="406"/>
      <c r="L38" s="407">
        <f t="shared" si="19"/>
        <v>0</v>
      </c>
      <c r="M38" s="408" t="s">
        <v>41</v>
      </c>
      <c r="N38" s="406" t="s">
        <v>41</v>
      </c>
      <c r="O38" s="404" t="s">
        <v>41</v>
      </c>
      <c r="P38" s="409"/>
    </row>
    <row r="39" spans="1:16" ht="12.75" hidden="1" thickTop="1" x14ac:dyDescent="0.25">
      <c r="A39" s="356">
        <v>21395</v>
      </c>
      <c r="B39" s="400" t="s">
        <v>56</v>
      </c>
      <c r="C39" s="401">
        <f t="shared" si="13"/>
        <v>0</v>
      </c>
      <c r="D39" s="402" t="s">
        <v>41</v>
      </c>
      <c r="E39" s="403" t="s">
        <v>41</v>
      </c>
      <c r="F39" s="404" t="s">
        <v>41</v>
      </c>
      <c r="G39" s="402" t="s">
        <v>41</v>
      </c>
      <c r="H39" s="403" t="s">
        <v>41</v>
      </c>
      <c r="I39" s="404" t="s">
        <v>41</v>
      </c>
      <c r="J39" s="405"/>
      <c r="K39" s="406"/>
      <c r="L39" s="407">
        <f t="shared" si="19"/>
        <v>0</v>
      </c>
      <c r="M39" s="408" t="s">
        <v>41</v>
      </c>
      <c r="N39" s="406" t="s">
        <v>41</v>
      </c>
      <c r="O39" s="404" t="s">
        <v>41</v>
      </c>
      <c r="P39" s="409"/>
    </row>
    <row r="40" spans="1:16" ht="24.75" hidden="1" thickTop="1" x14ac:dyDescent="0.25">
      <c r="A40" s="421">
        <v>21399</v>
      </c>
      <c r="B40" s="422" t="s">
        <v>57</v>
      </c>
      <c r="C40" s="423">
        <f t="shared" si="13"/>
        <v>0</v>
      </c>
      <c r="D40" s="424" t="s">
        <v>41</v>
      </c>
      <c r="E40" s="425" t="s">
        <v>41</v>
      </c>
      <c r="F40" s="426" t="s">
        <v>41</v>
      </c>
      <c r="G40" s="424" t="s">
        <v>41</v>
      </c>
      <c r="H40" s="425" t="s">
        <v>41</v>
      </c>
      <c r="I40" s="426" t="s">
        <v>41</v>
      </c>
      <c r="J40" s="427"/>
      <c r="K40" s="428"/>
      <c r="L40" s="429">
        <f t="shared" si="19"/>
        <v>0</v>
      </c>
      <c r="M40" s="430" t="s">
        <v>41</v>
      </c>
      <c r="N40" s="428" t="s">
        <v>41</v>
      </c>
      <c r="O40" s="426" t="s">
        <v>41</v>
      </c>
      <c r="P40" s="431"/>
    </row>
    <row r="41" spans="1:16" s="330" customFormat="1" ht="26.25" hidden="1" customHeight="1" x14ac:dyDescent="0.25">
      <c r="A41" s="432">
        <v>21420</v>
      </c>
      <c r="B41" s="433" t="s">
        <v>58</v>
      </c>
      <c r="C41" s="434">
        <f>F41</f>
        <v>0</v>
      </c>
      <c r="D41" s="435">
        <f t="shared" ref="D41:E41" si="20">SUM(D42)</f>
        <v>0</v>
      </c>
      <c r="E41" s="436">
        <f t="shared" si="20"/>
        <v>0</v>
      </c>
      <c r="F41" s="437">
        <f>SUM(F42)</f>
        <v>0</v>
      </c>
      <c r="G41" s="435" t="s">
        <v>41</v>
      </c>
      <c r="H41" s="436" t="s">
        <v>41</v>
      </c>
      <c r="I41" s="438" t="s">
        <v>41</v>
      </c>
      <c r="J41" s="439" t="s">
        <v>41</v>
      </c>
      <c r="K41" s="440" t="s">
        <v>41</v>
      </c>
      <c r="L41" s="438" t="s">
        <v>41</v>
      </c>
      <c r="M41" s="441" t="s">
        <v>41</v>
      </c>
      <c r="N41" s="440" t="s">
        <v>41</v>
      </c>
      <c r="O41" s="438" t="s">
        <v>41</v>
      </c>
      <c r="P41" s="442"/>
    </row>
    <row r="42" spans="1:16" s="330" customFormat="1" ht="26.25" hidden="1" customHeight="1" x14ac:dyDescent="0.25">
      <c r="A42" s="421">
        <v>21429</v>
      </c>
      <c r="B42" s="422" t="s">
        <v>59</v>
      </c>
      <c r="C42" s="423">
        <f>F42</f>
        <v>0</v>
      </c>
      <c r="D42" s="443"/>
      <c r="E42" s="444"/>
      <c r="F42" s="445">
        <f>D42+E42</f>
        <v>0</v>
      </c>
      <c r="G42" s="446" t="s">
        <v>41</v>
      </c>
      <c r="H42" s="447" t="s">
        <v>41</v>
      </c>
      <c r="I42" s="426" t="s">
        <v>41</v>
      </c>
      <c r="J42" s="448" t="s">
        <v>41</v>
      </c>
      <c r="K42" s="425" t="s">
        <v>41</v>
      </c>
      <c r="L42" s="426" t="s">
        <v>41</v>
      </c>
      <c r="M42" s="424" t="s">
        <v>41</v>
      </c>
      <c r="N42" s="425" t="s">
        <v>41</v>
      </c>
      <c r="O42" s="426" t="s">
        <v>41</v>
      </c>
      <c r="P42" s="431"/>
    </row>
    <row r="43" spans="1:16" s="330" customFormat="1" ht="24.75" hidden="1" thickTop="1" x14ac:dyDescent="0.25">
      <c r="A43" s="389">
        <v>21490</v>
      </c>
      <c r="B43" s="376" t="s">
        <v>60</v>
      </c>
      <c r="C43" s="449">
        <f>F43+I43+L43</f>
        <v>0</v>
      </c>
      <c r="D43" s="450">
        <f t="shared" ref="D43:E43" si="21">D44</f>
        <v>0</v>
      </c>
      <c r="E43" s="451">
        <f t="shared" si="21"/>
        <v>0</v>
      </c>
      <c r="F43" s="380">
        <f>F44</f>
        <v>0</v>
      </c>
      <c r="G43" s="450">
        <f t="shared" ref="G43:L43" si="22">G44</f>
        <v>0</v>
      </c>
      <c r="H43" s="451">
        <f t="shared" si="22"/>
        <v>0</v>
      </c>
      <c r="I43" s="380">
        <f t="shared" si="22"/>
        <v>0</v>
      </c>
      <c r="J43" s="452">
        <f t="shared" si="22"/>
        <v>0</v>
      </c>
      <c r="K43" s="451">
        <f t="shared" si="22"/>
        <v>0</v>
      </c>
      <c r="L43" s="380">
        <f t="shared" si="22"/>
        <v>0</v>
      </c>
      <c r="M43" s="386" t="s">
        <v>41</v>
      </c>
      <c r="N43" s="385" t="s">
        <v>41</v>
      </c>
      <c r="O43" s="383" t="s">
        <v>41</v>
      </c>
      <c r="P43" s="387"/>
    </row>
    <row r="44" spans="1:16" s="330" customFormat="1" ht="24.75" hidden="1" thickTop="1" x14ac:dyDescent="0.25">
      <c r="A44" s="356">
        <v>21499</v>
      </c>
      <c r="B44" s="400" t="s">
        <v>61</v>
      </c>
      <c r="C44" s="453">
        <f>F44+I44+L44</f>
        <v>0</v>
      </c>
      <c r="D44" s="454"/>
      <c r="E44" s="455"/>
      <c r="F44" s="352">
        <f>D44+E44</f>
        <v>0</v>
      </c>
      <c r="G44" s="350"/>
      <c r="H44" s="351"/>
      <c r="I44" s="352">
        <f>G44+H44</f>
        <v>0</v>
      </c>
      <c r="J44" s="395"/>
      <c r="K44" s="396"/>
      <c r="L44" s="352">
        <f>J44+K44</f>
        <v>0</v>
      </c>
      <c r="M44" s="419" t="s">
        <v>41</v>
      </c>
      <c r="N44" s="417" t="s">
        <v>41</v>
      </c>
      <c r="O44" s="415" t="s">
        <v>41</v>
      </c>
      <c r="P44" s="420"/>
    </row>
    <row r="45" spans="1:16" ht="12.75" hidden="1" customHeight="1" x14ac:dyDescent="0.25">
      <c r="A45" s="456">
        <v>23000</v>
      </c>
      <c r="B45" s="457" t="s">
        <v>62</v>
      </c>
      <c r="C45" s="449">
        <f>O45</f>
        <v>0</v>
      </c>
      <c r="D45" s="458" t="s">
        <v>41</v>
      </c>
      <c r="E45" s="459" t="s">
        <v>41</v>
      </c>
      <c r="F45" s="426" t="s">
        <v>41</v>
      </c>
      <c r="G45" s="424" t="s">
        <v>41</v>
      </c>
      <c r="H45" s="425" t="s">
        <v>41</v>
      </c>
      <c r="I45" s="426" t="s">
        <v>41</v>
      </c>
      <c r="J45" s="448" t="s">
        <v>41</v>
      </c>
      <c r="K45" s="425" t="s">
        <v>41</v>
      </c>
      <c r="L45" s="426" t="s">
        <v>41</v>
      </c>
      <c r="M45" s="458">
        <f t="shared" ref="M45:O45" si="23">SUM(M46:M47)</f>
        <v>0</v>
      </c>
      <c r="N45" s="459">
        <f t="shared" si="23"/>
        <v>0</v>
      </c>
      <c r="O45" s="445">
        <f t="shared" si="23"/>
        <v>0</v>
      </c>
      <c r="P45" s="460"/>
    </row>
    <row r="46" spans="1:16" ht="24.75" hidden="1" thickTop="1" x14ac:dyDescent="0.25">
      <c r="A46" s="461">
        <v>23410</v>
      </c>
      <c r="B46" s="462" t="s">
        <v>63</v>
      </c>
      <c r="C46" s="434">
        <f t="shared" ref="C46:C47" si="24">O46</f>
        <v>0</v>
      </c>
      <c r="D46" s="435" t="s">
        <v>41</v>
      </c>
      <c r="E46" s="436" t="s">
        <v>41</v>
      </c>
      <c r="F46" s="438" t="s">
        <v>41</v>
      </c>
      <c r="G46" s="441" t="s">
        <v>41</v>
      </c>
      <c r="H46" s="440" t="s">
        <v>41</v>
      </c>
      <c r="I46" s="438" t="s">
        <v>41</v>
      </c>
      <c r="J46" s="439" t="s">
        <v>41</v>
      </c>
      <c r="K46" s="440" t="s">
        <v>41</v>
      </c>
      <c r="L46" s="438" t="s">
        <v>41</v>
      </c>
      <c r="M46" s="463"/>
      <c r="N46" s="464"/>
      <c r="O46" s="437">
        <f t="shared" ref="O46:O47" si="25">M46+N46</f>
        <v>0</v>
      </c>
      <c r="P46" s="465"/>
    </row>
    <row r="47" spans="1:16" ht="24.75" hidden="1" thickTop="1" x14ac:dyDescent="0.25">
      <c r="A47" s="461">
        <v>23510</v>
      </c>
      <c r="B47" s="462" t="s">
        <v>64</v>
      </c>
      <c r="C47" s="434">
        <f t="shared" si="24"/>
        <v>0</v>
      </c>
      <c r="D47" s="435" t="s">
        <v>41</v>
      </c>
      <c r="E47" s="436" t="s">
        <v>41</v>
      </c>
      <c r="F47" s="438" t="s">
        <v>41</v>
      </c>
      <c r="G47" s="441" t="s">
        <v>41</v>
      </c>
      <c r="H47" s="440" t="s">
        <v>41</v>
      </c>
      <c r="I47" s="438" t="s">
        <v>41</v>
      </c>
      <c r="J47" s="439" t="s">
        <v>41</v>
      </c>
      <c r="K47" s="440" t="s">
        <v>41</v>
      </c>
      <c r="L47" s="438" t="s">
        <v>41</v>
      </c>
      <c r="M47" s="463"/>
      <c r="N47" s="464"/>
      <c r="O47" s="437">
        <f t="shared" si="25"/>
        <v>0</v>
      </c>
      <c r="P47" s="465"/>
    </row>
    <row r="48" spans="1:16" ht="12.75" hidden="1" thickTop="1" x14ac:dyDescent="0.25">
      <c r="A48" s="466"/>
      <c r="B48" s="462"/>
      <c r="C48" s="467"/>
      <c r="D48" s="468"/>
      <c r="E48" s="469"/>
      <c r="F48" s="438"/>
      <c r="G48" s="441"/>
      <c r="H48" s="440"/>
      <c r="I48" s="438"/>
      <c r="J48" s="439"/>
      <c r="K48" s="440"/>
      <c r="L48" s="437"/>
      <c r="M48" s="435"/>
      <c r="N48" s="436"/>
      <c r="O48" s="437"/>
      <c r="P48" s="465"/>
    </row>
    <row r="49" spans="1:16" s="330" customFormat="1" ht="12.75" hidden="1" thickTop="1" x14ac:dyDescent="0.25">
      <c r="A49" s="470"/>
      <c r="B49" s="471" t="s">
        <v>65</v>
      </c>
      <c r="C49" s="472"/>
      <c r="D49" s="473"/>
      <c r="E49" s="474"/>
      <c r="F49" s="475"/>
      <c r="G49" s="473"/>
      <c r="H49" s="474"/>
      <c r="I49" s="475"/>
      <c r="J49" s="476"/>
      <c r="K49" s="474"/>
      <c r="L49" s="475"/>
      <c r="M49" s="473"/>
      <c r="N49" s="474"/>
      <c r="O49" s="475"/>
      <c r="P49" s="477"/>
    </row>
    <row r="50" spans="1:16" s="330" customFormat="1" ht="13.5" thickTop="1" thickBot="1" x14ac:dyDescent="0.3">
      <c r="A50" s="478"/>
      <c r="B50" s="331" t="s">
        <v>66</v>
      </c>
      <c r="C50" s="479">
        <f t="shared" si="4"/>
        <v>708066</v>
      </c>
      <c r="D50" s="480">
        <f t="shared" ref="D50:E50" si="26">SUM(D51,D269)</f>
        <v>719966</v>
      </c>
      <c r="E50" s="481">
        <f t="shared" si="26"/>
        <v>-11900</v>
      </c>
      <c r="F50" s="482">
        <f>SUM(F51,F269)</f>
        <v>708066</v>
      </c>
      <c r="G50" s="480">
        <f t="shared" ref="G50:O50" si="27">SUM(G51,G269)</f>
        <v>0</v>
      </c>
      <c r="H50" s="481">
        <f t="shared" si="27"/>
        <v>0</v>
      </c>
      <c r="I50" s="482">
        <f t="shared" si="27"/>
        <v>0</v>
      </c>
      <c r="J50" s="483">
        <f t="shared" si="27"/>
        <v>0</v>
      </c>
      <c r="K50" s="481">
        <f t="shared" si="27"/>
        <v>0</v>
      </c>
      <c r="L50" s="482">
        <f t="shared" si="27"/>
        <v>0</v>
      </c>
      <c r="M50" s="480">
        <f t="shared" si="27"/>
        <v>0</v>
      </c>
      <c r="N50" s="481">
        <f t="shared" si="27"/>
        <v>0</v>
      </c>
      <c r="O50" s="482">
        <f t="shared" si="27"/>
        <v>0</v>
      </c>
      <c r="P50" s="484"/>
    </row>
    <row r="51" spans="1:16" s="330" customFormat="1" ht="36.75" thickTop="1" x14ac:dyDescent="0.25">
      <c r="A51" s="485"/>
      <c r="B51" s="486" t="s">
        <v>67</v>
      </c>
      <c r="C51" s="487">
        <f t="shared" si="4"/>
        <v>708066</v>
      </c>
      <c r="D51" s="488">
        <f t="shared" ref="D51:E51" si="28">SUM(D52,D181)</f>
        <v>719966</v>
      </c>
      <c r="E51" s="489">
        <f t="shared" si="28"/>
        <v>-11900</v>
      </c>
      <c r="F51" s="490">
        <f>SUM(F52,F181)</f>
        <v>708066</v>
      </c>
      <c r="G51" s="488">
        <f t="shared" ref="G51:H51" si="29">SUM(G52,G181)</f>
        <v>0</v>
      </c>
      <c r="H51" s="489">
        <f t="shared" si="29"/>
        <v>0</v>
      </c>
      <c r="I51" s="490">
        <f>SUM(I52,I181)</f>
        <v>0</v>
      </c>
      <c r="J51" s="491">
        <f t="shared" ref="J51:K51" si="30">SUM(J52,J181)</f>
        <v>0</v>
      </c>
      <c r="K51" s="489">
        <f t="shared" si="30"/>
        <v>0</v>
      </c>
      <c r="L51" s="490">
        <f>SUM(L52,L181)</f>
        <v>0</v>
      </c>
      <c r="M51" s="488">
        <f t="shared" ref="M51:O51" si="31">SUM(M52,M181)</f>
        <v>0</v>
      </c>
      <c r="N51" s="489">
        <f t="shared" si="31"/>
        <v>0</v>
      </c>
      <c r="O51" s="490">
        <f t="shared" si="31"/>
        <v>0</v>
      </c>
      <c r="P51" s="492"/>
    </row>
    <row r="52" spans="1:16" s="330" customFormat="1" ht="24" x14ac:dyDescent="0.25">
      <c r="A52" s="322"/>
      <c r="B52" s="320" t="s">
        <v>68</v>
      </c>
      <c r="C52" s="493">
        <f t="shared" si="4"/>
        <v>371795</v>
      </c>
      <c r="D52" s="494">
        <f t="shared" ref="D52:E52" si="32">SUM(D53,D75,D160,D174)</f>
        <v>371795</v>
      </c>
      <c r="E52" s="495">
        <f t="shared" si="32"/>
        <v>0</v>
      </c>
      <c r="F52" s="496">
        <f>SUM(F53,F75,F160,F174)</f>
        <v>371795</v>
      </c>
      <c r="G52" s="494">
        <f t="shared" ref="G52:H52" si="33">SUM(G53,G75,G160,G174)</f>
        <v>0</v>
      </c>
      <c r="H52" s="495">
        <f t="shared" si="33"/>
        <v>0</v>
      </c>
      <c r="I52" s="496">
        <f>SUM(I53,I75,I160,I174)</f>
        <v>0</v>
      </c>
      <c r="J52" s="497">
        <f t="shared" ref="J52:K52" si="34">SUM(J53,J75,J160,J174)</f>
        <v>0</v>
      </c>
      <c r="K52" s="495">
        <f t="shared" si="34"/>
        <v>0</v>
      </c>
      <c r="L52" s="496">
        <f>SUM(L53,L75,L160,L174)</f>
        <v>0</v>
      </c>
      <c r="M52" s="494">
        <f t="shared" ref="M52:O52" si="35">SUM(M53,M75,M160,M174)</f>
        <v>0</v>
      </c>
      <c r="N52" s="495">
        <f t="shared" si="35"/>
        <v>0</v>
      </c>
      <c r="O52" s="496">
        <f t="shared" si="35"/>
        <v>0</v>
      </c>
      <c r="P52" s="498"/>
    </row>
    <row r="53" spans="1:16" s="330" customFormat="1" hidden="1" x14ac:dyDescent="0.25">
      <c r="A53" s="499">
        <v>1000</v>
      </c>
      <c r="B53" s="499" t="s">
        <v>69</v>
      </c>
      <c r="C53" s="500">
        <f t="shared" si="4"/>
        <v>0</v>
      </c>
      <c r="D53" s="501">
        <f t="shared" ref="D53:E53" si="36">SUM(D54,D67)</f>
        <v>0</v>
      </c>
      <c r="E53" s="502">
        <f t="shared" si="36"/>
        <v>0</v>
      </c>
      <c r="F53" s="503">
        <f>SUM(F54,F67)</f>
        <v>0</v>
      </c>
      <c r="G53" s="501">
        <f t="shared" ref="G53:H53" si="37">SUM(G54,G67)</f>
        <v>0</v>
      </c>
      <c r="H53" s="502">
        <f t="shared" si="37"/>
        <v>0</v>
      </c>
      <c r="I53" s="503">
        <f>SUM(I54,I67)</f>
        <v>0</v>
      </c>
      <c r="J53" s="504">
        <f t="shared" ref="J53:K53" si="38">SUM(J54,J67)</f>
        <v>0</v>
      </c>
      <c r="K53" s="502">
        <f t="shared" si="38"/>
        <v>0</v>
      </c>
      <c r="L53" s="503">
        <f>SUM(L54,L67)</f>
        <v>0</v>
      </c>
      <c r="M53" s="501">
        <f t="shared" ref="M53:O53" si="39">SUM(M54,M67)</f>
        <v>0</v>
      </c>
      <c r="N53" s="502">
        <f t="shared" si="39"/>
        <v>0</v>
      </c>
      <c r="O53" s="503">
        <f t="shared" si="39"/>
        <v>0</v>
      </c>
      <c r="P53" s="505"/>
    </row>
    <row r="54" spans="1:16" hidden="1" x14ac:dyDescent="0.25">
      <c r="A54" s="376">
        <v>1100</v>
      </c>
      <c r="B54" s="506" t="s">
        <v>70</v>
      </c>
      <c r="C54" s="377">
        <f t="shared" si="4"/>
        <v>0</v>
      </c>
      <c r="D54" s="507">
        <f t="shared" ref="D54:E54" si="40">SUM(D55,D58,D66)</f>
        <v>0</v>
      </c>
      <c r="E54" s="508">
        <f t="shared" si="40"/>
        <v>0</v>
      </c>
      <c r="F54" s="388">
        <f>SUM(F55,F58,F66)</f>
        <v>0</v>
      </c>
      <c r="G54" s="507">
        <f t="shared" ref="G54:H54" si="41">SUM(G55,G58,G66)</f>
        <v>0</v>
      </c>
      <c r="H54" s="508">
        <f t="shared" si="41"/>
        <v>0</v>
      </c>
      <c r="I54" s="388">
        <f>SUM(I55,I58,I66)</f>
        <v>0</v>
      </c>
      <c r="J54" s="509">
        <f t="shared" ref="J54:K54" si="42">SUM(J55,J58,J66)</f>
        <v>0</v>
      </c>
      <c r="K54" s="508">
        <f t="shared" si="42"/>
        <v>0</v>
      </c>
      <c r="L54" s="388">
        <f>SUM(L55,L58,L66)</f>
        <v>0</v>
      </c>
      <c r="M54" s="507">
        <f t="shared" ref="M54:O54" si="43">SUM(M55,M58,M66)</f>
        <v>0</v>
      </c>
      <c r="N54" s="508">
        <f t="shared" si="43"/>
        <v>0</v>
      </c>
      <c r="O54" s="388">
        <f t="shared" si="43"/>
        <v>0</v>
      </c>
      <c r="P54" s="510"/>
    </row>
    <row r="55" spans="1:16" hidden="1" x14ac:dyDescent="0.25">
      <c r="A55" s="511">
        <v>1110</v>
      </c>
      <c r="B55" s="462" t="s">
        <v>71</v>
      </c>
      <c r="C55" s="467">
        <f t="shared" si="4"/>
        <v>0</v>
      </c>
      <c r="D55" s="468">
        <f t="shared" ref="D55:E55" si="44">SUM(D56:D57)</f>
        <v>0</v>
      </c>
      <c r="E55" s="469">
        <f t="shared" si="44"/>
        <v>0</v>
      </c>
      <c r="F55" s="512">
        <f>SUM(F56:F57)</f>
        <v>0</v>
      </c>
      <c r="G55" s="468">
        <f t="shared" ref="G55:H55" si="45">SUM(G56:G57)</f>
        <v>0</v>
      </c>
      <c r="H55" s="469">
        <f t="shared" si="45"/>
        <v>0</v>
      </c>
      <c r="I55" s="512">
        <f>SUM(I56:I57)</f>
        <v>0</v>
      </c>
      <c r="J55" s="513">
        <f t="shared" ref="J55:K55" si="46">SUM(J56:J57)</f>
        <v>0</v>
      </c>
      <c r="K55" s="469">
        <f t="shared" si="46"/>
        <v>0</v>
      </c>
      <c r="L55" s="512">
        <f>SUM(L56:L57)</f>
        <v>0</v>
      </c>
      <c r="M55" s="468">
        <f t="shared" ref="M55:O55" si="47">SUM(M56:M57)</f>
        <v>0</v>
      </c>
      <c r="N55" s="469">
        <f t="shared" si="47"/>
        <v>0</v>
      </c>
      <c r="O55" s="512">
        <f t="shared" si="47"/>
        <v>0</v>
      </c>
      <c r="P55" s="514"/>
    </row>
    <row r="56" spans="1:16" hidden="1" x14ac:dyDescent="0.25">
      <c r="A56" s="348">
        <v>1111</v>
      </c>
      <c r="B56" s="390" t="s">
        <v>72</v>
      </c>
      <c r="C56" s="391">
        <f t="shared" si="4"/>
        <v>0</v>
      </c>
      <c r="D56" s="515"/>
      <c r="E56" s="516"/>
      <c r="F56" s="397">
        <f t="shared" ref="F56:F57" si="48">D56+E56</f>
        <v>0</v>
      </c>
      <c r="G56" s="515"/>
      <c r="H56" s="516"/>
      <c r="I56" s="397">
        <f t="shared" ref="I56:I57" si="49">G56+H56</f>
        <v>0</v>
      </c>
      <c r="J56" s="517"/>
      <c r="K56" s="516"/>
      <c r="L56" s="397">
        <f t="shared" ref="L56:L57" si="50">J56+K56</f>
        <v>0</v>
      </c>
      <c r="M56" s="515"/>
      <c r="N56" s="516"/>
      <c r="O56" s="397">
        <f t="shared" ref="O56:O57" si="51">M56+N56</f>
        <v>0</v>
      </c>
      <c r="P56" s="518"/>
    </row>
    <row r="57" spans="1:16" ht="24" hidden="1" customHeight="1" x14ac:dyDescent="0.25">
      <c r="A57" s="356">
        <v>1119</v>
      </c>
      <c r="B57" s="400" t="s">
        <v>73</v>
      </c>
      <c r="C57" s="401">
        <f t="shared" si="4"/>
        <v>0</v>
      </c>
      <c r="D57" s="519"/>
      <c r="E57" s="520"/>
      <c r="F57" s="407">
        <f t="shared" si="48"/>
        <v>0</v>
      </c>
      <c r="G57" s="519"/>
      <c r="H57" s="520"/>
      <c r="I57" s="407">
        <f t="shared" si="49"/>
        <v>0</v>
      </c>
      <c r="J57" s="521"/>
      <c r="K57" s="520"/>
      <c r="L57" s="407">
        <f t="shared" si="50"/>
        <v>0</v>
      </c>
      <c r="M57" s="519"/>
      <c r="N57" s="520"/>
      <c r="O57" s="407">
        <f t="shared" si="51"/>
        <v>0</v>
      </c>
      <c r="P57" s="522"/>
    </row>
    <row r="58" spans="1:16" hidden="1" x14ac:dyDescent="0.25">
      <c r="A58" s="523">
        <v>1140</v>
      </c>
      <c r="B58" s="400" t="s">
        <v>74</v>
      </c>
      <c r="C58" s="401">
        <f t="shared" si="4"/>
        <v>0</v>
      </c>
      <c r="D58" s="524">
        <f t="shared" ref="D58:E58" si="52">SUM(D59:D65)</f>
        <v>0</v>
      </c>
      <c r="E58" s="525">
        <f t="shared" si="52"/>
        <v>0</v>
      </c>
      <c r="F58" s="407">
        <f>SUM(F59:F65)</f>
        <v>0</v>
      </c>
      <c r="G58" s="524">
        <f t="shared" ref="G58:H58" si="53">SUM(G59:G65)</f>
        <v>0</v>
      </c>
      <c r="H58" s="525">
        <f t="shared" si="53"/>
        <v>0</v>
      </c>
      <c r="I58" s="407">
        <f>SUM(I59:I65)</f>
        <v>0</v>
      </c>
      <c r="J58" s="526">
        <f t="shared" ref="J58:K58" si="54">SUM(J59:J65)</f>
        <v>0</v>
      </c>
      <c r="K58" s="525">
        <f t="shared" si="54"/>
        <v>0</v>
      </c>
      <c r="L58" s="407">
        <f>SUM(L59:L65)</f>
        <v>0</v>
      </c>
      <c r="M58" s="524">
        <f t="shared" ref="M58:O58" si="55">SUM(M59:M65)</f>
        <v>0</v>
      </c>
      <c r="N58" s="525">
        <f t="shared" si="55"/>
        <v>0</v>
      </c>
      <c r="O58" s="407">
        <f t="shared" si="55"/>
        <v>0</v>
      </c>
      <c r="P58" s="522"/>
    </row>
    <row r="59" spans="1:16" hidden="1" x14ac:dyDescent="0.25">
      <c r="A59" s="356">
        <v>1141</v>
      </c>
      <c r="B59" s="400" t="s">
        <v>75</v>
      </c>
      <c r="C59" s="401">
        <f t="shared" si="4"/>
        <v>0</v>
      </c>
      <c r="D59" s="519"/>
      <c r="E59" s="520"/>
      <c r="F59" s="407">
        <f t="shared" ref="F59:F66" si="56">D59+E59</f>
        <v>0</v>
      </c>
      <c r="G59" s="519"/>
      <c r="H59" s="520"/>
      <c r="I59" s="407">
        <f t="shared" ref="I59:I66" si="57">G59+H59</f>
        <v>0</v>
      </c>
      <c r="J59" s="521"/>
      <c r="K59" s="520"/>
      <c r="L59" s="407">
        <f t="shared" ref="L59:L66" si="58">J59+K59</f>
        <v>0</v>
      </c>
      <c r="M59" s="519"/>
      <c r="N59" s="520"/>
      <c r="O59" s="407">
        <f t="shared" ref="O59:O66" si="59">M59+N59</f>
        <v>0</v>
      </c>
      <c r="P59" s="522"/>
    </row>
    <row r="60" spans="1:16" ht="24.75" hidden="1" customHeight="1" x14ac:dyDescent="0.25">
      <c r="A60" s="356">
        <v>1142</v>
      </c>
      <c r="B60" s="400" t="s">
        <v>76</v>
      </c>
      <c r="C60" s="401">
        <f t="shared" si="4"/>
        <v>0</v>
      </c>
      <c r="D60" s="519"/>
      <c r="E60" s="520"/>
      <c r="F60" s="407">
        <f t="shared" si="56"/>
        <v>0</v>
      </c>
      <c r="G60" s="519"/>
      <c r="H60" s="520"/>
      <c r="I60" s="407">
        <f t="shared" si="57"/>
        <v>0</v>
      </c>
      <c r="J60" s="521"/>
      <c r="K60" s="520"/>
      <c r="L60" s="407">
        <f t="shared" si="58"/>
        <v>0</v>
      </c>
      <c r="M60" s="519"/>
      <c r="N60" s="520"/>
      <c r="O60" s="407">
        <f t="shared" si="59"/>
        <v>0</v>
      </c>
      <c r="P60" s="522"/>
    </row>
    <row r="61" spans="1:16" ht="24" hidden="1" x14ac:dyDescent="0.25">
      <c r="A61" s="356">
        <v>1145</v>
      </c>
      <c r="B61" s="400" t="s">
        <v>77</v>
      </c>
      <c r="C61" s="401">
        <f t="shared" si="4"/>
        <v>0</v>
      </c>
      <c r="D61" s="519"/>
      <c r="E61" s="520"/>
      <c r="F61" s="407">
        <f t="shared" si="56"/>
        <v>0</v>
      </c>
      <c r="G61" s="519"/>
      <c r="H61" s="520"/>
      <c r="I61" s="407">
        <f t="shared" si="57"/>
        <v>0</v>
      </c>
      <c r="J61" s="521"/>
      <c r="K61" s="520"/>
      <c r="L61" s="407">
        <f t="shared" si="58"/>
        <v>0</v>
      </c>
      <c r="M61" s="519"/>
      <c r="N61" s="520"/>
      <c r="O61" s="407">
        <f t="shared" si="59"/>
        <v>0</v>
      </c>
      <c r="P61" s="522"/>
    </row>
    <row r="62" spans="1:16" ht="27.75" hidden="1" customHeight="1" x14ac:dyDescent="0.25">
      <c r="A62" s="356">
        <v>1146</v>
      </c>
      <c r="B62" s="400" t="s">
        <v>78</v>
      </c>
      <c r="C62" s="401">
        <f t="shared" si="4"/>
        <v>0</v>
      </c>
      <c r="D62" s="519"/>
      <c r="E62" s="520"/>
      <c r="F62" s="407">
        <f t="shared" si="56"/>
        <v>0</v>
      </c>
      <c r="G62" s="519"/>
      <c r="H62" s="520"/>
      <c r="I62" s="407">
        <f t="shared" si="57"/>
        <v>0</v>
      </c>
      <c r="J62" s="521"/>
      <c r="K62" s="520"/>
      <c r="L62" s="407">
        <f t="shared" si="58"/>
        <v>0</v>
      </c>
      <c r="M62" s="519"/>
      <c r="N62" s="520"/>
      <c r="O62" s="407">
        <f t="shared" si="59"/>
        <v>0</v>
      </c>
      <c r="P62" s="522"/>
    </row>
    <row r="63" spans="1:16" hidden="1" x14ac:dyDescent="0.25">
      <c r="A63" s="356">
        <v>1147</v>
      </c>
      <c r="B63" s="400" t="s">
        <v>79</v>
      </c>
      <c r="C63" s="401">
        <f t="shared" si="4"/>
        <v>0</v>
      </c>
      <c r="D63" s="519"/>
      <c r="E63" s="520"/>
      <c r="F63" s="407">
        <f t="shared" si="56"/>
        <v>0</v>
      </c>
      <c r="G63" s="519"/>
      <c r="H63" s="520"/>
      <c r="I63" s="407">
        <f t="shared" si="57"/>
        <v>0</v>
      </c>
      <c r="J63" s="521"/>
      <c r="K63" s="520"/>
      <c r="L63" s="407">
        <f t="shared" si="58"/>
        <v>0</v>
      </c>
      <c r="M63" s="519"/>
      <c r="N63" s="520"/>
      <c r="O63" s="407">
        <f t="shared" si="59"/>
        <v>0</v>
      </c>
      <c r="P63" s="522"/>
    </row>
    <row r="64" spans="1:16" hidden="1" x14ac:dyDescent="0.25">
      <c r="A64" s="356">
        <v>1148</v>
      </c>
      <c r="B64" s="400" t="s">
        <v>80</v>
      </c>
      <c r="C64" s="401">
        <f t="shared" si="4"/>
        <v>0</v>
      </c>
      <c r="D64" s="519"/>
      <c r="E64" s="520"/>
      <c r="F64" s="407">
        <f t="shared" si="56"/>
        <v>0</v>
      </c>
      <c r="G64" s="519"/>
      <c r="H64" s="520"/>
      <c r="I64" s="407">
        <f t="shared" si="57"/>
        <v>0</v>
      </c>
      <c r="J64" s="521"/>
      <c r="K64" s="520"/>
      <c r="L64" s="407">
        <f t="shared" si="58"/>
        <v>0</v>
      </c>
      <c r="M64" s="519"/>
      <c r="N64" s="520"/>
      <c r="O64" s="407">
        <f t="shared" si="59"/>
        <v>0</v>
      </c>
      <c r="P64" s="522"/>
    </row>
    <row r="65" spans="1:16" ht="24" hidden="1" customHeight="1" x14ac:dyDescent="0.25">
      <c r="A65" s="356">
        <v>1149</v>
      </c>
      <c r="B65" s="400" t="s">
        <v>81</v>
      </c>
      <c r="C65" s="401">
        <f t="shared" si="4"/>
        <v>0</v>
      </c>
      <c r="D65" s="519"/>
      <c r="E65" s="520"/>
      <c r="F65" s="407">
        <f t="shared" si="56"/>
        <v>0</v>
      </c>
      <c r="G65" s="519"/>
      <c r="H65" s="520"/>
      <c r="I65" s="407">
        <f t="shared" si="57"/>
        <v>0</v>
      </c>
      <c r="J65" s="521"/>
      <c r="K65" s="520"/>
      <c r="L65" s="407">
        <f t="shared" si="58"/>
        <v>0</v>
      </c>
      <c r="M65" s="519"/>
      <c r="N65" s="520"/>
      <c r="O65" s="407">
        <f t="shared" si="59"/>
        <v>0</v>
      </c>
      <c r="P65" s="522"/>
    </row>
    <row r="66" spans="1:16" ht="36" hidden="1" x14ac:dyDescent="0.25">
      <c r="A66" s="511">
        <v>1150</v>
      </c>
      <c r="B66" s="462" t="s">
        <v>82</v>
      </c>
      <c r="C66" s="467">
        <f t="shared" si="4"/>
        <v>0</v>
      </c>
      <c r="D66" s="527"/>
      <c r="E66" s="528"/>
      <c r="F66" s="512">
        <f t="shared" si="56"/>
        <v>0</v>
      </c>
      <c r="G66" s="527"/>
      <c r="H66" s="528"/>
      <c r="I66" s="512">
        <f t="shared" si="57"/>
        <v>0</v>
      </c>
      <c r="J66" s="529"/>
      <c r="K66" s="528"/>
      <c r="L66" s="512">
        <f t="shared" si="58"/>
        <v>0</v>
      </c>
      <c r="M66" s="527"/>
      <c r="N66" s="528"/>
      <c r="O66" s="512">
        <f t="shared" si="59"/>
        <v>0</v>
      </c>
      <c r="P66" s="514"/>
    </row>
    <row r="67" spans="1:16" ht="36" hidden="1" x14ac:dyDescent="0.25">
      <c r="A67" s="376">
        <v>1200</v>
      </c>
      <c r="B67" s="506" t="s">
        <v>83</v>
      </c>
      <c r="C67" s="377">
        <f t="shared" si="4"/>
        <v>0</v>
      </c>
      <c r="D67" s="507">
        <f t="shared" ref="D67:E67" si="60">SUM(D68:D69)</f>
        <v>0</v>
      </c>
      <c r="E67" s="508">
        <f t="shared" si="60"/>
        <v>0</v>
      </c>
      <c r="F67" s="388">
        <f>SUM(F68:F69)</f>
        <v>0</v>
      </c>
      <c r="G67" s="507">
        <f t="shared" ref="G67:H67" si="61">SUM(G68:G69)</f>
        <v>0</v>
      </c>
      <c r="H67" s="508">
        <f t="shared" si="61"/>
        <v>0</v>
      </c>
      <c r="I67" s="388">
        <f>SUM(I68:I69)</f>
        <v>0</v>
      </c>
      <c r="J67" s="509">
        <f t="shared" ref="J67:K67" si="62">SUM(J68:J69)</f>
        <v>0</v>
      </c>
      <c r="K67" s="508">
        <f t="shared" si="62"/>
        <v>0</v>
      </c>
      <c r="L67" s="388">
        <f>SUM(L68:L69)</f>
        <v>0</v>
      </c>
      <c r="M67" s="507">
        <f t="shared" ref="M67:O67" si="63">SUM(M68:M69)</f>
        <v>0</v>
      </c>
      <c r="N67" s="508">
        <f t="shared" si="63"/>
        <v>0</v>
      </c>
      <c r="O67" s="388">
        <f t="shared" si="63"/>
        <v>0</v>
      </c>
      <c r="P67" s="530"/>
    </row>
    <row r="68" spans="1:16" ht="24" hidden="1" x14ac:dyDescent="0.25">
      <c r="A68" s="531">
        <v>1210</v>
      </c>
      <c r="B68" s="390" t="s">
        <v>84</v>
      </c>
      <c r="C68" s="391">
        <f t="shared" si="4"/>
        <v>0</v>
      </c>
      <c r="D68" s="515"/>
      <c r="E68" s="516"/>
      <c r="F68" s="397">
        <f>D68+E68</f>
        <v>0</v>
      </c>
      <c r="G68" s="515"/>
      <c r="H68" s="516"/>
      <c r="I68" s="397">
        <f>G68+H68</f>
        <v>0</v>
      </c>
      <c r="J68" s="517"/>
      <c r="K68" s="516"/>
      <c r="L68" s="397">
        <f>J68+K68</f>
        <v>0</v>
      </c>
      <c r="M68" s="515"/>
      <c r="N68" s="516"/>
      <c r="O68" s="397">
        <f t="shared" ref="O68" si="64">M68+N68</f>
        <v>0</v>
      </c>
      <c r="P68" s="518"/>
    </row>
    <row r="69" spans="1:16" ht="24" hidden="1" x14ac:dyDescent="0.25">
      <c r="A69" s="523">
        <v>1220</v>
      </c>
      <c r="B69" s="400" t="s">
        <v>85</v>
      </c>
      <c r="C69" s="401">
        <f t="shared" si="4"/>
        <v>0</v>
      </c>
      <c r="D69" s="524">
        <f t="shared" ref="D69:E69" si="65">SUM(D70:D74)</f>
        <v>0</v>
      </c>
      <c r="E69" s="525">
        <f t="shared" si="65"/>
        <v>0</v>
      </c>
      <c r="F69" s="407">
        <f>SUM(F70:F74)</f>
        <v>0</v>
      </c>
      <c r="G69" s="524">
        <f t="shared" ref="G69:H69" si="66">SUM(G70:G74)</f>
        <v>0</v>
      </c>
      <c r="H69" s="525">
        <f t="shared" si="66"/>
        <v>0</v>
      </c>
      <c r="I69" s="407">
        <f>SUM(I70:I74)</f>
        <v>0</v>
      </c>
      <c r="J69" s="526">
        <f t="shared" ref="J69:K69" si="67">SUM(J70:J74)</f>
        <v>0</v>
      </c>
      <c r="K69" s="525">
        <f t="shared" si="67"/>
        <v>0</v>
      </c>
      <c r="L69" s="407">
        <f>SUM(L70:L74)</f>
        <v>0</v>
      </c>
      <c r="M69" s="524">
        <f t="shared" ref="M69:O69" si="68">SUM(M70:M74)</f>
        <v>0</v>
      </c>
      <c r="N69" s="525">
        <f t="shared" si="68"/>
        <v>0</v>
      </c>
      <c r="O69" s="407">
        <f t="shared" si="68"/>
        <v>0</v>
      </c>
      <c r="P69" s="522"/>
    </row>
    <row r="70" spans="1:16" ht="60" hidden="1" x14ac:dyDescent="0.25">
      <c r="A70" s="356">
        <v>1221</v>
      </c>
      <c r="B70" s="400" t="s">
        <v>86</v>
      </c>
      <c r="C70" s="401">
        <f t="shared" si="4"/>
        <v>0</v>
      </c>
      <c r="D70" s="519"/>
      <c r="E70" s="520"/>
      <c r="F70" s="407">
        <f t="shared" ref="F70:F74" si="69">D70+E70</f>
        <v>0</v>
      </c>
      <c r="G70" s="519"/>
      <c r="H70" s="520"/>
      <c r="I70" s="407">
        <f t="shared" ref="I70:I74" si="70">G70+H70</f>
        <v>0</v>
      </c>
      <c r="J70" s="521"/>
      <c r="K70" s="520"/>
      <c r="L70" s="407">
        <f t="shared" ref="L70:L74" si="71">J70+K70</f>
        <v>0</v>
      </c>
      <c r="M70" s="519"/>
      <c r="N70" s="520"/>
      <c r="O70" s="407">
        <f t="shared" ref="O70:O74" si="72">M70+N70</f>
        <v>0</v>
      </c>
      <c r="P70" s="522"/>
    </row>
    <row r="71" spans="1:16" hidden="1" x14ac:dyDescent="0.25">
      <c r="A71" s="356">
        <v>1223</v>
      </c>
      <c r="B71" s="400" t="s">
        <v>87</v>
      </c>
      <c r="C71" s="401">
        <f t="shared" si="4"/>
        <v>0</v>
      </c>
      <c r="D71" s="519"/>
      <c r="E71" s="520"/>
      <c r="F71" s="407">
        <f t="shared" si="69"/>
        <v>0</v>
      </c>
      <c r="G71" s="519"/>
      <c r="H71" s="520"/>
      <c r="I71" s="407">
        <f t="shared" si="70"/>
        <v>0</v>
      </c>
      <c r="J71" s="521"/>
      <c r="K71" s="520"/>
      <c r="L71" s="407">
        <f t="shared" si="71"/>
        <v>0</v>
      </c>
      <c r="M71" s="519"/>
      <c r="N71" s="520"/>
      <c r="O71" s="407">
        <f t="shared" si="72"/>
        <v>0</v>
      </c>
      <c r="P71" s="522"/>
    </row>
    <row r="72" spans="1:16" ht="24" hidden="1" x14ac:dyDescent="0.25">
      <c r="A72" s="356">
        <v>1225</v>
      </c>
      <c r="B72" s="400" t="s">
        <v>88</v>
      </c>
      <c r="C72" s="401">
        <f t="shared" si="4"/>
        <v>0</v>
      </c>
      <c r="D72" s="519"/>
      <c r="E72" s="520"/>
      <c r="F72" s="407">
        <f t="shared" si="69"/>
        <v>0</v>
      </c>
      <c r="G72" s="519"/>
      <c r="H72" s="520"/>
      <c r="I72" s="407">
        <f t="shared" si="70"/>
        <v>0</v>
      </c>
      <c r="J72" s="521"/>
      <c r="K72" s="520"/>
      <c r="L72" s="407">
        <f t="shared" si="71"/>
        <v>0</v>
      </c>
      <c r="M72" s="519"/>
      <c r="N72" s="520"/>
      <c r="O72" s="407">
        <f t="shared" si="72"/>
        <v>0</v>
      </c>
      <c r="P72" s="522"/>
    </row>
    <row r="73" spans="1:16" ht="36" hidden="1" x14ac:dyDescent="0.25">
      <c r="A73" s="356">
        <v>1227</v>
      </c>
      <c r="B73" s="400" t="s">
        <v>89</v>
      </c>
      <c r="C73" s="401">
        <f t="shared" si="4"/>
        <v>0</v>
      </c>
      <c r="D73" s="519"/>
      <c r="E73" s="520"/>
      <c r="F73" s="407">
        <f t="shared" si="69"/>
        <v>0</v>
      </c>
      <c r="G73" s="519"/>
      <c r="H73" s="520"/>
      <c r="I73" s="407">
        <f t="shared" si="70"/>
        <v>0</v>
      </c>
      <c r="J73" s="521"/>
      <c r="K73" s="520"/>
      <c r="L73" s="407">
        <f t="shared" si="71"/>
        <v>0</v>
      </c>
      <c r="M73" s="519"/>
      <c r="N73" s="520"/>
      <c r="O73" s="407">
        <f t="shared" si="72"/>
        <v>0</v>
      </c>
      <c r="P73" s="522"/>
    </row>
    <row r="74" spans="1:16" ht="60" hidden="1" x14ac:dyDescent="0.25">
      <c r="A74" s="356">
        <v>1228</v>
      </c>
      <c r="B74" s="400" t="s">
        <v>90</v>
      </c>
      <c r="C74" s="401">
        <f t="shared" si="4"/>
        <v>0</v>
      </c>
      <c r="D74" s="519"/>
      <c r="E74" s="520"/>
      <c r="F74" s="407">
        <f t="shared" si="69"/>
        <v>0</v>
      </c>
      <c r="G74" s="519"/>
      <c r="H74" s="520"/>
      <c r="I74" s="407">
        <f t="shared" si="70"/>
        <v>0</v>
      </c>
      <c r="J74" s="521"/>
      <c r="K74" s="520"/>
      <c r="L74" s="407">
        <f t="shared" si="71"/>
        <v>0</v>
      </c>
      <c r="M74" s="519"/>
      <c r="N74" s="520"/>
      <c r="O74" s="407">
        <f t="shared" si="72"/>
        <v>0</v>
      </c>
      <c r="P74" s="522"/>
    </row>
    <row r="75" spans="1:16" x14ac:dyDescent="0.25">
      <c r="A75" s="499">
        <v>2000</v>
      </c>
      <c r="B75" s="499" t="s">
        <v>91</v>
      </c>
      <c r="C75" s="500">
        <f t="shared" si="4"/>
        <v>371795</v>
      </c>
      <c r="D75" s="501">
        <f t="shared" ref="D75:O75" si="73">SUM(D76,D83,D120,D151,D152)</f>
        <v>371795</v>
      </c>
      <c r="E75" s="502">
        <f t="shared" si="73"/>
        <v>0</v>
      </c>
      <c r="F75" s="503">
        <f t="shared" si="73"/>
        <v>371795</v>
      </c>
      <c r="G75" s="501">
        <f t="shared" si="73"/>
        <v>0</v>
      </c>
      <c r="H75" s="502">
        <f t="shared" si="73"/>
        <v>0</v>
      </c>
      <c r="I75" s="503">
        <f t="shared" si="73"/>
        <v>0</v>
      </c>
      <c r="J75" s="504">
        <f t="shared" si="73"/>
        <v>0</v>
      </c>
      <c r="K75" s="502">
        <f t="shared" si="73"/>
        <v>0</v>
      </c>
      <c r="L75" s="503">
        <f t="shared" si="73"/>
        <v>0</v>
      </c>
      <c r="M75" s="501">
        <f t="shared" si="73"/>
        <v>0</v>
      </c>
      <c r="N75" s="502">
        <f t="shared" si="73"/>
        <v>0</v>
      </c>
      <c r="O75" s="503">
        <f t="shared" si="73"/>
        <v>0</v>
      </c>
      <c r="P75" s="505"/>
    </row>
    <row r="76" spans="1:16" ht="24" hidden="1" x14ac:dyDescent="0.25">
      <c r="A76" s="376">
        <v>2100</v>
      </c>
      <c r="B76" s="506" t="s">
        <v>92</v>
      </c>
      <c r="C76" s="377">
        <f t="shared" si="4"/>
        <v>0</v>
      </c>
      <c r="D76" s="507">
        <f t="shared" ref="D76:E76" si="74">SUM(D77,D80)</f>
        <v>0</v>
      </c>
      <c r="E76" s="508">
        <f t="shared" si="74"/>
        <v>0</v>
      </c>
      <c r="F76" s="388">
        <f>SUM(F77,F80)</f>
        <v>0</v>
      </c>
      <c r="G76" s="507">
        <f t="shared" ref="G76:H76" si="75">SUM(G77,G80)</f>
        <v>0</v>
      </c>
      <c r="H76" s="508">
        <f t="shared" si="75"/>
        <v>0</v>
      </c>
      <c r="I76" s="388">
        <f>SUM(I77,I80)</f>
        <v>0</v>
      </c>
      <c r="J76" s="509">
        <f t="shared" ref="J76:K76" si="76">SUM(J77,J80)</f>
        <v>0</v>
      </c>
      <c r="K76" s="508">
        <f t="shared" si="76"/>
        <v>0</v>
      </c>
      <c r="L76" s="388">
        <f>SUM(L77,L80)</f>
        <v>0</v>
      </c>
      <c r="M76" s="507">
        <f t="shared" ref="M76:O76" si="77">SUM(M77,M80)</f>
        <v>0</v>
      </c>
      <c r="N76" s="508">
        <f t="shared" si="77"/>
        <v>0</v>
      </c>
      <c r="O76" s="388">
        <f t="shared" si="77"/>
        <v>0</v>
      </c>
      <c r="P76" s="530"/>
    </row>
    <row r="77" spans="1:16" ht="24" hidden="1" x14ac:dyDescent="0.25">
      <c r="A77" s="531">
        <v>2110</v>
      </c>
      <c r="B77" s="390" t="s">
        <v>93</v>
      </c>
      <c r="C77" s="391">
        <f t="shared" si="4"/>
        <v>0</v>
      </c>
      <c r="D77" s="532">
        <f t="shared" ref="D77:E77" si="78">SUM(D78:D79)</f>
        <v>0</v>
      </c>
      <c r="E77" s="533">
        <f t="shared" si="78"/>
        <v>0</v>
      </c>
      <c r="F77" s="397">
        <f>SUM(F78:F79)</f>
        <v>0</v>
      </c>
      <c r="G77" s="532">
        <f t="shared" ref="G77:H77" si="79">SUM(G78:G79)</f>
        <v>0</v>
      </c>
      <c r="H77" s="533">
        <f t="shared" si="79"/>
        <v>0</v>
      </c>
      <c r="I77" s="397">
        <f>SUM(I78:I79)</f>
        <v>0</v>
      </c>
      <c r="J77" s="534">
        <f t="shared" ref="J77:K77" si="80">SUM(J78:J79)</f>
        <v>0</v>
      </c>
      <c r="K77" s="533">
        <f t="shared" si="80"/>
        <v>0</v>
      </c>
      <c r="L77" s="397">
        <f>SUM(L78:L79)</f>
        <v>0</v>
      </c>
      <c r="M77" s="532">
        <f t="shared" ref="M77:O77" si="81">SUM(M78:M79)</f>
        <v>0</v>
      </c>
      <c r="N77" s="533">
        <f t="shared" si="81"/>
        <v>0</v>
      </c>
      <c r="O77" s="397">
        <f t="shared" si="81"/>
        <v>0</v>
      </c>
      <c r="P77" s="518"/>
    </row>
    <row r="78" spans="1:16" hidden="1" x14ac:dyDescent="0.25">
      <c r="A78" s="356">
        <v>2111</v>
      </c>
      <c r="B78" s="400" t="s">
        <v>94</v>
      </c>
      <c r="C78" s="401">
        <f t="shared" si="4"/>
        <v>0</v>
      </c>
      <c r="D78" s="519"/>
      <c r="E78" s="520"/>
      <c r="F78" s="407">
        <f t="shared" ref="F78:F79" si="82">D78+E78</f>
        <v>0</v>
      </c>
      <c r="G78" s="519"/>
      <c r="H78" s="520"/>
      <c r="I78" s="407">
        <f t="shared" ref="I78:I79" si="83">G78+H78</f>
        <v>0</v>
      </c>
      <c r="J78" s="521"/>
      <c r="K78" s="520"/>
      <c r="L78" s="407">
        <f t="shared" ref="L78:L79" si="84">J78+K78</f>
        <v>0</v>
      </c>
      <c r="M78" s="519"/>
      <c r="N78" s="520"/>
      <c r="O78" s="407">
        <f t="shared" ref="O78:O79" si="85">M78+N78</f>
        <v>0</v>
      </c>
      <c r="P78" s="522"/>
    </row>
    <row r="79" spans="1:16" ht="24" hidden="1" x14ac:dyDescent="0.25">
      <c r="A79" s="356">
        <v>2112</v>
      </c>
      <c r="B79" s="400" t="s">
        <v>95</v>
      </c>
      <c r="C79" s="401">
        <f t="shared" si="4"/>
        <v>0</v>
      </c>
      <c r="D79" s="519"/>
      <c r="E79" s="520"/>
      <c r="F79" s="407">
        <f t="shared" si="82"/>
        <v>0</v>
      </c>
      <c r="G79" s="519"/>
      <c r="H79" s="520"/>
      <c r="I79" s="407">
        <f t="shared" si="83"/>
        <v>0</v>
      </c>
      <c r="J79" s="521"/>
      <c r="K79" s="520"/>
      <c r="L79" s="407">
        <f t="shared" si="84"/>
        <v>0</v>
      </c>
      <c r="M79" s="519"/>
      <c r="N79" s="520"/>
      <c r="O79" s="407">
        <f t="shared" si="85"/>
        <v>0</v>
      </c>
      <c r="P79" s="522"/>
    </row>
    <row r="80" spans="1:16" ht="24" hidden="1" x14ac:dyDescent="0.25">
      <c r="A80" s="523">
        <v>2120</v>
      </c>
      <c r="B80" s="400" t="s">
        <v>96</v>
      </c>
      <c r="C80" s="401">
        <f t="shared" si="4"/>
        <v>0</v>
      </c>
      <c r="D80" s="524">
        <f t="shared" ref="D80:E80" si="86">SUM(D81:D82)</f>
        <v>0</v>
      </c>
      <c r="E80" s="525">
        <f t="shared" si="86"/>
        <v>0</v>
      </c>
      <c r="F80" s="407">
        <f>SUM(F81:F82)</f>
        <v>0</v>
      </c>
      <c r="G80" s="524">
        <f t="shared" ref="G80:H80" si="87">SUM(G81:G82)</f>
        <v>0</v>
      </c>
      <c r="H80" s="525">
        <f t="shared" si="87"/>
        <v>0</v>
      </c>
      <c r="I80" s="407">
        <f>SUM(I81:I82)</f>
        <v>0</v>
      </c>
      <c r="J80" s="526">
        <f t="shared" ref="J80:K80" si="88">SUM(J81:J82)</f>
        <v>0</v>
      </c>
      <c r="K80" s="525">
        <f t="shared" si="88"/>
        <v>0</v>
      </c>
      <c r="L80" s="407">
        <f>SUM(L81:L82)</f>
        <v>0</v>
      </c>
      <c r="M80" s="524">
        <f t="shared" ref="M80:O80" si="89">SUM(M81:M82)</f>
        <v>0</v>
      </c>
      <c r="N80" s="525">
        <f t="shared" si="89"/>
        <v>0</v>
      </c>
      <c r="O80" s="407">
        <f t="shared" si="89"/>
        <v>0</v>
      </c>
      <c r="P80" s="522"/>
    </row>
    <row r="81" spans="1:16" hidden="1" x14ac:dyDescent="0.25">
      <c r="A81" s="356">
        <v>2121</v>
      </c>
      <c r="B81" s="400" t="s">
        <v>94</v>
      </c>
      <c r="C81" s="401">
        <f t="shared" si="4"/>
        <v>0</v>
      </c>
      <c r="D81" s="519"/>
      <c r="E81" s="520"/>
      <c r="F81" s="407">
        <f t="shared" ref="F81:F82" si="90">D81+E81</f>
        <v>0</v>
      </c>
      <c r="G81" s="519"/>
      <c r="H81" s="520"/>
      <c r="I81" s="407">
        <f t="shared" ref="I81:I82" si="91">G81+H81</f>
        <v>0</v>
      </c>
      <c r="J81" s="521"/>
      <c r="K81" s="520"/>
      <c r="L81" s="407">
        <f t="shared" ref="L81:L82" si="92">J81+K81</f>
        <v>0</v>
      </c>
      <c r="M81" s="519"/>
      <c r="N81" s="520"/>
      <c r="O81" s="407">
        <f t="shared" ref="O81:O82" si="93">M81+N81</f>
        <v>0</v>
      </c>
      <c r="P81" s="522"/>
    </row>
    <row r="82" spans="1:16" ht="24" hidden="1" x14ac:dyDescent="0.25">
      <c r="A82" s="356">
        <v>2122</v>
      </c>
      <c r="B82" s="400" t="s">
        <v>95</v>
      </c>
      <c r="C82" s="401">
        <f t="shared" si="4"/>
        <v>0</v>
      </c>
      <c r="D82" s="519"/>
      <c r="E82" s="520"/>
      <c r="F82" s="407">
        <f t="shared" si="90"/>
        <v>0</v>
      </c>
      <c r="G82" s="519"/>
      <c r="H82" s="520"/>
      <c r="I82" s="407">
        <f t="shared" si="91"/>
        <v>0</v>
      </c>
      <c r="J82" s="521"/>
      <c r="K82" s="520"/>
      <c r="L82" s="407">
        <f t="shared" si="92"/>
        <v>0</v>
      </c>
      <c r="M82" s="519"/>
      <c r="N82" s="520"/>
      <c r="O82" s="407">
        <f t="shared" si="93"/>
        <v>0</v>
      </c>
      <c r="P82" s="522"/>
    </row>
    <row r="83" spans="1:16" x14ac:dyDescent="0.25">
      <c r="A83" s="376">
        <v>2200</v>
      </c>
      <c r="B83" s="506" t="s">
        <v>97</v>
      </c>
      <c r="C83" s="377">
        <f t="shared" si="4"/>
        <v>366653</v>
      </c>
      <c r="D83" s="507">
        <f t="shared" ref="D83:E83" si="94">SUM(D84,D85,D91,D99,D107,D108,D114,D119)</f>
        <v>366653</v>
      </c>
      <c r="E83" s="508">
        <f t="shared" si="94"/>
        <v>0</v>
      </c>
      <c r="F83" s="388">
        <f>SUM(F84,F85,F91,F99,F107,F108,F114,F119)</f>
        <v>366653</v>
      </c>
      <c r="G83" s="507">
        <f t="shared" ref="G83:H83" si="95">SUM(G84,G85,G91,G99,G107,G108,G114,G119)</f>
        <v>0</v>
      </c>
      <c r="H83" s="508">
        <f t="shared" si="95"/>
        <v>0</v>
      </c>
      <c r="I83" s="388">
        <f>SUM(I84,I85,I91,I99,I107,I108,I114,I119)</f>
        <v>0</v>
      </c>
      <c r="J83" s="509">
        <f t="shared" ref="J83:K83" si="96">SUM(J84,J85,J91,J99,J107,J108,J114,J119)</f>
        <v>0</v>
      </c>
      <c r="K83" s="508">
        <f t="shared" si="96"/>
        <v>0</v>
      </c>
      <c r="L83" s="388">
        <f>SUM(L84,L85,L91,L99,L107,L108,L114,L119)</f>
        <v>0</v>
      </c>
      <c r="M83" s="507">
        <f t="shared" ref="M83:O83" si="97">SUM(M84,M85,M91,M99,M107,M108,M114,M119)</f>
        <v>0</v>
      </c>
      <c r="N83" s="508">
        <f t="shared" si="97"/>
        <v>0</v>
      </c>
      <c r="O83" s="388">
        <f t="shared" si="97"/>
        <v>0</v>
      </c>
      <c r="P83" s="535"/>
    </row>
    <row r="84" spans="1:16" x14ac:dyDescent="0.25">
      <c r="A84" s="511">
        <v>2210</v>
      </c>
      <c r="B84" s="462" t="s">
        <v>98</v>
      </c>
      <c r="C84" s="467">
        <f t="shared" si="4"/>
        <v>49000</v>
      </c>
      <c r="D84" s="527">
        <v>49000</v>
      </c>
      <c r="E84" s="528"/>
      <c r="F84" s="512">
        <f>D84+E84</f>
        <v>49000</v>
      </c>
      <c r="G84" s="527"/>
      <c r="H84" s="528"/>
      <c r="I84" s="512">
        <f>G84+H84</f>
        <v>0</v>
      </c>
      <c r="J84" s="529"/>
      <c r="K84" s="528"/>
      <c r="L84" s="512">
        <f>J84+K84</f>
        <v>0</v>
      </c>
      <c r="M84" s="527"/>
      <c r="N84" s="528"/>
      <c r="O84" s="512">
        <f t="shared" ref="O84" si="98">M84+N84</f>
        <v>0</v>
      </c>
      <c r="P84" s="514"/>
    </row>
    <row r="85" spans="1:16" ht="24" x14ac:dyDescent="0.25">
      <c r="A85" s="523">
        <v>2220</v>
      </c>
      <c r="B85" s="400" t="s">
        <v>99</v>
      </c>
      <c r="C85" s="401">
        <f t="shared" ref="C85:C148" si="99">F85+I85+L85+O85</f>
        <v>100</v>
      </c>
      <c r="D85" s="524">
        <f t="shared" ref="D85:E85" si="100">SUM(D86:D90)</f>
        <v>100</v>
      </c>
      <c r="E85" s="525">
        <f t="shared" si="100"/>
        <v>0</v>
      </c>
      <c r="F85" s="407">
        <f>SUM(F86:F90)</f>
        <v>100</v>
      </c>
      <c r="G85" s="524">
        <f t="shared" ref="G85:H85" si="101">SUM(G86:G90)</f>
        <v>0</v>
      </c>
      <c r="H85" s="525">
        <f t="shared" si="101"/>
        <v>0</v>
      </c>
      <c r="I85" s="407">
        <f>SUM(I86:I90)</f>
        <v>0</v>
      </c>
      <c r="J85" s="526">
        <f t="shared" ref="J85:K85" si="102">SUM(J86:J90)</f>
        <v>0</v>
      </c>
      <c r="K85" s="525">
        <f t="shared" si="102"/>
        <v>0</v>
      </c>
      <c r="L85" s="407">
        <f>SUM(L86:L90)</f>
        <v>0</v>
      </c>
      <c r="M85" s="524">
        <f t="shared" ref="M85:O85" si="103">SUM(M86:M90)</f>
        <v>0</v>
      </c>
      <c r="N85" s="525">
        <f t="shared" si="103"/>
        <v>0</v>
      </c>
      <c r="O85" s="407">
        <f t="shared" si="103"/>
        <v>0</v>
      </c>
      <c r="P85" s="522"/>
    </row>
    <row r="86" spans="1:16" hidden="1" x14ac:dyDescent="0.25">
      <c r="A86" s="356">
        <v>2221</v>
      </c>
      <c r="B86" s="400" t="s">
        <v>100</v>
      </c>
      <c r="C86" s="401">
        <f t="shared" si="99"/>
        <v>0</v>
      </c>
      <c r="D86" s="519"/>
      <c r="E86" s="520"/>
      <c r="F86" s="407">
        <f t="shared" ref="F86:F90" si="104">D86+E86</f>
        <v>0</v>
      </c>
      <c r="G86" s="519"/>
      <c r="H86" s="520"/>
      <c r="I86" s="407">
        <f t="shared" ref="I86:I90" si="105">G86+H86</f>
        <v>0</v>
      </c>
      <c r="J86" s="521"/>
      <c r="K86" s="520"/>
      <c r="L86" s="407">
        <f t="shared" ref="L86:L90" si="106">J86+K86</f>
        <v>0</v>
      </c>
      <c r="M86" s="519"/>
      <c r="N86" s="520"/>
      <c r="O86" s="407">
        <f t="shared" ref="O86:O90" si="107">M86+N86</f>
        <v>0</v>
      </c>
      <c r="P86" s="522"/>
    </row>
    <row r="87" spans="1:16" ht="24" hidden="1" x14ac:dyDescent="0.25">
      <c r="A87" s="356">
        <v>2222</v>
      </c>
      <c r="B87" s="400" t="s">
        <v>101</v>
      </c>
      <c r="C87" s="401">
        <f t="shared" si="99"/>
        <v>0</v>
      </c>
      <c r="D87" s="519"/>
      <c r="E87" s="520"/>
      <c r="F87" s="407">
        <f t="shared" si="104"/>
        <v>0</v>
      </c>
      <c r="G87" s="519"/>
      <c r="H87" s="520"/>
      <c r="I87" s="407">
        <f t="shared" si="105"/>
        <v>0</v>
      </c>
      <c r="J87" s="521"/>
      <c r="K87" s="520"/>
      <c r="L87" s="407">
        <f t="shared" si="106"/>
        <v>0</v>
      </c>
      <c r="M87" s="519"/>
      <c r="N87" s="520"/>
      <c r="O87" s="407">
        <f t="shared" si="107"/>
        <v>0</v>
      </c>
      <c r="P87" s="522"/>
    </row>
    <row r="88" spans="1:16" x14ac:dyDescent="0.25">
      <c r="A88" s="356">
        <v>2223</v>
      </c>
      <c r="B88" s="400" t="s">
        <v>102</v>
      </c>
      <c r="C88" s="401">
        <f t="shared" si="99"/>
        <v>100</v>
      </c>
      <c r="D88" s="519">
        <v>100</v>
      </c>
      <c r="E88" s="520"/>
      <c r="F88" s="407">
        <f t="shared" si="104"/>
        <v>100</v>
      </c>
      <c r="G88" s="519"/>
      <c r="H88" s="520"/>
      <c r="I88" s="407">
        <f t="shared" si="105"/>
        <v>0</v>
      </c>
      <c r="J88" s="521"/>
      <c r="K88" s="520"/>
      <c r="L88" s="407">
        <f t="shared" si="106"/>
        <v>0</v>
      </c>
      <c r="M88" s="519"/>
      <c r="N88" s="520"/>
      <c r="O88" s="407">
        <f t="shared" si="107"/>
        <v>0</v>
      </c>
      <c r="P88" s="522"/>
    </row>
    <row r="89" spans="1:16" ht="48" hidden="1" x14ac:dyDescent="0.25">
      <c r="A89" s="356">
        <v>2224</v>
      </c>
      <c r="B89" s="400" t="s">
        <v>103</v>
      </c>
      <c r="C89" s="401">
        <f t="shared" si="99"/>
        <v>0</v>
      </c>
      <c r="D89" s="519"/>
      <c r="E89" s="520"/>
      <c r="F89" s="407">
        <f t="shared" si="104"/>
        <v>0</v>
      </c>
      <c r="G89" s="519"/>
      <c r="H89" s="520"/>
      <c r="I89" s="407">
        <f t="shared" si="105"/>
        <v>0</v>
      </c>
      <c r="J89" s="521"/>
      <c r="K89" s="520"/>
      <c r="L89" s="407">
        <f t="shared" si="106"/>
        <v>0</v>
      </c>
      <c r="M89" s="519"/>
      <c r="N89" s="520"/>
      <c r="O89" s="407">
        <f t="shared" si="107"/>
        <v>0</v>
      </c>
      <c r="P89" s="522"/>
    </row>
    <row r="90" spans="1:16" ht="24" hidden="1" x14ac:dyDescent="0.25">
      <c r="A90" s="356">
        <v>2229</v>
      </c>
      <c r="B90" s="400" t="s">
        <v>104</v>
      </c>
      <c r="C90" s="401">
        <f t="shared" si="99"/>
        <v>0</v>
      </c>
      <c r="D90" s="519"/>
      <c r="E90" s="520"/>
      <c r="F90" s="407">
        <f t="shared" si="104"/>
        <v>0</v>
      </c>
      <c r="G90" s="519"/>
      <c r="H90" s="520"/>
      <c r="I90" s="407">
        <f t="shared" si="105"/>
        <v>0</v>
      </c>
      <c r="J90" s="521"/>
      <c r="K90" s="520"/>
      <c r="L90" s="407">
        <f t="shared" si="106"/>
        <v>0</v>
      </c>
      <c r="M90" s="519"/>
      <c r="N90" s="520"/>
      <c r="O90" s="407">
        <f t="shared" si="107"/>
        <v>0</v>
      </c>
      <c r="P90" s="522"/>
    </row>
    <row r="91" spans="1:16" hidden="1" x14ac:dyDescent="0.25">
      <c r="A91" s="523">
        <v>2230</v>
      </c>
      <c r="B91" s="400" t="s">
        <v>105</v>
      </c>
      <c r="C91" s="401">
        <f t="shared" si="99"/>
        <v>0</v>
      </c>
      <c r="D91" s="524">
        <f t="shared" ref="D91:E91" si="108">SUM(D92:D98)</f>
        <v>0</v>
      </c>
      <c r="E91" s="525">
        <f t="shared" si="108"/>
        <v>0</v>
      </c>
      <c r="F91" s="407">
        <f>SUM(F92:F98)</f>
        <v>0</v>
      </c>
      <c r="G91" s="524">
        <f t="shared" ref="G91:H91" si="109">SUM(G92:G98)</f>
        <v>0</v>
      </c>
      <c r="H91" s="525">
        <f t="shared" si="109"/>
        <v>0</v>
      </c>
      <c r="I91" s="407">
        <f>SUM(I92:I98)</f>
        <v>0</v>
      </c>
      <c r="J91" s="526">
        <f t="shared" ref="J91:K91" si="110">SUM(J92:J98)</f>
        <v>0</v>
      </c>
      <c r="K91" s="525">
        <f t="shared" si="110"/>
        <v>0</v>
      </c>
      <c r="L91" s="407">
        <f>SUM(L92:L98)</f>
        <v>0</v>
      </c>
      <c r="M91" s="524">
        <f t="shared" ref="M91:O91" si="111">SUM(M92:M98)</f>
        <v>0</v>
      </c>
      <c r="N91" s="525">
        <f t="shared" si="111"/>
        <v>0</v>
      </c>
      <c r="O91" s="407">
        <f t="shared" si="111"/>
        <v>0</v>
      </c>
      <c r="P91" s="522"/>
    </row>
    <row r="92" spans="1:16" ht="24" hidden="1" x14ac:dyDescent="0.25">
      <c r="A92" s="356">
        <v>2231</v>
      </c>
      <c r="B92" s="400" t="s">
        <v>106</v>
      </c>
      <c r="C92" s="401">
        <f t="shared" si="99"/>
        <v>0</v>
      </c>
      <c r="D92" s="519"/>
      <c r="E92" s="520"/>
      <c r="F92" s="407">
        <f t="shared" ref="F92:F98" si="112">D92+E92</f>
        <v>0</v>
      </c>
      <c r="G92" s="519"/>
      <c r="H92" s="520"/>
      <c r="I92" s="407">
        <f t="shared" ref="I92:I98" si="113">G92+H92</f>
        <v>0</v>
      </c>
      <c r="J92" s="521"/>
      <c r="K92" s="520"/>
      <c r="L92" s="407">
        <f t="shared" ref="L92:L98" si="114">J92+K92</f>
        <v>0</v>
      </c>
      <c r="M92" s="519"/>
      <c r="N92" s="520"/>
      <c r="O92" s="407">
        <f t="shared" ref="O92:O98" si="115">M92+N92</f>
        <v>0</v>
      </c>
      <c r="P92" s="522"/>
    </row>
    <row r="93" spans="1:16" ht="24.75" hidden="1" customHeight="1" x14ac:dyDescent="0.25">
      <c r="A93" s="356">
        <v>2232</v>
      </c>
      <c r="B93" s="400" t="s">
        <v>107</v>
      </c>
      <c r="C93" s="401">
        <f t="shared" si="99"/>
        <v>0</v>
      </c>
      <c r="D93" s="519"/>
      <c r="E93" s="520"/>
      <c r="F93" s="407">
        <f t="shared" si="112"/>
        <v>0</v>
      </c>
      <c r="G93" s="519"/>
      <c r="H93" s="520"/>
      <c r="I93" s="407">
        <f t="shared" si="113"/>
        <v>0</v>
      </c>
      <c r="J93" s="521"/>
      <c r="K93" s="520"/>
      <c r="L93" s="407">
        <f t="shared" si="114"/>
        <v>0</v>
      </c>
      <c r="M93" s="519"/>
      <c r="N93" s="520"/>
      <c r="O93" s="407">
        <f t="shared" si="115"/>
        <v>0</v>
      </c>
      <c r="P93" s="522"/>
    </row>
    <row r="94" spans="1:16" ht="24" hidden="1" x14ac:dyDescent="0.25">
      <c r="A94" s="348">
        <v>2233</v>
      </c>
      <c r="B94" s="390" t="s">
        <v>108</v>
      </c>
      <c r="C94" s="391">
        <f t="shared" si="99"/>
        <v>0</v>
      </c>
      <c r="D94" s="515"/>
      <c r="E94" s="516"/>
      <c r="F94" s="397">
        <f t="shared" si="112"/>
        <v>0</v>
      </c>
      <c r="G94" s="515"/>
      <c r="H94" s="516"/>
      <c r="I94" s="397">
        <f t="shared" si="113"/>
        <v>0</v>
      </c>
      <c r="J94" s="517"/>
      <c r="K94" s="516"/>
      <c r="L94" s="397">
        <f t="shared" si="114"/>
        <v>0</v>
      </c>
      <c r="M94" s="515"/>
      <c r="N94" s="516"/>
      <c r="O94" s="397">
        <f t="shared" si="115"/>
        <v>0</v>
      </c>
      <c r="P94" s="518"/>
    </row>
    <row r="95" spans="1:16" ht="36" hidden="1" x14ac:dyDescent="0.25">
      <c r="A95" s="356">
        <v>2234</v>
      </c>
      <c r="B95" s="400" t="s">
        <v>109</v>
      </c>
      <c r="C95" s="401">
        <f t="shared" si="99"/>
        <v>0</v>
      </c>
      <c r="D95" s="519"/>
      <c r="E95" s="520"/>
      <c r="F95" s="407">
        <f t="shared" si="112"/>
        <v>0</v>
      </c>
      <c r="G95" s="519"/>
      <c r="H95" s="520"/>
      <c r="I95" s="407">
        <f t="shared" si="113"/>
        <v>0</v>
      </c>
      <c r="J95" s="521"/>
      <c r="K95" s="520"/>
      <c r="L95" s="407">
        <f t="shared" si="114"/>
        <v>0</v>
      </c>
      <c r="M95" s="519"/>
      <c r="N95" s="520"/>
      <c r="O95" s="407">
        <f t="shared" si="115"/>
        <v>0</v>
      </c>
      <c r="P95" s="522"/>
    </row>
    <row r="96" spans="1:16" ht="24" hidden="1" x14ac:dyDescent="0.25">
      <c r="A96" s="356">
        <v>2235</v>
      </c>
      <c r="B96" s="400" t="s">
        <v>110</v>
      </c>
      <c r="C96" s="401">
        <f t="shared" si="99"/>
        <v>0</v>
      </c>
      <c r="D96" s="519"/>
      <c r="E96" s="520"/>
      <c r="F96" s="407">
        <f t="shared" si="112"/>
        <v>0</v>
      </c>
      <c r="G96" s="519"/>
      <c r="H96" s="520"/>
      <c r="I96" s="407">
        <f t="shared" si="113"/>
        <v>0</v>
      </c>
      <c r="J96" s="521"/>
      <c r="K96" s="520"/>
      <c r="L96" s="407">
        <f t="shared" si="114"/>
        <v>0</v>
      </c>
      <c r="M96" s="519"/>
      <c r="N96" s="520"/>
      <c r="O96" s="407">
        <f t="shared" si="115"/>
        <v>0</v>
      </c>
      <c r="P96" s="522"/>
    </row>
    <row r="97" spans="1:16" hidden="1" x14ac:dyDescent="0.25">
      <c r="A97" s="356">
        <v>2236</v>
      </c>
      <c r="B97" s="400" t="s">
        <v>111</v>
      </c>
      <c r="C97" s="401">
        <f t="shared" si="99"/>
        <v>0</v>
      </c>
      <c r="D97" s="519"/>
      <c r="E97" s="520"/>
      <c r="F97" s="407">
        <f t="shared" si="112"/>
        <v>0</v>
      </c>
      <c r="G97" s="519"/>
      <c r="H97" s="520"/>
      <c r="I97" s="407">
        <f t="shared" si="113"/>
        <v>0</v>
      </c>
      <c r="J97" s="521"/>
      <c r="K97" s="520"/>
      <c r="L97" s="407">
        <f t="shared" si="114"/>
        <v>0</v>
      </c>
      <c r="M97" s="519"/>
      <c r="N97" s="520"/>
      <c r="O97" s="407">
        <f t="shared" si="115"/>
        <v>0</v>
      </c>
      <c r="P97" s="522"/>
    </row>
    <row r="98" spans="1:16" hidden="1" x14ac:dyDescent="0.25">
      <c r="A98" s="356">
        <v>2239</v>
      </c>
      <c r="B98" s="400" t="s">
        <v>112</v>
      </c>
      <c r="C98" s="401">
        <f t="shared" si="99"/>
        <v>0</v>
      </c>
      <c r="D98" s="519"/>
      <c r="E98" s="520"/>
      <c r="F98" s="407">
        <f t="shared" si="112"/>
        <v>0</v>
      </c>
      <c r="G98" s="519"/>
      <c r="H98" s="520"/>
      <c r="I98" s="407">
        <f t="shared" si="113"/>
        <v>0</v>
      </c>
      <c r="J98" s="521"/>
      <c r="K98" s="520"/>
      <c r="L98" s="407">
        <f t="shared" si="114"/>
        <v>0</v>
      </c>
      <c r="M98" s="519"/>
      <c r="N98" s="520"/>
      <c r="O98" s="407">
        <f t="shared" si="115"/>
        <v>0</v>
      </c>
      <c r="P98" s="522"/>
    </row>
    <row r="99" spans="1:16" ht="36" x14ac:dyDescent="0.25">
      <c r="A99" s="523">
        <v>2240</v>
      </c>
      <c r="B99" s="400" t="s">
        <v>113</v>
      </c>
      <c r="C99" s="401">
        <f t="shared" si="99"/>
        <v>900</v>
      </c>
      <c r="D99" s="524">
        <f t="shared" ref="D99:E99" si="116">SUM(D100:D106)</f>
        <v>900</v>
      </c>
      <c r="E99" s="525">
        <f t="shared" si="116"/>
        <v>0</v>
      </c>
      <c r="F99" s="407">
        <f>SUM(F100:F106)</f>
        <v>900</v>
      </c>
      <c r="G99" s="524">
        <f t="shared" ref="G99:H99" si="117">SUM(G100:G106)</f>
        <v>0</v>
      </c>
      <c r="H99" s="525">
        <f t="shared" si="117"/>
        <v>0</v>
      </c>
      <c r="I99" s="407">
        <f>SUM(I100:I106)</f>
        <v>0</v>
      </c>
      <c r="J99" s="526">
        <f t="shared" ref="J99:K99" si="118">SUM(J100:J106)</f>
        <v>0</v>
      </c>
      <c r="K99" s="525">
        <f t="shared" si="118"/>
        <v>0</v>
      </c>
      <c r="L99" s="407">
        <f>SUM(L100:L106)</f>
        <v>0</v>
      </c>
      <c r="M99" s="524">
        <f t="shared" ref="M99:O99" si="119">SUM(M100:M106)</f>
        <v>0</v>
      </c>
      <c r="N99" s="525">
        <f t="shared" si="119"/>
        <v>0</v>
      </c>
      <c r="O99" s="407">
        <f t="shared" si="119"/>
        <v>0</v>
      </c>
      <c r="P99" s="522"/>
    </row>
    <row r="100" spans="1:16" hidden="1" x14ac:dyDescent="0.25">
      <c r="A100" s="356">
        <v>2241</v>
      </c>
      <c r="B100" s="400" t="s">
        <v>114</v>
      </c>
      <c r="C100" s="401">
        <f t="shared" si="99"/>
        <v>0</v>
      </c>
      <c r="D100" s="519"/>
      <c r="E100" s="520"/>
      <c r="F100" s="407">
        <f t="shared" ref="F100:F107" si="120">D100+E100</f>
        <v>0</v>
      </c>
      <c r="G100" s="519"/>
      <c r="H100" s="520"/>
      <c r="I100" s="407">
        <f t="shared" ref="I100:I107" si="121">G100+H100</f>
        <v>0</v>
      </c>
      <c r="J100" s="521"/>
      <c r="K100" s="520"/>
      <c r="L100" s="407">
        <f t="shared" ref="L100:L107" si="122">J100+K100</f>
        <v>0</v>
      </c>
      <c r="M100" s="519"/>
      <c r="N100" s="520"/>
      <c r="O100" s="407">
        <f t="shared" ref="O100:O107" si="123">M100+N100</f>
        <v>0</v>
      </c>
      <c r="P100" s="522"/>
    </row>
    <row r="101" spans="1:16" ht="24" hidden="1" x14ac:dyDescent="0.25">
      <c r="A101" s="356">
        <v>2242</v>
      </c>
      <c r="B101" s="400" t="s">
        <v>115</v>
      </c>
      <c r="C101" s="401">
        <f t="shared" si="99"/>
        <v>0</v>
      </c>
      <c r="D101" s="519"/>
      <c r="E101" s="520"/>
      <c r="F101" s="407">
        <f t="shared" si="120"/>
        <v>0</v>
      </c>
      <c r="G101" s="519"/>
      <c r="H101" s="520"/>
      <c r="I101" s="407">
        <f t="shared" si="121"/>
        <v>0</v>
      </c>
      <c r="J101" s="521"/>
      <c r="K101" s="520"/>
      <c r="L101" s="407">
        <f t="shared" si="122"/>
        <v>0</v>
      </c>
      <c r="M101" s="519"/>
      <c r="N101" s="520"/>
      <c r="O101" s="407">
        <f t="shared" si="123"/>
        <v>0</v>
      </c>
      <c r="P101" s="522"/>
    </row>
    <row r="102" spans="1:16" ht="24" x14ac:dyDescent="0.25">
      <c r="A102" s="356">
        <v>2243</v>
      </c>
      <c r="B102" s="400" t="s">
        <v>116</v>
      </c>
      <c r="C102" s="401">
        <f t="shared" si="99"/>
        <v>900</v>
      </c>
      <c r="D102" s="519">
        <v>900</v>
      </c>
      <c r="E102" s="520"/>
      <c r="F102" s="407">
        <f t="shared" si="120"/>
        <v>900</v>
      </c>
      <c r="G102" s="519"/>
      <c r="H102" s="520"/>
      <c r="I102" s="407">
        <f t="shared" si="121"/>
        <v>0</v>
      </c>
      <c r="J102" s="521"/>
      <c r="K102" s="520"/>
      <c r="L102" s="407">
        <f t="shared" si="122"/>
        <v>0</v>
      </c>
      <c r="M102" s="519"/>
      <c r="N102" s="520"/>
      <c r="O102" s="407">
        <f t="shared" si="123"/>
        <v>0</v>
      </c>
      <c r="P102" s="522"/>
    </row>
    <row r="103" spans="1:16" hidden="1" x14ac:dyDescent="0.25">
      <c r="A103" s="356">
        <v>2244</v>
      </c>
      <c r="B103" s="400" t="s">
        <v>117</v>
      </c>
      <c r="C103" s="401">
        <f t="shared" si="99"/>
        <v>0</v>
      </c>
      <c r="D103" s="519"/>
      <c r="E103" s="520"/>
      <c r="F103" s="407">
        <f t="shared" si="120"/>
        <v>0</v>
      </c>
      <c r="G103" s="519"/>
      <c r="H103" s="520"/>
      <c r="I103" s="407">
        <f t="shared" si="121"/>
        <v>0</v>
      </c>
      <c r="J103" s="521"/>
      <c r="K103" s="520"/>
      <c r="L103" s="407">
        <f t="shared" si="122"/>
        <v>0</v>
      </c>
      <c r="M103" s="519"/>
      <c r="N103" s="520"/>
      <c r="O103" s="407">
        <f t="shared" si="123"/>
        <v>0</v>
      </c>
      <c r="P103" s="522"/>
    </row>
    <row r="104" spans="1:16" ht="24" hidden="1" x14ac:dyDescent="0.25">
      <c r="A104" s="356">
        <v>2246</v>
      </c>
      <c r="B104" s="400" t="s">
        <v>118</v>
      </c>
      <c r="C104" s="401">
        <f t="shared" si="99"/>
        <v>0</v>
      </c>
      <c r="D104" s="519"/>
      <c r="E104" s="520"/>
      <c r="F104" s="407">
        <f t="shared" si="120"/>
        <v>0</v>
      </c>
      <c r="G104" s="519"/>
      <c r="H104" s="520"/>
      <c r="I104" s="407">
        <f t="shared" si="121"/>
        <v>0</v>
      </c>
      <c r="J104" s="521"/>
      <c r="K104" s="520"/>
      <c r="L104" s="407">
        <f t="shared" si="122"/>
        <v>0</v>
      </c>
      <c r="M104" s="519"/>
      <c r="N104" s="520"/>
      <c r="O104" s="407">
        <f t="shared" si="123"/>
        <v>0</v>
      </c>
      <c r="P104" s="522"/>
    </row>
    <row r="105" spans="1:16" hidden="1" x14ac:dyDescent="0.25">
      <c r="A105" s="356">
        <v>2247</v>
      </c>
      <c r="B105" s="400" t="s">
        <v>119</v>
      </c>
      <c r="C105" s="401">
        <f t="shared" si="99"/>
        <v>0</v>
      </c>
      <c r="D105" s="519"/>
      <c r="E105" s="520"/>
      <c r="F105" s="407">
        <f t="shared" si="120"/>
        <v>0</v>
      </c>
      <c r="G105" s="519"/>
      <c r="H105" s="520"/>
      <c r="I105" s="407">
        <f t="shared" si="121"/>
        <v>0</v>
      </c>
      <c r="J105" s="521"/>
      <c r="K105" s="520"/>
      <c r="L105" s="407">
        <f t="shared" si="122"/>
        <v>0</v>
      </c>
      <c r="M105" s="519"/>
      <c r="N105" s="520"/>
      <c r="O105" s="407">
        <f t="shared" si="123"/>
        <v>0</v>
      </c>
      <c r="P105" s="522"/>
    </row>
    <row r="106" spans="1:16" ht="24" hidden="1" x14ac:dyDescent="0.25">
      <c r="A106" s="356">
        <v>2249</v>
      </c>
      <c r="B106" s="400" t="s">
        <v>120</v>
      </c>
      <c r="C106" s="401">
        <f t="shared" si="99"/>
        <v>0</v>
      </c>
      <c r="D106" s="519"/>
      <c r="E106" s="520"/>
      <c r="F106" s="407">
        <f t="shared" si="120"/>
        <v>0</v>
      </c>
      <c r="G106" s="519"/>
      <c r="H106" s="520"/>
      <c r="I106" s="407">
        <f t="shared" si="121"/>
        <v>0</v>
      </c>
      <c r="J106" s="521"/>
      <c r="K106" s="520"/>
      <c r="L106" s="407">
        <f t="shared" si="122"/>
        <v>0</v>
      </c>
      <c r="M106" s="519"/>
      <c r="N106" s="520"/>
      <c r="O106" s="407">
        <f t="shared" si="123"/>
        <v>0</v>
      </c>
      <c r="P106" s="522"/>
    </row>
    <row r="107" spans="1:16" x14ac:dyDescent="0.25">
      <c r="A107" s="523">
        <v>2250</v>
      </c>
      <c r="B107" s="400" t="s">
        <v>121</v>
      </c>
      <c r="C107" s="401">
        <f t="shared" si="99"/>
        <v>316653</v>
      </c>
      <c r="D107" s="519">
        <v>316653</v>
      </c>
      <c r="E107" s="520"/>
      <c r="F107" s="407">
        <f t="shared" si="120"/>
        <v>316653</v>
      </c>
      <c r="G107" s="519"/>
      <c r="H107" s="520"/>
      <c r="I107" s="407">
        <f t="shared" si="121"/>
        <v>0</v>
      </c>
      <c r="J107" s="521"/>
      <c r="K107" s="520"/>
      <c r="L107" s="407">
        <f t="shared" si="122"/>
        <v>0</v>
      </c>
      <c r="M107" s="519"/>
      <c r="N107" s="520"/>
      <c r="O107" s="407">
        <f t="shared" si="123"/>
        <v>0</v>
      </c>
      <c r="P107" s="522"/>
    </row>
    <row r="108" spans="1:16" hidden="1" x14ac:dyDescent="0.25">
      <c r="A108" s="523">
        <v>2260</v>
      </c>
      <c r="B108" s="400" t="s">
        <v>122</v>
      </c>
      <c r="C108" s="401">
        <f t="shared" si="99"/>
        <v>0</v>
      </c>
      <c r="D108" s="524">
        <f t="shared" ref="D108:E108" si="124">SUM(D109:D113)</f>
        <v>0</v>
      </c>
      <c r="E108" s="525">
        <f t="shared" si="124"/>
        <v>0</v>
      </c>
      <c r="F108" s="407">
        <f>SUM(F109:F113)</f>
        <v>0</v>
      </c>
      <c r="G108" s="524">
        <f t="shared" ref="G108:H108" si="125">SUM(G109:G113)</f>
        <v>0</v>
      </c>
      <c r="H108" s="525">
        <f t="shared" si="125"/>
        <v>0</v>
      </c>
      <c r="I108" s="407">
        <f>SUM(I109:I113)</f>
        <v>0</v>
      </c>
      <c r="J108" s="526">
        <f t="shared" ref="J108:K108" si="126">SUM(J109:J113)</f>
        <v>0</v>
      </c>
      <c r="K108" s="525">
        <f t="shared" si="126"/>
        <v>0</v>
      </c>
      <c r="L108" s="407">
        <f>SUM(L109:L113)</f>
        <v>0</v>
      </c>
      <c r="M108" s="524">
        <f t="shared" ref="M108:O108" si="127">SUM(M109:M113)</f>
        <v>0</v>
      </c>
      <c r="N108" s="525">
        <f t="shared" si="127"/>
        <v>0</v>
      </c>
      <c r="O108" s="407">
        <f t="shared" si="127"/>
        <v>0</v>
      </c>
      <c r="P108" s="522"/>
    </row>
    <row r="109" spans="1:16" hidden="1" x14ac:dyDescent="0.25">
      <c r="A109" s="356">
        <v>2261</v>
      </c>
      <c r="B109" s="400" t="s">
        <v>123</v>
      </c>
      <c r="C109" s="401">
        <f t="shared" si="99"/>
        <v>0</v>
      </c>
      <c r="D109" s="519"/>
      <c r="E109" s="520"/>
      <c r="F109" s="407">
        <f t="shared" ref="F109:F113" si="128">D109+E109</f>
        <v>0</v>
      </c>
      <c r="G109" s="519"/>
      <c r="H109" s="520"/>
      <c r="I109" s="407">
        <f t="shared" ref="I109:I113" si="129">G109+H109</f>
        <v>0</v>
      </c>
      <c r="J109" s="521"/>
      <c r="K109" s="520"/>
      <c r="L109" s="407">
        <f t="shared" ref="L109:L113" si="130">J109+K109</f>
        <v>0</v>
      </c>
      <c r="M109" s="519"/>
      <c r="N109" s="520"/>
      <c r="O109" s="407">
        <f t="shared" ref="O109:O113" si="131">M109+N109</f>
        <v>0</v>
      </c>
      <c r="P109" s="522"/>
    </row>
    <row r="110" spans="1:16" hidden="1" x14ac:dyDescent="0.25">
      <c r="A110" s="356">
        <v>2262</v>
      </c>
      <c r="B110" s="400" t="s">
        <v>124</v>
      </c>
      <c r="C110" s="401">
        <f t="shared" si="99"/>
        <v>0</v>
      </c>
      <c r="D110" s="519"/>
      <c r="E110" s="520"/>
      <c r="F110" s="407">
        <f t="shared" si="128"/>
        <v>0</v>
      </c>
      <c r="G110" s="519"/>
      <c r="H110" s="520"/>
      <c r="I110" s="407">
        <f t="shared" si="129"/>
        <v>0</v>
      </c>
      <c r="J110" s="521"/>
      <c r="K110" s="520"/>
      <c r="L110" s="407">
        <f t="shared" si="130"/>
        <v>0</v>
      </c>
      <c r="M110" s="519"/>
      <c r="N110" s="520"/>
      <c r="O110" s="407">
        <f t="shared" si="131"/>
        <v>0</v>
      </c>
      <c r="P110" s="522"/>
    </row>
    <row r="111" spans="1:16" hidden="1" x14ac:dyDescent="0.25">
      <c r="A111" s="356">
        <v>2263</v>
      </c>
      <c r="B111" s="400" t="s">
        <v>125</v>
      </c>
      <c r="C111" s="401">
        <f t="shared" si="99"/>
        <v>0</v>
      </c>
      <c r="D111" s="519"/>
      <c r="E111" s="520"/>
      <c r="F111" s="407">
        <f t="shared" si="128"/>
        <v>0</v>
      </c>
      <c r="G111" s="519"/>
      <c r="H111" s="520"/>
      <c r="I111" s="407">
        <f t="shared" si="129"/>
        <v>0</v>
      </c>
      <c r="J111" s="521"/>
      <c r="K111" s="520"/>
      <c r="L111" s="407">
        <f t="shared" si="130"/>
        <v>0</v>
      </c>
      <c r="M111" s="519"/>
      <c r="N111" s="520"/>
      <c r="O111" s="407">
        <f t="shared" si="131"/>
        <v>0</v>
      </c>
      <c r="P111" s="522"/>
    </row>
    <row r="112" spans="1:16" ht="24" hidden="1" x14ac:dyDescent="0.25">
      <c r="A112" s="356">
        <v>2264</v>
      </c>
      <c r="B112" s="400" t="s">
        <v>126</v>
      </c>
      <c r="C112" s="401">
        <f t="shared" si="99"/>
        <v>0</v>
      </c>
      <c r="D112" s="519"/>
      <c r="E112" s="520"/>
      <c r="F112" s="407">
        <f t="shared" si="128"/>
        <v>0</v>
      </c>
      <c r="G112" s="519"/>
      <c r="H112" s="520"/>
      <c r="I112" s="407">
        <f t="shared" si="129"/>
        <v>0</v>
      </c>
      <c r="J112" s="521"/>
      <c r="K112" s="520"/>
      <c r="L112" s="407">
        <f t="shared" si="130"/>
        <v>0</v>
      </c>
      <c r="M112" s="519"/>
      <c r="N112" s="520"/>
      <c r="O112" s="407">
        <f t="shared" si="131"/>
        <v>0</v>
      </c>
      <c r="P112" s="522"/>
    </row>
    <row r="113" spans="1:16" hidden="1" x14ac:dyDescent="0.25">
      <c r="A113" s="356">
        <v>2269</v>
      </c>
      <c r="B113" s="400" t="s">
        <v>127</v>
      </c>
      <c r="C113" s="401">
        <f t="shared" si="99"/>
        <v>0</v>
      </c>
      <c r="D113" s="519"/>
      <c r="E113" s="520"/>
      <c r="F113" s="407">
        <f t="shared" si="128"/>
        <v>0</v>
      </c>
      <c r="G113" s="519"/>
      <c r="H113" s="520"/>
      <c r="I113" s="407">
        <f t="shared" si="129"/>
        <v>0</v>
      </c>
      <c r="J113" s="521"/>
      <c r="K113" s="520"/>
      <c r="L113" s="407">
        <f t="shared" si="130"/>
        <v>0</v>
      </c>
      <c r="M113" s="519"/>
      <c r="N113" s="520"/>
      <c r="O113" s="407">
        <f t="shared" si="131"/>
        <v>0</v>
      </c>
      <c r="P113" s="522"/>
    </row>
    <row r="114" spans="1:16" hidden="1" x14ac:dyDescent="0.25">
      <c r="A114" s="523">
        <v>2270</v>
      </c>
      <c r="B114" s="400" t="s">
        <v>128</v>
      </c>
      <c r="C114" s="401">
        <f t="shared" si="99"/>
        <v>0</v>
      </c>
      <c r="D114" s="524">
        <f t="shared" ref="D114:E114" si="132">SUM(D115:D118)</f>
        <v>0</v>
      </c>
      <c r="E114" s="525">
        <f t="shared" si="132"/>
        <v>0</v>
      </c>
      <c r="F114" s="407">
        <f>SUM(F115:F118)</f>
        <v>0</v>
      </c>
      <c r="G114" s="524">
        <f t="shared" ref="G114:H114" si="133">SUM(G115:G118)</f>
        <v>0</v>
      </c>
      <c r="H114" s="525">
        <f t="shared" si="133"/>
        <v>0</v>
      </c>
      <c r="I114" s="407">
        <f>SUM(I115:I118)</f>
        <v>0</v>
      </c>
      <c r="J114" s="526">
        <f t="shared" ref="J114:K114" si="134">SUM(J115:J118)</f>
        <v>0</v>
      </c>
      <c r="K114" s="525">
        <f t="shared" si="134"/>
        <v>0</v>
      </c>
      <c r="L114" s="407">
        <f>SUM(L115:L118)</f>
        <v>0</v>
      </c>
      <c r="M114" s="524">
        <f t="shared" ref="M114:O114" si="135">SUM(M115:M118)</f>
        <v>0</v>
      </c>
      <c r="N114" s="525">
        <f t="shared" si="135"/>
        <v>0</v>
      </c>
      <c r="O114" s="407">
        <f t="shared" si="135"/>
        <v>0</v>
      </c>
      <c r="P114" s="522"/>
    </row>
    <row r="115" spans="1:16" hidden="1" x14ac:dyDescent="0.25">
      <c r="A115" s="356">
        <v>2272</v>
      </c>
      <c r="B115" s="536" t="s">
        <v>129</v>
      </c>
      <c r="C115" s="401">
        <f t="shared" si="99"/>
        <v>0</v>
      </c>
      <c r="D115" s="519"/>
      <c r="E115" s="520"/>
      <c r="F115" s="407">
        <f t="shared" ref="F115:F119" si="136">D115+E115</f>
        <v>0</v>
      </c>
      <c r="G115" s="519"/>
      <c r="H115" s="520"/>
      <c r="I115" s="407">
        <f t="shared" ref="I115:I119" si="137">G115+H115</f>
        <v>0</v>
      </c>
      <c r="J115" s="521"/>
      <c r="K115" s="520"/>
      <c r="L115" s="407">
        <f t="shared" ref="L115:L119" si="138">J115+K115</f>
        <v>0</v>
      </c>
      <c r="M115" s="519"/>
      <c r="N115" s="520"/>
      <c r="O115" s="407">
        <f t="shared" ref="O115:O119" si="139">M115+N115</f>
        <v>0</v>
      </c>
      <c r="P115" s="522"/>
    </row>
    <row r="116" spans="1:16" ht="24" hidden="1" x14ac:dyDescent="0.25">
      <c r="A116" s="356">
        <v>2274</v>
      </c>
      <c r="B116" s="537" t="s">
        <v>130</v>
      </c>
      <c r="C116" s="401">
        <f t="shared" si="99"/>
        <v>0</v>
      </c>
      <c r="D116" s="519"/>
      <c r="E116" s="520"/>
      <c r="F116" s="407">
        <f t="shared" si="136"/>
        <v>0</v>
      </c>
      <c r="G116" s="519"/>
      <c r="H116" s="520"/>
      <c r="I116" s="407">
        <f t="shared" si="137"/>
        <v>0</v>
      </c>
      <c r="J116" s="521"/>
      <c r="K116" s="520"/>
      <c r="L116" s="407">
        <f t="shared" si="138"/>
        <v>0</v>
      </c>
      <c r="M116" s="519"/>
      <c r="N116" s="520"/>
      <c r="O116" s="407">
        <f t="shared" si="139"/>
        <v>0</v>
      </c>
      <c r="P116" s="522"/>
    </row>
    <row r="117" spans="1:16" ht="24" hidden="1" x14ac:dyDescent="0.25">
      <c r="A117" s="356">
        <v>2275</v>
      </c>
      <c r="B117" s="400" t="s">
        <v>131</v>
      </c>
      <c r="C117" s="401">
        <f t="shared" si="99"/>
        <v>0</v>
      </c>
      <c r="D117" s="519">
        <v>0</v>
      </c>
      <c r="E117" s="520"/>
      <c r="F117" s="407">
        <f t="shared" si="136"/>
        <v>0</v>
      </c>
      <c r="G117" s="519"/>
      <c r="H117" s="520"/>
      <c r="I117" s="407">
        <f t="shared" si="137"/>
        <v>0</v>
      </c>
      <c r="J117" s="521"/>
      <c r="K117" s="520"/>
      <c r="L117" s="407">
        <f t="shared" si="138"/>
        <v>0</v>
      </c>
      <c r="M117" s="519"/>
      <c r="N117" s="520"/>
      <c r="O117" s="407">
        <f t="shared" si="139"/>
        <v>0</v>
      </c>
      <c r="P117" s="522"/>
    </row>
    <row r="118" spans="1:16" ht="36" hidden="1" x14ac:dyDescent="0.25">
      <c r="A118" s="356">
        <v>2276</v>
      </c>
      <c r="B118" s="400" t="s">
        <v>132</v>
      </c>
      <c r="C118" s="401">
        <f t="shared" si="99"/>
        <v>0</v>
      </c>
      <c r="D118" s="519"/>
      <c r="E118" s="520"/>
      <c r="F118" s="407">
        <f t="shared" si="136"/>
        <v>0</v>
      </c>
      <c r="G118" s="519"/>
      <c r="H118" s="520"/>
      <c r="I118" s="407">
        <f t="shared" si="137"/>
        <v>0</v>
      </c>
      <c r="J118" s="521"/>
      <c r="K118" s="520"/>
      <c r="L118" s="407">
        <f t="shared" si="138"/>
        <v>0</v>
      </c>
      <c r="M118" s="519"/>
      <c r="N118" s="520"/>
      <c r="O118" s="407">
        <f t="shared" si="139"/>
        <v>0</v>
      </c>
      <c r="P118" s="522"/>
    </row>
    <row r="119" spans="1:16" ht="48" hidden="1" x14ac:dyDescent="0.25">
      <c r="A119" s="523">
        <v>2280</v>
      </c>
      <c r="B119" s="400" t="s">
        <v>133</v>
      </c>
      <c r="C119" s="401">
        <f t="shared" si="99"/>
        <v>0</v>
      </c>
      <c r="D119" s="519"/>
      <c r="E119" s="520"/>
      <c r="F119" s="407">
        <f t="shared" si="136"/>
        <v>0</v>
      </c>
      <c r="G119" s="519"/>
      <c r="H119" s="520"/>
      <c r="I119" s="407">
        <f t="shared" si="137"/>
        <v>0</v>
      </c>
      <c r="J119" s="521"/>
      <c r="K119" s="520"/>
      <c r="L119" s="407">
        <f t="shared" si="138"/>
        <v>0</v>
      </c>
      <c r="M119" s="519"/>
      <c r="N119" s="520"/>
      <c r="O119" s="407">
        <f t="shared" si="139"/>
        <v>0</v>
      </c>
      <c r="P119" s="522"/>
    </row>
    <row r="120" spans="1:16" ht="38.25" customHeight="1" x14ac:dyDescent="0.25">
      <c r="A120" s="457">
        <v>2300</v>
      </c>
      <c r="B120" s="422" t="s">
        <v>134</v>
      </c>
      <c r="C120" s="423">
        <f t="shared" si="99"/>
        <v>5142</v>
      </c>
      <c r="D120" s="538">
        <f t="shared" ref="D120:E120" si="140">SUM(D121,D126,D130,D131,D134,D138,D146,D147,D150)</f>
        <v>5142</v>
      </c>
      <c r="E120" s="539">
        <f t="shared" si="140"/>
        <v>0</v>
      </c>
      <c r="F120" s="429">
        <f>SUM(F121,F126,F130,F131,F134,F138,F146,F147,F150)</f>
        <v>5142</v>
      </c>
      <c r="G120" s="538">
        <f t="shared" ref="G120:H120" si="141">SUM(G121,G126,G130,G131,G134,G138,G146,G147,G150)</f>
        <v>0</v>
      </c>
      <c r="H120" s="539">
        <f t="shared" si="141"/>
        <v>0</v>
      </c>
      <c r="I120" s="429">
        <f>SUM(I121,I126,I130,I131,I134,I138,I146,I147,I150)</f>
        <v>0</v>
      </c>
      <c r="J120" s="540">
        <f t="shared" ref="J120:K120" si="142">SUM(J121,J126,J130,J131,J134,J138,J146,J147,J150)</f>
        <v>0</v>
      </c>
      <c r="K120" s="539">
        <f t="shared" si="142"/>
        <v>0</v>
      </c>
      <c r="L120" s="429">
        <f>SUM(L121,L126,L130,L131,L134,L138,L146,L147,L150)</f>
        <v>0</v>
      </c>
      <c r="M120" s="538">
        <f t="shared" ref="M120:O120" si="143">SUM(M121,M126,M130,M131,M134,M138,M146,M147,M150)</f>
        <v>0</v>
      </c>
      <c r="N120" s="539">
        <f t="shared" si="143"/>
        <v>0</v>
      </c>
      <c r="O120" s="429">
        <f t="shared" si="143"/>
        <v>0</v>
      </c>
      <c r="P120" s="535"/>
    </row>
    <row r="121" spans="1:16" ht="24" x14ac:dyDescent="0.25">
      <c r="A121" s="531">
        <v>2310</v>
      </c>
      <c r="B121" s="390" t="s">
        <v>135</v>
      </c>
      <c r="C121" s="391">
        <f t="shared" si="99"/>
        <v>4140</v>
      </c>
      <c r="D121" s="532">
        <f t="shared" ref="D121:O121" si="144">SUM(D122:D125)</f>
        <v>4140</v>
      </c>
      <c r="E121" s="533">
        <f t="shared" si="144"/>
        <v>0</v>
      </c>
      <c r="F121" s="397">
        <f t="shared" si="144"/>
        <v>4140</v>
      </c>
      <c r="G121" s="532">
        <f t="shared" si="144"/>
        <v>0</v>
      </c>
      <c r="H121" s="533">
        <f t="shared" si="144"/>
        <v>0</v>
      </c>
      <c r="I121" s="397">
        <f t="shared" si="144"/>
        <v>0</v>
      </c>
      <c r="J121" s="534">
        <f t="shared" si="144"/>
        <v>0</v>
      </c>
      <c r="K121" s="533">
        <f t="shared" si="144"/>
        <v>0</v>
      </c>
      <c r="L121" s="397">
        <f t="shared" si="144"/>
        <v>0</v>
      </c>
      <c r="M121" s="532">
        <f t="shared" si="144"/>
        <v>0</v>
      </c>
      <c r="N121" s="533">
        <f t="shared" si="144"/>
        <v>0</v>
      </c>
      <c r="O121" s="397">
        <f t="shared" si="144"/>
        <v>0</v>
      </c>
      <c r="P121" s="518"/>
    </row>
    <row r="122" spans="1:16" x14ac:dyDescent="0.25">
      <c r="A122" s="356">
        <v>2311</v>
      </c>
      <c r="B122" s="400" t="s">
        <v>136</v>
      </c>
      <c r="C122" s="401">
        <f t="shared" si="99"/>
        <v>3300</v>
      </c>
      <c r="D122" s="519">
        <v>3300</v>
      </c>
      <c r="E122" s="520"/>
      <c r="F122" s="407">
        <f t="shared" ref="F122:F125" si="145">D122+E122</f>
        <v>3300</v>
      </c>
      <c r="G122" s="519"/>
      <c r="H122" s="520"/>
      <c r="I122" s="407">
        <f t="shared" ref="I122:I125" si="146">G122+H122</f>
        <v>0</v>
      </c>
      <c r="J122" s="521"/>
      <c r="K122" s="520"/>
      <c r="L122" s="407">
        <f t="shared" ref="L122:L125" si="147">J122+K122</f>
        <v>0</v>
      </c>
      <c r="M122" s="519"/>
      <c r="N122" s="520"/>
      <c r="O122" s="407">
        <f t="shared" ref="O122:O125" si="148">M122+N122</f>
        <v>0</v>
      </c>
      <c r="P122" s="522"/>
    </row>
    <row r="123" spans="1:16" x14ac:dyDescent="0.25">
      <c r="A123" s="356">
        <v>2312</v>
      </c>
      <c r="B123" s="400" t="s">
        <v>137</v>
      </c>
      <c r="C123" s="401">
        <f t="shared" si="99"/>
        <v>840</v>
      </c>
      <c r="D123" s="519">
        <v>840</v>
      </c>
      <c r="E123" s="520"/>
      <c r="F123" s="407">
        <f t="shared" si="145"/>
        <v>840</v>
      </c>
      <c r="G123" s="519"/>
      <c r="H123" s="520"/>
      <c r="I123" s="407">
        <f t="shared" si="146"/>
        <v>0</v>
      </c>
      <c r="J123" s="521"/>
      <c r="K123" s="520"/>
      <c r="L123" s="407">
        <f t="shared" si="147"/>
        <v>0</v>
      </c>
      <c r="M123" s="519"/>
      <c r="N123" s="520"/>
      <c r="O123" s="407">
        <f t="shared" si="148"/>
        <v>0</v>
      </c>
      <c r="P123" s="522"/>
    </row>
    <row r="124" spans="1:16" hidden="1" x14ac:dyDescent="0.25">
      <c r="A124" s="356">
        <v>2313</v>
      </c>
      <c r="B124" s="400" t="s">
        <v>138</v>
      </c>
      <c r="C124" s="401">
        <f t="shared" si="99"/>
        <v>0</v>
      </c>
      <c r="D124" s="519"/>
      <c r="E124" s="520"/>
      <c r="F124" s="407">
        <f t="shared" si="145"/>
        <v>0</v>
      </c>
      <c r="G124" s="519"/>
      <c r="H124" s="520"/>
      <c r="I124" s="407">
        <f t="shared" si="146"/>
        <v>0</v>
      </c>
      <c r="J124" s="521"/>
      <c r="K124" s="520"/>
      <c r="L124" s="407">
        <f t="shared" si="147"/>
        <v>0</v>
      </c>
      <c r="M124" s="519"/>
      <c r="N124" s="520"/>
      <c r="O124" s="407">
        <f t="shared" si="148"/>
        <v>0</v>
      </c>
      <c r="P124" s="522"/>
    </row>
    <row r="125" spans="1:16" ht="36" hidden="1" customHeight="1" x14ac:dyDescent="0.25">
      <c r="A125" s="356">
        <v>2314</v>
      </c>
      <c r="B125" s="400" t="s">
        <v>139</v>
      </c>
      <c r="C125" s="401">
        <f t="shared" si="99"/>
        <v>0</v>
      </c>
      <c r="D125" s="519"/>
      <c r="E125" s="520"/>
      <c r="F125" s="407">
        <f t="shared" si="145"/>
        <v>0</v>
      </c>
      <c r="G125" s="519"/>
      <c r="H125" s="520"/>
      <c r="I125" s="407">
        <f t="shared" si="146"/>
        <v>0</v>
      </c>
      <c r="J125" s="521"/>
      <c r="K125" s="520"/>
      <c r="L125" s="407">
        <f t="shared" si="147"/>
        <v>0</v>
      </c>
      <c r="M125" s="519"/>
      <c r="N125" s="520"/>
      <c r="O125" s="407">
        <f t="shared" si="148"/>
        <v>0</v>
      </c>
      <c r="P125" s="522"/>
    </row>
    <row r="126" spans="1:16" hidden="1" x14ac:dyDescent="0.25">
      <c r="A126" s="523">
        <v>2320</v>
      </c>
      <c r="B126" s="400" t="s">
        <v>140</v>
      </c>
      <c r="C126" s="401">
        <f t="shared" si="99"/>
        <v>0</v>
      </c>
      <c r="D126" s="524">
        <f t="shared" ref="D126:E126" si="149">SUM(D127:D129)</f>
        <v>0</v>
      </c>
      <c r="E126" s="525">
        <f t="shared" si="149"/>
        <v>0</v>
      </c>
      <c r="F126" s="407">
        <f>SUM(F127:F129)</f>
        <v>0</v>
      </c>
      <c r="G126" s="524">
        <f t="shared" ref="G126:H126" si="150">SUM(G127:G129)</f>
        <v>0</v>
      </c>
      <c r="H126" s="525">
        <f t="shared" si="150"/>
        <v>0</v>
      </c>
      <c r="I126" s="407">
        <f>SUM(I127:I129)</f>
        <v>0</v>
      </c>
      <c r="J126" s="526">
        <f t="shared" ref="J126:K126" si="151">SUM(J127:J129)</f>
        <v>0</v>
      </c>
      <c r="K126" s="525">
        <f t="shared" si="151"/>
        <v>0</v>
      </c>
      <c r="L126" s="407">
        <f>SUM(L127:L129)</f>
        <v>0</v>
      </c>
      <c r="M126" s="524">
        <f t="shared" ref="M126:O126" si="152">SUM(M127:M129)</f>
        <v>0</v>
      </c>
      <c r="N126" s="525">
        <f t="shared" si="152"/>
        <v>0</v>
      </c>
      <c r="O126" s="407">
        <f t="shared" si="152"/>
        <v>0</v>
      </c>
      <c r="P126" s="522"/>
    </row>
    <row r="127" spans="1:16" hidden="1" x14ac:dyDescent="0.25">
      <c r="A127" s="356">
        <v>2321</v>
      </c>
      <c r="B127" s="400" t="s">
        <v>141</v>
      </c>
      <c r="C127" s="401">
        <f t="shared" si="99"/>
        <v>0</v>
      </c>
      <c r="D127" s="519"/>
      <c r="E127" s="520"/>
      <c r="F127" s="407">
        <f t="shared" ref="F127:F130" si="153">D127+E127</f>
        <v>0</v>
      </c>
      <c r="G127" s="519"/>
      <c r="H127" s="520"/>
      <c r="I127" s="407">
        <f t="shared" ref="I127:I130" si="154">G127+H127</f>
        <v>0</v>
      </c>
      <c r="J127" s="521"/>
      <c r="K127" s="520"/>
      <c r="L127" s="407">
        <f t="shared" ref="L127:L130" si="155">J127+K127</f>
        <v>0</v>
      </c>
      <c r="M127" s="519"/>
      <c r="N127" s="520"/>
      <c r="O127" s="407">
        <f t="shared" ref="O127:O130" si="156">M127+N127</f>
        <v>0</v>
      </c>
      <c r="P127" s="522"/>
    </row>
    <row r="128" spans="1:16" hidden="1" x14ac:dyDescent="0.25">
      <c r="A128" s="356">
        <v>2322</v>
      </c>
      <c r="B128" s="400" t="s">
        <v>142</v>
      </c>
      <c r="C128" s="401">
        <f t="shared" si="99"/>
        <v>0</v>
      </c>
      <c r="D128" s="519"/>
      <c r="E128" s="520"/>
      <c r="F128" s="407">
        <f t="shared" si="153"/>
        <v>0</v>
      </c>
      <c r="G128" s="519"/>
      <c r="H128" s="520"/>
      <c r="I128" s="407">
        <f t="shared" si="154"/>
        <v>0</v>
      </c>
      <c r="J128" s="521"/>
      <c r="K128" s="520"/>
      <c r="L128" s="407">
        <f t="shared" si="155"/>
        <v>0</v>
      </c>
      <c r="M128" s="519"/>
      <c r="N128" s="520"/>
      <c r="O128" s="407">
        <f t="shared" si="156"/>
        <v>0</v>
      </c>
      <c r="P128" s="522"/>
    </row>
    <row r="129" spans="1:16" ht="10.5" hidden="1" customHeight="1" x14ac:dyDescent="0.25">
      <c r="A129" s="356">
        <v>2329</v>
      </c>
      <c r="B129" s="400" t="s">
        <v>143</v>
      </c>
      <c r="C129" s="401">
        <f t="shared" si="99"/>
        <v>0</v>
      </c>
      <c r="D129" s="519"/>
      <c r="E129" s="520"/>
      <c r="F129" s="407">
        <f t="shared" si="153"/>
        <v>0</v>
      </c>
      <c r="G129" s="519"/>
      <c r="H129" s="520"/>
      <c r="I129" s="407">
        <f t="shared" si="154"/>
        <v>0</v>
      </c>
      <c r="J129" s="521"/>
      <c r="K129" s="520"/>
      <c r="L129" s="407">
        <f t="shared" si="155"/>
        <v>0</v>
      </c>
      <c r="M129" s="519"/>
      <c r="N129" s="520"/>
      <c r="O129" s="407">
        <f t="shared" si="156"/>
        <v>0</v>
      </c>
      <c r="P129" s="522"/>
    </row>
    <row r="130" spans="1:16" hidden="1" x14ac:dyDescent="0.25">
      <c r="A130" s="523">
        <v>2330</v>
      </c>
      <c r="B130" s="400" t="s">
        <v>144</v>
      </c>
      <c r="C130" s="401">
        <f t="shared" si="99"/>
        <v>0</v>
      </c>
      <c r="D130" s="519"/>
      <c r="E130" s="520"/>
      <c r="F130" s="407">
        <f t="shared" si="153"/>
        <v>0</v>
      </c>
      <c r="G130" s="519"/>
      <c r="H130" s="520"/>
      <c r="I130" s="407">
        <f t="shared" si="154"/>
        <v>0</v>
      </c>
      <c r="J130" s="521"/>
      <c r="K130" s="520"/>
      <c r="L130" s="407">
        <f t="shared" si="155"/>
        <v>0</v>
      </c>
      <c r="M130" s="519"/>
      <c r="N130" s="520"/>
      <c r="O130" s="407">
        <f t="shared" si="156"/>
        <v>0</v>
      </c>
      <c r="P130" s="522"/>
    </row>
    <row r="131" spans="1:16" ht="36" hidden="1" x14ac:dyDescent="0.25">
      <c r="A131" s="523">
        <v>2340</v>
      </c>
      <c r="B131" s="400" t="s">
        <v>145</v>
      </c>
      <c r="C131" s="401">
        <f t="shared" si="99"/>
        <v>0</v>
      </c>
      <c r="D131" s="524">
        <f t="shared" ref="D131:E131" si="157">SUM(D132:D133)</f>
        <v>0</v>
      </c>
      <c r="E131" s="525">
        <f t="shared" si="157"/>
        <v>0</v>
      </c>
      <c r="F131" s="407">
        <f>SUM(F132:F133)</f>
        <v>0</v>
      </c>
      <c r="G131" s="524">
        <f t="shared" ref="G131:H131" si="158">SUM(G132:G133)</f>
        <v>0</v>
      </c>
      <c r="H131" s="525">
        <f t="shared" si="158"/>
        <v>0</v>
      </c>
      <c r="I131" s="407">
        <f>SUM(I132:I133)</f>
        <v>0</v>
      </c>
      <c r="J131" s="526">
        <f t="shared" ref="J131:K131" si="159">SUM(J132:J133)</f>
        <v>0</v>
      </c>
      <c r="K131" s="525">
        <f t="shared" si="159"/>
        <v>0</v>
      </c>
      <c r="L131" s="407">
        <f>SUM(L132:L133)</f>
        <v>0</v>
      </c>
      <c r="M131" s="524">
        <f t="shared" ref="M131:O131" si="160">SUM(M132:M133)</f>
        <v>0</v>
      </c>
      <c r="N131" s="525">
        <f t="shared" si="160"/>
        <v>0</v>
      </c>
      <c r="O131" s="407">
        <f t="shared" si="160"/>
        <v>0</v>
      </c>
      <c r="P131" s="522"/>
    </row>
    <row r="132" spans="1:16" hidden="1" x14ac:dyDescent="0.25">
      <c r="A132" s="356">
        <v>2341</v>
      </c>
      <c r="B132" s="400" t="s">
        <v>146</v>
      </c>
      <c r="C132" s="401">
        <f t="shared" si="99"/>
        <v>0</v>
      </c>
      <c r="D132" s="519"/>
      <c r="E132" s="520"/>
      <c r="F132" s="407">
        <f t="shared" ref="F132:F133" si="161">D132+E132</f>
        <v>0</v>
      </c>
      <c r="G132" s="519"/>
      <c r="H132" s="520"/>
      <c r="I132" s="407">
        <f t="shared" ref="I132:I133" si="162">G132+H132</f>
        <v>0</v>
      </c>
      <c r="J132" s="521"/>
      <c r="K132" s="520"/>
      <c r="L132" s="407">
        <f t="shared" ref="L132:L133" si="163">J132+K132</f>
        <v>0</v>
      </c>
      <c r="M132" s="519"/>
      <c r="N132" s="520"/>
      <c r="O132" s="407">
        <f t="shared" ref="O132:O133" si="164">M132+N132</f>
        <v>0</v>
      </c>
      <c r="P132" s="522"/>
    </row>
    <row r="133" spans="1:16" ht="24" hidden="1" x14ac:dyDescent="0.25">
      <c r="A133" s="356">
        <v>2344</v>
      </c>
      <c r="B133" s="400" t="s">
        <v>147</v>
      </c>
      <c r="C133" s="401">
        <f t="shared" si="99"/>
        <v>0</v>
      </c>
      <c r="D133" s="519"/>
      <c r="E133" s="520"/>
      <c r="F133" s="407">
        <f t="shared" si="161"/>
        <v>0</v>
      </c>
      <c r="G133" s="519"/>
      <c r="H133" s="520"/>
      <c r="I133" s="407">
        <f t="shared" si="162"/>
        <v>0</v>
      </c>
      <c r="J133" s="521"/>
      <c r="K133" s="520"/>
      <c r="L133" s="407">
        <f t="shared" si="163"/>
        <v>0</v>
      </c>
      <c r="M133" s="519"/>
      <c r="N133" s="520"/>
      <c r="O133" s="407">
        <f t="shared" si="164"/>
        <v>0</v>
      </c>
      <c r="P133" s="522"/>
    </row>
    <row r="134" spans="1:16" ht="24" x14ac:dyDescent="0.25">
      <c r="A134" s="511">
        <v>2350</v>
      </c>
      <c r="B134" s="462" t="s">
        <v>148</v>
      </c>
      <c r="C134" s="467">
        <f t="shared" si="99"/>
        <v>1002</v>
      </c>
      <c r="D134" s="468">
        <f t="shared" ref="D134:E134" si="165">SUM(D135:D137)</f>
        <v>1002</v>
      </c>
      <c r="E134" s="469">
        <f t="shared" si="165"/>
        <v>0</v>
      </c>
      <c r="F134" s="512">
        <f>SUM(F135:F137)</f>
        <v>1002</v>
      </c>
      <c r="G134" s="468">
        <f t="shared" ref="G134:H134" si="166">SUM(G135:G137)</f>
        <v>0</v>
      </c>
      <c r="H134" s="469">
        <f t="shared" si="166"/>
        <v>0</v>
      </c>
      <c r="I134" s="512">
        <f>SUM(I135:I137)</f>
        <v>0</v>
      </c>
      <c r="J134" s="513">
        <f t="shared" ref="J134:K134" si="167">SUM(J135:J137)</f>
        <v>0</v>
      </c>
      <c r="K134" s="469">
        <f t="shared" si="167"/>
        <v>0</v>
      </c>
      <c r="L134" s="512">
        <f>SUM(L135:L137)</f>
        <v>0</v>
      </c>
      <c r="M134" s="468">
        <f t="shared" ref="M134:O134" si="168">SUM(M135:M137)</f>
        <v>0</v>
      </c>
      <c r="N134" s="469">
        <f t="shared" si="168"/>
        <v>0</v>
      </c>
      <c r="O134" s="512">
        <f t="shared" si="168"/>
        <v>0</v>
      </c>
      <c r="P134" s="514"/>
    </row>
    <row r="135" spans="1:16" hidden="1" x14ac:dyDescent="0.25">
      <c r="A135" s="348">
        <v>2351</v>
      </c>
      <c r="B135" s="390" t="s">
        <v>149</v>
      </c>
      <c r="C135" s="391">
        <f t="shared" si="99"/>
        <v>0</v>
      </c>
      <c r="D135" s="515"/>
      <c r="E135" s="516"/>
      <c r="F135" s="397">
        <f t="shared" ref="F135:F137" si="169">D135+E135</f>
        <v>0</v>
      </c>
      <c r="G135" s="515"/>
      <c r="H135" s="516"/>
      <c r="I135" s="397">
        <f t="shared" ref="I135:I137" si="170">G135+H135</f>
        <v>0</v>
      </c>
      <c r="J135" s="517"/>
      <c r="K135" s="516"/>
      <c r="L135" s="397">
        <f t="shared" ref="L135:L137" si="171">J135+K135</f>
        <v>0</v>
      </c>
      <c r="M135" s="515"/>
      <c r="N135" s="516"/>
      <c r="O135" s="397">
        <f t="shared" ref="O135:O137" si="172">M135+N135</f>
        <v>0</v>
      </c>
      <c r="P135" s="518"/>
    </row>
    <row r="136" spans="1:16" ht="24" x14ac:dyDescent="0.25">
      <c r="A136" s="356">
        <v>2352</v>
      </c>
      <c r="B136" s="400" t="s">
        <v>150</v>
      </c>
      <c r="C136" s="401">
        <f t="shared" si="99"/>
        <v>1002</v>
      </c>
      <c r="D136" s="519">
        <v>1002</v>
      </c>
      <c r="E136" s="520"/>
      <c r="F136" s="407">
        <f t="shared" si="169"/>
        <v>1002</v>
      </c>
      <c r="G136" s="519"/>
      <c r="H136" s="520"/>
      <c r="I136" s="407">
        <f t="shared" si="170"/>
        <v>0</v>
      </c>
      <c r="J136" s="521"/>
      <c r="K136" s="520"/>
      <c r="L136" s="407">
        <f t="shared" si="171"/>
        <v>0</v>
      </c>
      <c r="M136" s="519"/>
      <c r="N136" s="520"/>
      <c r="O136" s="407">
        <f t="shared" si="172"/>
        <v>0</v>
      </c>
      <c r="P136" s="522"/>
    </row>
    <row r="137" spans="1:16" ht="24" hidden="1" x14ac:dyDescent="0.25">
      <c r="A137" s="356">
        <v>2353</v>
      </c>
      <c r="B137" s="400" t="s">
        <v>151</v>
      </c>
      <c r="C137" s="401">
        <f t="shared" si="99"/>
        <v>0</v>
      </c>
      <c r="D137" s="519"/>
      <c r="E137" s="520"/>
      <c r="F137" s="407">
        <f t="shared" si="169"/>
        <v>0</v>
      </c>
      <c r="G137" s="519"/>
      <c r="H137" s="520"/>
      <c r="I137" s="407">
        <f t="shared" si="170"/>
        <v>0</v>
      </c>
      <c r="J137" s="521"/>
      <c r="K137" s="520"/>
      <c r="L137" s="407">
        <f t="shared" si="171"/>
        <v>0</v>
      </c>
      <c r="M137" s="519"/>
      <c r="N137" s="520"/>
      <c r="O137" s="407">
        <f t="shared" si="172"/>
        <v>0</v>
      </c>
      <c r="P137" s="522"/>
    </row>
    <row r="138" spans="1:16" ht="36" hidden="1" x14ac:dyDescent="0.25">
      <c r="A138" s="523">
        <v>2360</v>
      </c>
      <c r="B138" s="400" t="s">
        <v>152</v>
      </c>
      <c r="C138" s="401">
        <f t="shared" si="99"/>
        <v>0</v>
      </c>
      <c r="D138" s="524">
        <f t="shared" ref="D138:E138" si="173">SUM(D139:D145)</f>
        <v>0</v>
      </c>
      <c r="E138" s="525">
        <f t="shared" si="173"/>
        <v>0</v>
      </c>
      <c r="F138" s="407">
        <f>SUM(F139:F145)</f>
        <v>0</v>
      </c>
      <c r="G138" s="524">
        <f t="shared" ref="G138:H138" si="174">SUM(G139:G145)</f>
        <v>0</v>
      </c>
      <c r="H138" s="525">
        <f t="shared" si="174"/>
        <v>0</v>
      </c>
      <c r="I138" s="407">
        <f>SUM(I139:I145)</f>
        <v>0</v>
      </c>
      <c r="J138" s="526">
        <f t="shared" ref="J138:K138" si="175">SUM(J139:J145)</f>
        <v>0</v>
      </c>
      <c r="K138" s="525">
        <f t="shared" si="175"/>
        <v>0</v>
      </c>
      <c r="L138" s="407">
        <f>SUM(L139:L145)</f>
        <v>0</v>
      </c>
      <c r="M138" s="524">
        <f t="shared" ref="M138:O138" si="176">SUM(M139:M145)</f>
        <v>0</v>
      </c>
      <c r="N138" s="525">
        <f t="shared" si="176"/>
        <v>0</v>
      </c>
      <c r="O138" s="407">
        <f t="shared" si="176"/>
        <v>0</v>
      </c>
      <c r="P138" s="522"/>
    </row>
    <row r="139" spans="1:16" hidden="1" x14ac:dyDescent="0.25">
      <c r="A139" s="355">
        <v>2361</v>
      </c>
      <c r="B139" s="400" t="s">
        <v>153</v>
      </c>
      <c r="C139" s="401">
        <f t="shared" si="99"/>
        <v>0</v>
      </c>
      <c r="D139" s="519"/>
      <c r="E139" s="520"/>
      <c r="F139" s="407">
        <f t="shared" ref="F139:F146" si="177">D139+E139</f>
        <v>0</v>
      </c>
      <c r="G139" s="519"/>
      <c r="H139" s="520"/>
      <c r="I139" s="407">
        <f t="shared" ref="I139:I146" si="178">G139+H139</f>
        <v>0</v>
      </c>
      <c r="J139" s="521"/>
      <c r="K139" s="520"/>
      <c r="L139" s="407">
        <f t="shared" ref="L139:L146" si="179">J139+K139</f>
        <v>0</v>
      </c>
      <c r="M139" s="519"/>
      <c r="N139" s="520"/>
      <c r="O139" s="407">
        <f t="shared" ref="O139:O146" si="180">M139+N139</f>
        <v>0</v>
      </c>
      <c r="P139" s="522"/>
    </row>
    <row r="140" spans="1:16" ht="24" hidden="1" x14ac:dyDescent="0.25">
      <c r="A140" s="355">
        <v>2362</v>
      </c>
      <c r="B140" s="400" t="s">
        <v>154</v>
      </c>
      <c r="C140" s="401">
        <f t="shared" si="99"/>
        <v>0</v>
      </c>
      <c r="D140" s="519"/>
      <c r="E140" s="520"/>
      <c r="F140" s="407">
        <f t="shared" si="177"/>
        <v>0</v>
      </c>
      <c r="G140" s="519"/>
      <c r="H140" s="520"/>
      <c r="I140" s="407">
        <f t="shared" si="178"/>
        <v>0</v>
      </c>
      <c r="J140" s="521"/>
      <c r="K140" s="520"/>
      <c r="L140" s="407">
        <f t="shared" si="179"/>
        <v>0</v>
      </c>
      <c r="M140" s="519"/>
      <c r="N140" s="520"/>
      <c r="O140" s="407">
        <f t="shared" si="180"/>
        <v>0</v>
      </c>
      <c r="P140" s="522"/>
    </row>
    <row r="141" spans="1:16" hidden="1" x14ac:dyDescent="0.25">
      <c r="A141" s="355">
        <v>2363</v>
      </c>
      <c r="B141" s="400" t="s">
        <v>155</v>
      </c>
      <c r="C141" s="401">
        <f t="shared" si="99"/>
        <v>0</v>
      </c>
      <c r="D141" s="519"/>
      <c r="E141" s="520"/>
      <c r="F141" s="407">
        <f t="shared" si="177"/>
        <v>0</v>
      </c>
      <c r="G141" s="519"/>
      <c r="H141" s="520"/>
      <c r="I141" s="407">
        <f t="shared" si="178"/>
        <v>0</v>
      </c>
      <c r="J141" s="521"/>
      <c r="K141" s="520"/>
      <c r="L141" s="407">
        <f t="shared" si="179"/>
        <v>0</v>
      </c>
      <c r="M141" s="519"/>
      <c r="N141" s="520"/>
      <c r="O141" s="407">
        <f t="shared" si="180"/>
        <v>0</v>
      </c>
      <c r="P141" s="522"/>
    </row>
    <row r="142" spans="1:16" hidden="1" x14ac:dyDescent="0.25">
      <c r="A142" s="355">
        <v>2364</v>
      </c>
      <c r="B142" s="400" t="s">
        <v>156</v>
      </c>
      <c r="C142" s="401">
        <f t="shared" si="99"/>
        <v>0</v>
      </c>
      <c r="D142" s="519"/>
      <c r="E142" s="520"/>
      <c r="F142" s="407">
        <f t="shared" si="177"/>
        <v>0</v>
      </c>
      <c r="G142" s="519"/>
      <c r="H142" s="520"/>
      <c r="I142" s="407">
        <f t="shared" si="178"/>
        <v>0</v>
      </c>
      <c r="J142" s="521"/>
      <c r="K142" s="520"/>
      <c r="L142" s="407">
        <f t="shared" si="179"/>
        <v>0</v>
      </c>
      <c r="M142" s="519"/>
      <c r="N142" s="520"/>
      <c r="O142" s="407">
        <f t="shared" si="180"/>
        <v>0</v>
      </c>
      <c r="P142" s="522"/>
    </row>
    <row r="143" spans="1:16" ht="12.75" hidden="1" customHeight="1" x14ac:dyDescent="0.25">
      <c r="A143" s="355">
        <v>2365</v>
      </c>
      <c r="B143" s="400" t="s">
        <v>157</v>
      </c>
      <c r="C143" s="401">
        <f t="shared" si="99"/>
        <v>0</v>
      </c>
      <c r="D143" s="519"/>
      <c r="E143" s="520"/>
      <c r="F143" s="407">
        <f t="shared" si="177"/>
        <v>0</v>
      </c>
      <c r="G143" s="519"/>
      <c r="H143" s="520"/>
      <c r="I143" s="407">
        <f t="shared" si="178"/>
        <v>0</v>
      </c>
      <c r="J143" s="521"/>
      <c r="K143" s="520"/>
      <c r="L143" s="407">
        <f t="shared" si="179"/>
        <v>0</v>
      </c>
      <c r="M143" s="519"/>
      <c r="N143" s="520"/>
      <c r="O143" s="407">
        <f t="shared" si="180"/>
        <v>0</v>
      </c>
      <c r="P143" s="522"/>
    </row>
    <row r="144" spans="1:16" ht="36" hidden="1" x14ac:dyDescent="0.25">
      <c r="A144" s="355">
        <v>2366</v>
      </c>
      <c r="B144" s="400" t="s">
        <v>158</v>
      </c>
      <c r="C144" s="401">
        <f t="shared" si="99"/>
        <v>0</v>
      </c>
      <c r="D144" s="519"/>
      <c r="E144" s="520"/>
      <c r="F144" s="407">
        <f t="shared" si="177"/>
        <v>0</v>
      </c>
      <c r="G144" s="519"/>
      <c r="H144" s="520"/>
      <c r="I144" s="407">
        <f t="shared" si="178"/>
        <v>0</v>
      </c>
      <c r="J144" s="521"/>
      <c r="K144" s="520"/>
      <c r="L144" s="407">
        <f t="shared" si="179"/>
        <v>0</v>
      </c>
      <c r="M144" s="519"/>
      <c r="N144" s="520"/>
      <c r="O144" s="407">
        <f t="shared" si="180"/>
        <v>0</v>
      </c>
      <c r="P144" s="522"/>
    </row>
    <row r="145" spans="1:16" ht="60" hidden="1" x14ac:dyDescent="0.25">
      <c r="A145" s="355">
        <v>2369</v>
      </c>
      <c r="B145" s="400" t="s">
        <v>159</v>
      </c>
      <c r="C145" s="401">
        <f t="shared" si="99"/>
        <v>0</v>
      </c>
      <c r="D145" s="519"/>
      <c r="E145" s="520"/>
      <c r="F145" s="407">
        <f t="shared" si="177"/>
        <v>0</v>
      </c>
      <c r="G145" s="519"/>
      <c r="H145" s="520"/>
      <c r="I145" s="407">
        <f t="shared" si="178"/>
        <v>0</v>
      </c>
      <c r="J145" s="521"/>
      <c r="K145" s="520"/>
      <c r="L145" s="407">
        <f t="shared" si="179"/>
        <v>0</v>
      </c>
      <c r="M145" s="519"/>
      <c r="N145" s="520"/>
      <c r="O145" s="407">
        <f t="shared" si="180"/>
        <v>0</v>
      </c>
      <c r="P145" s="522"/>
    </row>
    <row r="146" spans="1:16" hidden="1" x14ac:dyDescent="0.25">
      <c r="A146" s="511">
        <v>2370</v>
      </c>
      <c r="B146" s="462" t="s">
        <v>160</v>
      </c>
      <c r="C146" s="467">
        <f t="shared" si="99"/>
        <v>0</v>
      </c>
      <c r="D146" s="527"/>
      <c r="E146" s="528"/>
      <c r="F146" s="512">
        <f t="shared" si="177"/>
        <v>0</v>
      </c>
      <c r="G146" s="527"/>
      <c r="H146" s="528"/>
      <c r="I146" s="512">
        <f t="shared" si="178"/>
        <v>0</v>
      </c>
      <c r="J146" s="529"/>
      <c r="K146" s="528"/>
      <c r="L146" s="512">
        <f t="shared" si="179"/>
        <v>0</v>
      </c>
      <c r="M146" s="527"/>
      <c r="N146" s="528"/>
      <c r="O146" s="512">
        <f t="shared" si="180"/>
        <v>0</v>
      </c>
      <c r="P146" s="514"/>
    </row>
    <row r="147" spans="1:16" hidden="1" x14ac:dyDescent="0.25">
      <c r="A147" s="511">
        <v>2380</v>
      </c>
      <c r="B147" s="462" t="s">
        <v>161</v>
      </c>
      <c r="C147" s="467">
        <f t="shared" si="99"/>
        <v>0</v>
      </c>
      <c r="D147" s="468">
        <f t="shared" ref="D147:E147" si="181">SUM(D148:D149)</f>
        <v>0</v>
      </c>
      <c r="E147" s="469">
        <f t="shared" si="181"/>
        <v>0</v>
      </c>
      <c r="F147" s="512">
        <f>SUM(F148:F149)</f>
        <v>0</v>
      </c>
      <c r="G147" s="468">
        <f t="shared" ref="G147:H147" si="182">SUM(G148:G149)</f>
        <v>0</v>
      </c>
      <c r="H147" s="469">
        <f t="shared" si="182"/>
        <v>0</v>
      </c>
      <c r="I147" s="512">
        <f>SUM(I148:I149)</f>
        <v>0</v>
      </c>
      <c r="J147" s="513">
        <f t="shared" ref="J147:K147" si="183">SUM(J148:J149)</f>
        <v>0</v>
      </c>
      <c r="K147" s="469">
        <f t="shared" si="183"/>
        <v>0</v>
      </c>
      <c r="L147" s="512">
        <f>SUM(L148:L149)</f>
        <v>0</v>
      </c>
      <c r="M147" s="468">
        <f t="shared" ref="M147:O147" si="184">SUM(M148:M149)</f>
        <v>0</v>
      </c>
      <c r="N147" s="469">
        <f t="shared" si="184"/>
        <v>0</v>
      </c>
      <c r="O147" s="512">
        <f t="shared" si="184"/>
        <v>0</v>
      </c>
      <c r="P147" s="514"/>
    </row>
    <row r="148" spans="1:16" hidden="1" x14ac:dyDescent="0.25">
      <c r="A148" s="347">
        <v>2381</v>
      </c>
      <c r="B148" s="390" t="s">
        <v>162</v>
      </c>
      <c r="C148" s="391">
        <f t="shared" si="99"/>
        <v>0</v>
      </c>
      <c r="D148" s="515"/>
      <c r="E148" s="516"/>
      <c r="F148" s="397">
        <f t="shared" ref="F148:F151" si="185">D148+E148</f>
        <v>0</v>
      </c>
      <c r="G148" s="515"/>
      <c r="H148" s="516"/>
      <c r="I148" s="397">
        <f t="shared" ref="I148:I151" si="186">G148+H148</f>
        <v>0</v>
      </c>
      <c r="J148" s="517"/>
      <c r="K148" s="516"/>
      <c r="L148" s="397">
        <f t="shared" ref="L148:L151" si="187">J148+K148</f>
        <v>0</v>
      </c>
      <c r="M148" s="515"/>
      <c r="N148" s="516"/>
      <c r="O148" s="397">
        <f t="shared" ref="O148:O151" si="188">M148+N148</f>
        <v>0</v>
      </c>
      <c r="P148" s="518"/>
    </row>
    <row r="149" spans="1:16" ht="24" hidden="1" x14ac:dyDescent="0.25">
      <c r="A149" s="355">
        <v>2389</v>
      </c>
      <c r="B149" s="400" t="s">
        <v>163</v>
      </c>
      <c r="C149" s="401">
        <f t="shared" ref="C149:C212" si="189">F149+I149+L149+O149</f>
        <v>0</v>
      </c>
      <c r="D149" s="519"/>
      <c r="E149" s="520"/>
      <c r="F149" s="407">
        <f t="shared" si="185"/>
        <v>0</v>
      </c>
      <c r="G149" s="519"/>
      <c r="H149" s="520"/>
      <c r="I149" s="407">
        <f t="shared" si="186"/>
        <v>0</v>
      </c>
      <c r="J149" s="521"/>
      <c r="K149" s="520"/>
      <c r="L149" s="407">
        <f t="shared" si="187"/>
        <v>0</v>
      </c>
      <c r="M149" s="519"/>
      <c r="N149" s="520"/>
      <c r="O149" s="407">
        <f t="shared" si="188"/>
        <v>0</v>
      </c>
      <c r="P149" s="522"/>
    </row>
    <row r="150" spans="1:16" hidden="1" x14ac:dyDescent="0.25">
      <c r="A150" s="511">
        <v>2390</v>
      </c>
      <c r="B150" s="462" t="s">
        <v>164</v>
      </c>
      <c r="C150" s="467">
        <f t="shared" si="189"/>
        <v>0</v>
      </c>
      <c r="D150" s="527"/>
      <c r="E150" s="528"/>
      <c r="F150" s="512">
        <f t="shared" si="185"/>
        <v>0</v>
      </c>
      <c r="G150" s="527"/>
      <c r="H150" s="528"/>
      <c r="I150" s="512">
        <f t="shared" si="186"/>
        <v>0</v>
      </c>
      <c r="J150" s="529"/>
      <c r="K150" s="528"/>
      <c r="L150" s="512">
        <f t="shared" si="187"/>
        <v>0</v>
      </c>
      <c r="M150" s="527"/>
      <c r="N150" s="528"/>
      <c r="O150" s="512">
        <f t="shared" si="188"/>
        <v>0</v>
      </c>
      <c r="P150" s="514"/>
    </row>
    <row r="151" spans="1:16" hidden="1" x14ac:dyDescent="0.25">
      <c r="A151" s="376">
        <v>2400</v>
      </c>
      <c r="B151" s="506" t="s">
        <v>165</v>
      </c>
      <c r="C151" s="377">
        <f t="shared" si="189"/>
        <v>0</v>
      </c>
      <c r="D151" s="541"/>
      <c r="E151" s="542"/>
      <c r="F151" s="388">
        <f t="shared" si="185"/>
        <v>0</v>
      </c>
      <c r="G151" s="541"/>
      <c r="H151" s="542"/>
      <c r="I151" s="388">
        <f t="shared" si="186"/>
        <v>0</v>
      </c>
      <c r="J151" s="543"/>
      <c r="K151" s="542"/>
      <c r="L151" s="388">
        <f t="shared" si="187"/>
        <v>0</v>
      </c>
      <c r="M151" s="541"/>
      <c r="N151" s="542"/>
      <c r="O151" s="388">
        <f t="shared" si="188"/>
        <v>0</v>
      </c>
      <c r="P151" s="530"/>
    </row>
    <row r="152" spans="1:16" ht="24" hidden="1" x14ac:dyDescent="0.25">
      <c r="A152" s="376">
        <v>2500</v>
      </c>
      <c r="B152" s="506" t="s">
        <v>166</v>
      </c>
      <c r="C152" s="377">
        <f t="shared" si="189"/>
        <v>0</v>
      </c>
      <c r="D152" s="507">
        <f t="shared" ref="D152:E152" si="190">SUM(D153,D159)</f>
        <v>0</v>
      </c>
      <c r="E152" s="508">
        <f t="shared" si="190"/>
        <v>0</v>
      </c>
      <c r="F152" s="388">
        <f>SUM(F153,F159)</f>
        <v>0</v>
      </c>
      <c r="G152" s="507">
        <f t="shared" ref="G152:O152" si="191">SUM(G153,G159)</f>
        <v>0</v>
      </c>
      <c r="H152" s="508">
        <f t="shared" si="191"/>
        <v>0</v>
      </c>
      <c r="I152" s="388">
        <f t="shared" si="191"/>
        <v>0</v>
      </c>
      <c r="J152" s="509">
        <f t="shared" si="191"/>
        <v>0</v>
      </c>
      <c r="K152" s="508">
        <f t="shared" si="191"/>
        <v>0</v>
      </c>
      <c r="L152" s="388">
        <f t="shared" si="191"/>
        <v>0</v>
      </c>
      <c r="M152" s="507">
        <f t="shared" si="191"/>
        <v>0</v>
      </c>
      <c r="N152" s="508">
        <f t="shared" si="191"/>
        <v>0</v>
      </c>
      <c r="O152" s="388">
        <f t="shared" si="191"/>
        <v>0</v>
      </c>
      <c r="P152" s="510"/>
    </row>
    <row r="153" spans="1:16" ht="24" hidden="1" x14ac:dyDescent="0.25">
      <c r="A153" s="531">
        <v>2510</v>
      </c>
      <c r="B153" s="390" t="s">
        <v>167</v>
      </c>
      <c r="C153" s="391">
        <f t="shared" si="189"/>
        <v>0</v>
      </c>
      <c r="D153" s="532">
        <f t="shared" ref="D153:E153" si="192">SUM(D154:D158)</f>
        <v>0</v>
      </c>
      <c r="E153" s="533">
        <f t="shared" si="192"/>
        <v>0</v>
      </c>
      <c r="F153" s="397">
        <f>SUM(F154:F158)</f>
        <v>0</v>
      </c>
      <c r="G153" s="532">
        <f t="shared" ref="G153:O153" si="193">SUM(G154:G158)</f>
        <v>0</v>
      </c>
      <c r="H153" s="533">
        <f t="shared" si="193"/>
        <v>0</v>
      </c>
      <c r="I153" s="397">
        <f t="shared" si="193"/>
        <v>0</v>
      </c>
      <c r="J153" s="534">
        <f t="shared" si="193"/>
        <v>0</v>
      </c>
      <c r="K153" s="533">
        <f t="shared" si="193"/>
        <v>0</v>
      </c>
      <c r="L153" s="397">
        <f t="shared" si="193"/>
        <v>0</v>
      </c>
      <c r="M153" s="532">
        <f t="shared" si="193"/>
        <v>0</v>
      </c>
      <c r="N153" s="533">
        <f t="shared" si="193"/>
        <v>0</v>
      </c>
      <c r="O153" s="397">
        <f t="shared" si="193"/>
        <v>0</v>
      </c>
      <c r="P153" s="544"/>
    </row>
    <row r="154" spans="1:16" ht="24" hidden="1" x14ac:dyDescent="0.25">
      <c r="A154" s="356">
        <v>2512</v>
      </c>
      <c r="B154" s="400" t="s">
        <v>168</v>
      </c>
      <c r="C154" s="401">
        <f t="shared" si="189"/>
        <v>0</v>
      </c>
      <c r="D154" s="519"/>
      <c r="E154" s="520"/>
      <c r="F154" s="407">
        <f t="shared" ref="F154:F159" si="194">D154+E154</f>
        <v>0</v>
      </c>
      <c r="G154" s="519"/>
      <c r="H154" s="520"/>
      <c r="I154" s="407">
        <f t="shared" ref="I154:I159" si="195">G154+H154</f>
        <v>0</v>
      </c>
      <c r="J154" s="521"/>
      <c r="K154" s="520"/>
      <c r="L154" s="407">
        <f t="shared" ref="L154:L159" si="196">J154+K154</f>
        <v>0</v>
      </c>
      <c r="M154" s="519"/>
      <c r="N154" s="520"/>
      <c r="O154" s="407">
        <f t="shared" ref="O154:O159" si="197">M154+N154</f>
        <v>0</v>
      </c>
      <c r="P154" s="522"/>
    </row>
    <row r="155" spans="1:16" ht="24" hidden="1" x14ac:dyDescent="0.25">
      <c r="A155" s="356">
        <v>2513</v>
      </c>
      <c r="B155" s="400" t="s">
        <v>169</v>
      </c>
      <c r="C155" s="401">
        <f t="shared" si="189"/>
        <v>0</v>
      </c>
      <c r="D155" s="519"/>
      <c r="E155" s="520"/>
      <c r="F155" s="407">
        <f t="shared" si="194"/>
        <v>0</v>
      </c>
      <c r="G155" s="519"/>
      <c r="H155" s="520"/>
      <c r="I155" s="407">
        <f t="shared" si="195"/>
        <v>0</v>
      </c>
      <c r="J155" s="521"/>
      <c r="K155" s="520"/>
      <c r="L155" s="407">
        <f t="shared" si="196"/>
        <v>0</v>
      </c>
      <c r="M155" s="519"/>
      <c r="N155" s="520"/>
      <c r="O155" s="407">
        <f t="shared" si="197"/>
        <v>0</v>
      </c>
      <c r="P155" s="522"/>
    </row>
    <row r="156" spans="1:16" ht="36" hidden="1" x14ac:dyDescent="0.25">
      <c r="A156" s="356">
        <v>2514</v>
      </c>
      <c r="B156" s="400" t="s">
        <v>170</v>
      </c>
      <c r="C156" s="401">
        <f t="shared" si="189"/>
        <v>0</v>
      </c>
      <c r="D156" s="519"/>
      <c r="E156" s="520"/>
      <c r="F156" s="407">
        <f t="shared" si="194"/>
        <v>0</v>
      </c>
      <c r="G156" s="519"/>
      <c r="H156" s="520"/>
      <c r="I156" s="407">
        <f t="shared" si="195"/>
        <v>0</v>
      </c>
      <c r="J156" s="521"/>
      <c r="K156" s="520"/>
      <c r="L156" s="407">
        <f t="shared" si="196"/>
        <v>0</v>
      </c>
      <c r="M156" s="519"/>
      <c r="N156" s="520"/>
      <c r="O156" s="407">
        <f t="shared" si="197"/>
        <v>0</v>
      </c>
      <c r="P156" s="522"/>
    </row>
    <row r="157" spans="1:16" ht="24" hidden="1" x14ac:dyDescent="0.25">
      <c r="A157" s="356">
        <v>2515</v>
      </c>
      <c r="B157" s="400" t="s">
        <v>171</v>
      </c>
      <c r="C157" s="401">
        <f t="shared" si="189"/>
        <v>0</v>
      </c>
      <c r="D157" s="519"/>
      <c r="E157" s="520"/>
      <c r="F157" s="407">
        <f t="shared" si="194"/>
        <v>0</v>
      </c>
      <c r="G157" s="519"/>
      <c r="H157" s="520"/>
      <c r="I157" s="407">
        <f t="shared" si="195"/>
        <v>0</v>
      </c>
      <c r="J157" s="521"/>
      <c r="K157" s="520"/>
      <c r="L157" s="407">
        <f t="shared" si="196"/>
        <v>0</v>
      </c>
      <c r="M157" s="519"/>
      <c r="N157" s="520"/>
      <c r="O157" s="407">
        <f t="shared" si="197"/>
        <v>0</v>
      </c>
      <c r="P157" s="522"/>
    </row>
    <row r="158" spans="1:16" ht="24" hidden="1" x14ac:dyDescent="0.25">
      <c r="A158" s="356">
        <v>2519</v>
      </c>
      <c r="B158" s="400" t="s">
        <v>172</v>
      </c>
      <c r="C158" s="401">
        <f t="shared" si="189"/>
        <v>0</v>
      </c>
      <c r="D158" s="519"/>
      <c r="E158" s="520"/>
      <c r="F158" s="407">
        <f t="shared" si="194"/>
        <v>0</v>
      </c>
      <c r="G158" s="519"/>
      <c r="H158" s="520"/>
      <c r="I158" s="407">
        <f t="shared" si="195"/>
        <v>0</v>
      </c>
      <c r="J158" s="521"/>
      <c r="K158" s="520"/>
      <c r="L158" s="407">
        <f t="shared" si="196"/>
        <v>0</v>
      </c>
      <c r="M158" s="519"/>
      <c r="N158" s="520"/>
      <c r="O158" s="407">
        <f t="shared" si="197"/>
        <v>0</v>
      </c>
      <c r="P158" s="522"/>
    </row>
    <row r="159" spans="1:16" ht="24" hidden="1" x14ac:dyDescent="0.25">
      <c r="A159" s="523">
        <v>2520</v>
      </c>
      <c r="B159" s="400" t="s">
        <v>173</v>
      </c>
      <c r="C159" s="401">
        <f t="shared" si="189"/>
        <v>0</v>
      </c>
      <c r="D159" s="519"/>
      <c r="E159" s="520"/>
      <c r="F159" s="407">
        <f t="shared" si="194"/>
        <v>0</v>
      </c>
      <c r="G159" s="519"/>
      <c r="H159" s="520"/>
      <c r="I159" s="407">
        <f t="shared" si="195"/>
        <v>0</v>
      </c>
      <c r="J159" s="521"/>
      <c r="K159" s="520"/>
      <c r="L159" s="407">
        <f t="shared" si="196"/>
        <v>0</v>
      </c>
      <c r="M159" s="519"/>
      <c r="N159" s="520"/>
      <c r="O159" s="407">
        <f t="shared" si="197"/>
        <v>0</v>
      </c>
      <c r="P159" s="522"/>
    </row>
    <row r="160" spans="1:16" hidden="1" x14ac:dyDescent="0.25">
      <c r="A160" s="499">
        <v>3000</v>
      </c>
      <c r="B160" s="499" t="s">
        <v>174</v>
      </c>
      <c r="C160" s="500">
        <f t="shared" si="189"/>
        <v>0</v>
      </c>
      <c r="D160" s="501">
        <f t="shared" ref="D160:E160" si="198">SUM(D161,D171)</f>
        <v>0</v>
      </c>
      <c r="E160" s="502">
        <f t="shared" si="198"/>
        <v>0</v>
      </c>
      <c r="F160" s="503">
        <f>SUM(F161,F171)</f>
        <v>0</v>
      </c>
      <c r="G160" s="501">
        <f t="shared" ref="G160:H160" si="199">SUM(G161,G171)</f>
        <v>0</v>
      </c>
      <c r="H160" s="502">
        <f t="shared" si="199"/>
        <v>0</v>
      </c>
      <c r="I160" s="503">
        <f>SUM(I161,I171)</f>
        <v>0</v>
      </c>
      <c r="J160" s="504">
        <f t="shared" ref="J160:K160" si="200">SUM(J161,J171)</f>
        <v>0</v>
      </c>
      <c r="K160" s="502">
        <f t="shared" si="200"/>
        <v>0</v>
      </c>
      <c r="L160" s="503">
        <f>SUM(L161,L171)</f>
        <v>0</v>
      </c>
      <c r="M160" s="501">
        <f t="shared" ref="M160:O160" si="201">SUM(M161,M171)</f>
        <v>0</v>
      </c>
      <c r="N160" s="502">
        <f t="shared" si="201"/>
        <v>0</v>
      </c>
      <c r="O160" s="503">
        <f t="shared" si="201"/>
        <v>0</v>
      </c>
      <c r="P160" s="505"/>
    </row>
    <row r="161" spans="1:16" ht="24" hidden="1" x14ac:dyDescent="0.25">
      <c r="A161" s="376">
        <v>3200</v>
      </c>
      <c r="B161" s="545" t="s">
        <v>175</v>
      </c>
      <c r="C161" s="377">
        <f t="shared" si="189"/>
        <v>0</v>
      </c>
      <c r="D161" s="507">
        <f t="shared" ref="D161:E161" si="202">SUM(D162,D166)</f>
        <v>0</v>
      </c>
      <c r="E161" s="508">
        <f t="shared" si="202"/>
        <v>0</v>
      </c>
      <c r="F161" s="388">
        <f>SUM(F162,F166)</f>
        <v>0</v>
      </c>
      <c r="G161" s="507">
        <f t="shared" ref="G161:O161" si="203">SUM(G162,G166)</f>
        <v>0</v>
      </c>
      <c r="H161" s="508">
        <f t="shared" si="203"/>
        <v>0</v>
      </c>
      <c r="I161" s="388">
        <f t="shared" si="203"/>
        <v>0</v>
      </c>
      <c r="J161" s="509">
        <f t="shared" si="203"/>
        <v>0</v>
      </c>
      <c r="K161" s="508">
        <f t="shared" si="203"/>
        <v>0</v>
      </c>
      <c r="L161" s="388">
        <f t="shared" si="203"/>
        <v>0</v>
      </c>
      <c r="M161" s="507">
        <f t="shared" si="203"/>
        <v>0</v>
      </c>
      <c r="N161" s="508">
        <f t="shared" si="203"/>
        <v>0</v>
      </c>
      <c r="O161" s="388">
        <f t="shared" si="203"/>
        <v>0</v>
      </c>
      <c r="P161" s="510"/>
    </row>
    <row r="162" spans="1:16" ht="36" hidden="1" x14ac:dyDescent="0.25">
      <c r="A162" s="531">
        <v>3260</v>
      </c>
      <c r="B162" s="390" t="s">
        <v>176</v>
      </c>
      <c r="C162" s="391">
        <f t="shared" si="189"/>
        <v>0</v>
      </c>
      <c r="D162" s="532">
        <f t="shared" ref="D162:E162" si="204">SUM(D163:D165)</f>
        <v>0</v>
      </c>
      <c r="E162" s="533">
        <f t="shared" si="204"/>
        <v>0</v>
      </c>
      <c r="F162" s="397">
        <f>SUM(F163:F165)</f>
        <v>0</v>
      </c>
      <c r="G162" s="532">
        <f t="shared" ref="G162:H162" si="205">SUM(G163:G165)</f>
        <v>0</v>
      </c>
      <c r="H162" s="533">
        <f t="shared" si="205"/>
        <v>0</v>
      </c>
      <c r="I162" s="397">
        <f>SUM(I163:I165)</f>
        <v>0</v>
      </c>
      <c r="J162" s="534">
        <f t="shared" ref="J162:K162" si="206">SUM(J163:J165)</f>
        <v>0</v>
      </c>
      <c r="K162" s="533">
        <f t="shared" si="206"/>
        <v>0</v>
      </c>
      <c r="L162" s="397">
        <f>SUM(L163:L165)</f>
        <v>0</v>
      </c>
      <c r="M162" s="532">
        <f t="shared" ref="M162:O162" si="207">SUM(M163:M165)</f>
        <v>0</v>
      </c>
      <c r="N162" s="533">
        <f t="shared" si="207"/>
        <v>0</v>
      </c>
      <c r="O162" s="397">
        <f t="shared" si="207"/>
        <v>0</v>
      </c>
      <c r="P162" s="518"/>
    </row>
    <row r="163" spans="1:16" ht="24" hidden="1" x14ac:dyDescent="0.25">
      <c r="A163" s="356">
        <v>3261</v>
      </c>
      <c r="B163" s="400" t="s">
        <v>177</v>
      </c>
      <c r="C163" s="401">
        <f t="shared" si="189"/>
        <v>0</v>
      </c>
      <c r="D163" s="519"/>
      <c r="E163" s="520"/>
      <c r="F163" s="407">
        <f t="shared" ref="F163:F165" si="208">D163+E163</f>
        <v>0</v>
      </c>
      <c r="G163" s="519"/>
      <c r="H163" s="520"/>
      <c r="I163" s="407">
        <f t="shared" ref="I163:I165" si="209">G163+H163</f>
        <v>0</v>
      </c>
      <c r="J163" s="521"/>
      <c r="K163" s="520"/>
      <c r="L163" s="407">
        <f t="shared" ref="L163:L165" si="210">J163+K163</f>
        <v>0</v>
      </c>
      <c r="M163" s="519"/>
      <c r="N163" s="520"/>
      <c r="O163" s="407">
        <f t="shared" ref="O163:O165" si="211">M163+N163</f>
        <v>0</v>
      </c>
      <c r="P163" s="522"/>
    </row>
    <row r="164" spans="1:16" ht="36" hidden="1" x14ac:dyDescent="0.25">
      <c r="A164" s="356">
        <v>3262</v>
      </c>
      <c r="B164" s="400" t="s">
        <v>178</v>
      </c>
      <c r="C164" s="401">
        <f t="shared" si="189"/>
        <v>0</v>
      </c>
      <c r="D164" s="519"/>
      <c r="E164" s="520"/>
      <c r="F164" s="407">
        <f t="shared" si="208"/>
        <v>0</v>
      </c>
      <c r="G164" s="519"/>
      <c r="H164" s="520"/>
      <c r="I164" s="407">
        <f t="shared" si="209"/>
        <v>0</v>
      </c>
      <c r="J164" s="521"/>
      <c r="K164" s="520"/>
      <c r="L164" s="407">
        <f t="shared" si="210"/>
        <v>0</v>
      </c>
      <c r="M164" s="519"/>
      <c r="N164" s="520"/>
      <c r="O164" s="407">
        <f t="shared" si="211"/>
        <v>0</v>
      </c>
      <c r="P164" s="522"/>
    </row>
    <row r="165" spans="1:16" ht="24" hidden="1" x14ac:dyDescent="0.25">
      <c r="A165" s="356">
        <v>3263</v>
      </c>
      <c r="B165" s="400" t="s">
        <v>179</v>
      </c>
      <c r="C165" s="401">
        <f t="shared" si="189"/>
        <v>0</v>
      </c>
      <c r="D165" s="519"/>
      <c r="E165" s="520"/>
      <c r="F165" s="407">
        <f t="shared" si="208"/>
        <v>0</v>
      </c>
      <c r="G165" s="519"/>
      <c r="H165" s="520"/>
      <c r="I165" s="407">
        <f t="shared" si="209"/>
        <v>0</v>
      </c>
      <c r="J165" s="521"/>
      <c r="K165" s="520"/>
      <c r="L165" s="407">
        <f t="shared" si="210"/>
        <v>0</v>
      </c>
      <c r="M165" s="519"/>
      <c r="N165" s="520"/>
      <c r="O165" s="407">
        <f t="shared" si="211"/>
        <v>0</v>
      </c>
      <c r="P165" s="522"/>
    </row>
    <row r="166" spans="1:16" ht="84" hidden="1" x14ac:dyDescent="0.25">
      <c r="A166" s="531">
        <v>3290</v>
      </c>
      <c r="B166" s="390" t="s">
        <v>180</v>
      </c>
      <c r="C166" s="546">
        <f t="shared" si="189"/>
        <v>0</v>
      </c>
      <c r="D166" s="532">
        <f t="shared" ref="D166:E166" si="212">SUM(D167:D170)</f>
        <v>0</v>
      </c>
      <c r="E166" s="533">
        <f t="shared" si="212"/>
        <v>0</v>
      </c>
      <c r="F166" s="397">
        <f>SUM(F167:F170)</f>
        <v>0</v>
      </c>
      <c r="G166" s="532">
        <f t="shared" ref="G166:O166" si="213">SUM(G167:G170)</f>
        <v>0</v>
      </c>
      <c r="H166" s="533">
        <f t="shared" si="213"/>
        <v>0</v>
      </c>
      <c r="I166" s="397">
        <f t="shared" si="213"/>
        <v>0</v>
      </c>
      <c r="J166" s="534">
        <f t="shared" si="213"/>
        <v>0</v>
      </c>
      <c r="K166" s="533">
        <f t="shared" si="213"/>
        <v>0</v>
      </c>
      <c r="L166" s="397">
        <f t="shared" si="213"/>
        <v>0</v>
      </c>
      <c r="M166" s="532">
        <f t="shared" si="213"/>
        <v>0</v>
      </c>
      <c r="N166" s="533">
        <f t="shared" si="213"/>
        <v>0</v>
      </c>
      <c r="O166" s="397">
        <f t="shared" si="213"/>
        <v>0</v>
      </c>
      <c r="P166" s="547"/>
    </row>
    <row r="167" spans="1:16" ht="72" hidden="1" x14ac:dyDescent="0.25">
      <c r="A167" s="356">
        <v>3291</v>
      </c>
      <c r="B167" s="400" t="s">
        <v>181</v>
      </c>
      <c r="C167" s="401">
        <f t="shared" si="189"/>
        <v>0</v>
      </c>
      <c r="D167" s="519"/>
      <c r="E167" s="520"/>
      <c r="F167" s="407">
        <f t="shared" ref="F167:F170" si="214">D167+E167</f>
        <v>0</v>
      </c>
      <c r="G167" s="519"/>
      <c r="H167" s="520"/>
      <c r="I167" s="407">
        <f t="shared" ref="I167:I170" si="215">G167+H167</f>
        <v>0</v>
      </c>
      <c r="J167" s="521"/>
      <c r="K167" s="520"/>
      <c r="L167" s="407">
        <f t="shared" ref="L167:L170" si="216">J167+K167</f>
        <v>0</v>
      </c>
      <c r="M167" s="519"/>
      <c r="N167" s="520"/>
      <c r="O167" s="407">
        <f t="shared" ref="O167:O170" si="217">M167+N167</f>
        <v>0</v>
      </c>
      <c r="P167" s="522"/>
    </row>
    <row r="168" spans="1:16" ht="72" hidden="1" x14ac:dyDescent="0.25">
      <c r="A168" s="356">
        <v>3292</v>
      </c>
      <c r="B168" s="400" t="s">
        <v>182</v>
      </c>
      <c r="C168" s="401">
        <f t="shared" si="189"/>
        <v>0</v>
      </c>
      <c r="D168" s="519"/>
      <c r="E168" s="520"/>
      <c r="F168" s="407">
        <f t="shared" si="214"/>
        <v>0</v>
      </c>
      <c r="G168" s="519"/>
      <c r="H168" s="520"/>
      <c r="I168" s="407">
        <f t="shared" si="215"/>
        <v>0</v>
      </c>
      <c r="J168" s="521"/>
      <c r="K168" s="520"/>
      <c r="L168" s="407">
        <f t="shared" si="216"/>
        <v>0</v>
      </c>
      <c r="M168" s="519"/>
      <c r="N168" s="520"/>
      <c r="O168" s="407">
        <f t="shared" si="217"/>
        <v>0</v>
      </c>
      <c r="P168" s="522"/>
    </row>
    <row r="169" spans="1:16" ht="72" hidden="1" x14ac:dyDescent="0.25">
      <c r="A169" s="356">
        <v>3293</v>
      </c>
      <c r="B169" s="400" t="s">
        <v>183</v>
      </c>
      <c r="C169" s="401">
        <f t="shared" si="189"/>
        <v>0</v>
      </c>
      <c r="D169" s="519"/>
      <c r="E169" s="520"/>
      <c r="F169" s="407">
        <f t="shared" si="214"/>
        <v>0</v>
      </c>
      <c r="G169" s="519"/>
      <c r="H169" s="520"/>
      <c r="I169" s="407">
        <f t="shared" si="215"/>
        <v>0</v>
      </c>
      <c r="J169" s="521"/>
      <c r="K169" s="520"/>
      <c r="L169" s="407">
        <f t="shared" si="216"/>
        <v>0</v>
      </c>
      <c r="M169" s="519"/>
      <c r="N169" s="520"/>
      <c r="O169" s="407">
        <f t="shared" si="217"/>
        <v>0</v>
      </c>
      <c r="P169" s="522"/>
    </row>
    <row r="170" spans="1:16" ht="60" hidden="1" x14ac:dyDescent="0.25">
      <c r="A170" s="548">
        <v>3294</v>
      </c>
      <c r="B170" s="400" t="s">
        <v>184</v>
      </c>
      <c r="C170" s="546">
        <f t="shared" si="189"/>
        <v>0</v>
      </c>
      <c r="D170" s="549"/>
      <c r="E170" s="550"/>
      <c r="F170" s="551">
        <f t="shared" si="214"/>
        <v>0</v>
      </c>
      <c r="G170" s="549"/>
      <c r="H170" s="550"/>
      <c r="I170" s="551">
        <f t="shared" si="215"/>
        <v>0</v>
      </c>
      <c r="J170" s="552"/>
      <c r="K170" s="550"/>
      <c r="L170" s="551">
        <f t="shared" si="216"/>
        <v>0</v>
      </c>
      <c r="M170" s="549"/>
      <c r="N170" s="550"/>
      <c r="O170" s="551">
        <f t="shared" si="217"/>
        <v>0</v>
      </c>
      <c r="P170" s="547"/>
    </row>
    <row r="171" spans="1:16" ht="48" hidden="1" x14ac:dyDescent="0.25">
      <c r="A171" s="553">
        <v>3300</v>
      </c>
      <c r="B171" s="545" t="s">
        <v>185</v>
      </c>
      <c r="C171" s="554">
        <f t="shared" si="189"/>
        <v>0</v>
      </c>
      <c r="D171" s="555">
        <f t="shared" ref="D171:E171" si="218">SUM(D172:D173)</f>
        <v>0</v>
      </c>
      <c r="E171" s="556">
        <f t="shared" si="218"/>
        <v>0</v>
      </c>
      <c r="F171" s="557">
        <f>SUM(F172:F173)</f>
        <v>0</v>
      </c>
      <c r="G171" s="555">
        <f t="shared" ref="G171:O171" si="219">SUM(G172:G173)</f>
        <v>0</v>
      </c>
      <c r="H171" s="556">
        <f t="shared" si="219"/>
        <v>0</v>
      </c>
      <c r="I171" s="557">
        <f t="shared" si="219"/>
        <v>0</v>
      </c>
      <c r="J171" s="558">
        <f t="shared" si="219"/>
        <v>0</v>
      </c>
      <c r="K171" s="556">
        <f t="shared" si="219"/>
        <v>0</v>
      </c>
      <c r="L171" s="557">
        <f t="shared" si="219"/>
        <v>0</v>
      </c>
      <c r="M171" s="555">
        <f t="shared" si="219"/>
        <v>0</v>
      </c>
      <c r="N171" s="556">
        <f t="shared" si="219"/>
        <v>0</v>
      </c>
      <c r="O171" s="557">
        <f t="shared" si="219"/>
        <v>0</v>
      </c>
      <c r="P171" s="510"/>
    </row>
    <row r="172" spans="1:16" ht="48" hidden="1" x14ac:dyDescent="0.25">
      <c r="A172" s="461">
        <v>3310</v>
      </c>
      <c r="B172" s="462" t="s">
        <v>186</v>
      </c>
      <c r="C172" s="467">
        <f t="shared" si="189"/>
        <v>0</v>
      </c>
      <c r="D172" s="527"/>
      <c r="E172" s="528"/>
      <c r="F172" s="512">
        <f t="shared" ref="F172:F173" si="220">D172+E172</f>
        <v>0</v>
      </c>
      <c r="G172" s="527"/>
      <c r="H172" s="528"/>
      <c r="I172" s="512">
        <f t="shared" ref="I172:I173" si="221">G172+H172</f>
        <v>0</v>
      </c>
      <c r="J172" s="529"/>
      <c r="K172" s="528"/>
      <c r="L172" s="512">
        <f t="shared" ref="L172:L173" si="222">J172+K172</f>
        <v>0</v>
      </c>
      <c r="M172" s="527"/>
      <c r="N172" s="528"/>
      <c r="O172" s="512">
        <f t="shared" ref="O172:O173" si="223">M172+N172</f>
        <v>0</v>
      </c>
      <c r="P172" s="514"/>
    </row>
    <row r="173" spans="1:16" ht="48.75" hidden="1" customHeight="1" x14ac:dyDescent="0.25">
      <c r="A173" s="348">
        <v>3320</v>
      </c>
      <c r="B173" s="390" t="s">
        <v>187</v>
      </c>
      <c r="C173" s="391">
        <f t="shared" si="189"/>
        <v>0</v>
      </c>
      <c r="D173" s="515"/>
      <c r="E173" s="516"/>
      <c r="F173" s="397">
        <f t="shared" si="220"/>
        <v>0</v>
      </c>
      <c r="G173" s="515"/>
      <c r="H173" s="516"/>
      <c r="I173" s="397">
        <f t="shared" si="221"/>
        <v>0</v>
      </c>
      <c r="J173" s="517"/>
      <c r="K173" s="516"/>
      <c r="L173" s="397">
        <f t="shared" si="222"/>
        <v>0</v>
      </c>
      <c r="M173" s="515"/>
      <c r="N173" s="516"/>
      <c r="O173" s="397">
        <f t="shared" si="223"/>
        <v>0</v>
      </c>
      <c r="P173" s="518"/>
    </row>
    <row r="174" spans="1:16" hidden="1" x14ac:dyDescent="0.25">
      <c r="A174" s="559">
        <v>4000</v>
      </c>
      <c r="B174" s="499" t="s">
        <v>188</v>
      </c>
      <c r="C174" s="500">
        <f t="shared" si="189"/>
        <v>0</v>
      </c>
      <c r="D174" s="501">
        <f t="shared" ref="D174:E174" si="224">SUM(D175,D178)</f>
        <v>0</v>
      </c>
      <c r="E174" s="502">
        <f t="shared" si="224"/>
        <v>0</v>
      </c>
      <c r="F174" s="503">
        <f>SUM(F175,F178)</f>
        <v>0</v>
      </c>
      <c r="G174" s="501">
        <f t="shared" ref="G174:H174" si="225">SUM(G175,G178)</f>
        <v>0</v>
      </c>
      <c r="H174" s="502">
        <f t="shared" si="225"/>
        <v>0</v>
      </c>
      <c r="I174" s="503">
        <f>SUM(I175,I178)</f>
        <v>0</v>
      </c>
      <c r="J174" s="504">
        <f t="shared" ref="J174:K174" si="226">SUM(J175,J178)</f>
        <v>0</v>
      </c>
      <c r="K174" s="502">
        <f t="shared" si="226"/>
        <v>0</v>
      </c>
      <c r="L174" s="503">
        <f>SUM(L175,L178)</f>
        <v>0</v>
      </c>
      <c r="M174" s="501">
        <f t="shared" ref="M174:O174" si="227">SUM(M175,M178)</f>
        <v>0</v>
      </c>
      <c r="N174" s="502">
        <f t="shared" si="227"/>
        <v>0</v>
      </c>
      <c r="O174" s="503">
        <f t="shared" si="227"/>
        <v>0</v>
      </c>
      <c r="P174" s="505"/>
    </row>
    <row r="175" spans="1:16" ht="24" hidden="1" x14ac:dyDescent="0.25">
      <c r="A175" s="560">
        <v>4200</v>
      </c>
      <c r="B175" s="506" t="s">
        <v>189</v>
      </c>
      <c r="C175" s="377">
        <f t="shared" si="189"/>
        <v>0</v>
      </c>
      <c r="D175" s="507">
        <f t="shared" ref="D175:E175" si="228">SUM(D176,D177)</f>
        <v>0</v>
      </c>
      <c r="E175" s="508">
        <f t="shared" si="228"/>
        <v>0</v>
      </c>
      <c r="F175" s="388">
        <f>SUM(F176,F177)</f>
        <v>0</v>
      </c>
      <c r="G175" s="507">
        <f t="shared" ref="G175:H175" si="229">SUM(G176,G177)</f>
        <v>0</v>
      </c>
      <c r="H175" s="508">
        <f t="shared" si="229"/>
        <v>0</v>
      </c>
      <c r="I175" s="388">
        <f>SUM(I176,I177)</f>
        <v>0</v>
      </c>
      <c r="J175" s="509">
        <f t="shared" ref="J175:K175" si="230">SUM(J176,J177)</f>
        <v>0</v>
      </c>
      <c r="K175" s="508">
        <f t="shared" si="230"/>
        <v>0</v>
      </c>
      <c r="L175" s="388">
        <f>SUM(L176,L177)</f>
        <v>0</v>
      </c>
      <c r="M175" s="507">
        <f t="shared" ref="M175:O175" si="231">SUM(M176,M177)</f>
        <v>0</v>
      </c>
      <c r="N175" s="508">
        <f t="shared" si="231"/>
        <v>0</v>
      </c>
      <c r="O175" s="388">
        <f t="shared" si="231"/>
        <v>0</v>
      </c>
      <c r="P175" s="530"/>
    </row>
    <row r="176" spans="1:16" ht="36" hidden="1" x14ac:dyDescent="0.25">
      <c r="A176" s="531">
        <v>4240</v>
      </c>
      <c r="B176" s="390" t="s">
        <v>190</v>
      </c>
      <c r="C176" s="391">
        <f t="shared" si="189"/>
        <v>0</v>
      </c>
      <c r="D176" s="515"/>
      <c r="E176" s="516"/>
      <c r="F176" s="397">
        <f t="shared" ref="F176:F177" si="232">D176+E176</f>
        <v>0</v>
      </c>
      <c r="G176" s="515"/>
      <c r="H176" s="516"/>
      <c r="I176" s="397">
        <f t="shared" ref="I176:I177" si="233">G176+H176</f>
        <v>0</v>
      </c>
      <c r="J176" s="517"/>
      <c r="K176" s="516"/>
      <c r="L176" s="397">
        <f t="shared" ref="L176:L177" si="234">J176+K176</f>
        <v>0</v>
      </c>
      <c r="M176" s="515"/>
      <c r="N176" s="516"/>
      <c r="O176" s="397">
        <f t="shared" ref="O176:O177" si="235">M176+N176</f>
        <v>0</v>
      </c>
      <c r="P176" s="518"/>
    </row>
    <row r="177" spans="1:16" ht="24" hidden="1" x14ac:dyDescent="0.25">
      <c r="A177" s="523">
        <v>4250</v>
      </c>
      <c r="B177" s="400" t="s">
        <v>191</v>
      </c>
      <c r="C177" s="401">
        <f t="shared" si="189"/>
        <v>0</v>
      </c>
      <c r="D177" s="519"/>
      <c r="E177" s="520"/>
      <c r="F177" s="407">
        <f t="shared" si="232"/>
        <v>0</v>
      </c>
      <c r="G177" s="519"/>
      <c r="H177" s="520"/>
      <c r="I177" s="407">
        <f t="shared" si="233"/>
        <v>0</v>
      </c>
      <c r="J177" s="521"/>
      <c r="K177" s="520"/>
      <c r="L177" s="407">
        <f t="shared" si="234"/>
        <v>0</v>
      </c>
      <c r="M177" s="519"/>
      <c r="N177" s="520"/>
      <c r="O177" s="407">
        <f t="shared" si="235"/>
        <v>0</v>
      </c>
      <c r="P177" s="522"/>
    </row>
    <row r="178" spans="1:16" hidden="1" x14ac:dyDescent="0.25">
      <c r="A178" s="376">
        <v>4300</v>
      </c>
      <c r="B178" s="506" t="s">
        <v>192</v>
      </c>
      <c r="C178" s="377">
        <f t="shared" si="189"/>
        <v>0</v>
      </c>
      <c r="D178" s="507">
        <f t="shared" ref="D178:E178" si="236">SUM(D179)</f>
        <v>0</v>
      </c>
      <c r="E178" s="508">
        <f t="shared" si="236"/>
        <v>0</v>
      </c>
      <c r="F178" s="388">
        <f>SUM(F179)</f>
        <v>0</v>
      </c>
      <c r="G178" s="507">
        <f t="shared" ref="G178:H178" si="237">SUM(G179)</f>
        <v>0</v>
      </c>
      <c r="H178" s="508">
        <f t="shared" si="237"/>
        <v>0</v>
      </c>
      <c r="I178" s="388">
        <f>SUM(I179)</f>
        <v>0</v>
      </c>
      <c r="J178" s="509">
        <f t="shared" ref="J178:K178" si="238">SUM(J179)</f>
        <v>0</v>
      </c>
      <c r="K178" s="508">
        <f t="shared" si="238"/>
        <v>0</v>
      </c>
      <c r="L178" s="388">
        <f>SUM(L179)</f>
        <v>0</v>
      </c>
      <c r="M178" s="507">
        <f t="shared" ref="M178:O178" si="239">SUM(M179)</f>
        <v>0</v>
      </c>
      <c r="N178" s="508">
        <f t="shared" si="239"/>
        <v>0</v>
      </c>
      <c r="O178" s="388">
        <f t="shared" si="239"/>
        <v>0</v>
      </c>
      <c r="P178" s="530"/>
    </row>
    <row r="179" spans="1:16" ht="24" hidden="1" x14ac:dyDescent="0.25">
      <c r="A179" s="531">
        <v>4310</v>
      </c>
      <c r="B179" s="390" t="s">
        <v>193</v>
      </c>
      <c r="C179" s="391">
        <f t="shared" si="189"/>
        <v>0</v>
      </c>
      <c r="D179" s="532">
        <f t="shared" ref="D179:E179" si="240">SUM(D180:D180)</f>
        <v>0</v>
      </c>
      <c r="E179" s="533">
        <f t="shared" si="240"/>
        <v>0</v>
      </c>
      <c r="F179" s="397">
        <f>SUM(F180:F180)</f>
        <v>0</v>
      </c>
      <c r="G179" s="532">
        <f t="shared" ref="G179:H179" si="241">SUM(G180:G180)</f>
        <v>0</v>
      </c>
      <c r="H179" s="533">
        <f t="shared" si="241"/>
        <v>0</v>
      </c>
      <c r="I179" s="397">
        <f>SUM(I180:I180)</f>
        <v>0</v>
      </c>
      <c r="J179" s="534">
        <f t="shared" ref="J179:K179" si="242">SUM(J180:J180)</f>
        <v>0</v>
      </c>
      <c r="K179" s="533">
        <f t="shared" si="242"/>
        <v>0</v>
      </c>
      <c r="L179" s="397">
        <f>SUM(L180:L180)</f>
        <v>0</v>
      </c>
      <c r="M179" s="532">
        <f t="shared" ref="M179:O179" si="243">SUM(M180:M180)</f>
        <v>0</v>
      </c>
      <c r="N179" s="533">
        <f t="shared" si="243"/>
        <v>0</v>
      </c>
      <c r="O179" s="397">
        <f t="shared" si="243"/>
        <v>0</v>
      </c>
      <c r="P179" s="518"/>
    </row>
    <row r="180" spans="1:16" ht="36" hidden="1" x14ac:dyDescent="0.25">
      <c r="A180" s="356">
        <v>4311</v>
      </c>
      <c r="B180" s="400" t="s">
        <v>194</v>
      </c>
      <c r="C180" s="401">
        <f t="shared" si="189"/>
        <v>0</v>
      </c>
      <c r="D180" s="519"/>
      <c r="E180" s="520"/>
      <c r="F180" s="407">
        <f>D180+E180</f>
        <v>0</v>
      </c>
      <c r="G180" s="519"/>
      <c r="H180" s="520"/>
      <c r="I180" s="407">
        <f>G180+H180</f>
        <v>0</v>
      </c>
      <c r="J180" s="521"/>
      <c r="K180" s="520"/>
      <c r="L180" s="407">
        <f>J180+K180</f>
        <v>0</v>
      </c>
      <c r="M180" s="519"/>
      <c r="N180" s="520"/>
      <c r="O180" s="407">
        <f t="shared" ref="O180" si="244">M180+N180</f>
        <v>0</v>
      </c>
      <c r="P180" s="522"/>
    </row>
    <row r="181" spans="1:16" s="330" customFormat="1" ht="24" x14ac:dyDescent="0.25">
      <c r="A181" s="561"/>
      <c r="B181" s="321" t="s">
        <v>195</v>
      </c>
      <c r="C181" s="493">
        <f t="shared" si="189"/>
        <v>336271</v>
      </c>
      <c r="D181" s="494">
        <f t="shared" ref="D181:O181" si="245">SUM(D182,D211,D252,D265)</f>
        <v>348171</v>
      </c>
      <c r="E181" s="495">
        <f t="shared" si="245"/>
        <v>-11900</v>
      </c>
      <c r="F181" s="496">
        <f t="shared" si="245"/>
        <v>336271</v>
      </c>
      <c r="G181" s="494">
        <f t="shared" si="245"/>
        <v>0</v>
      </c>
      <c r="H181" s="495">
        <f t="shared" si="245"/>
        <v>0</v>
      </c>
      <c r="I181" s="496">
        <f t="shared" si="245"/>
        <v>0</v>
      </c>
      <c r="J181" s="497">
        <f t="shared" si="245"/>
        <v>0</v>
      </c>
      <c r="K181" s="495">
        <f t="shared" si="245"/>
        <v>0</v>
      </c>
      <c r="L181" s="496">
        <f t="shared" si="245"/>
        <v>0</v>
      </c>
      <c r="M181" s="494">
        <f t="shared" si="245"/>
        <v>0</v>
      </c>
      <c r="N181" s="495">
        <f t="shared" si="245"/>
        <v>0</v>
      </c>
      <c r="O181" s="496">
        <f t="shared" si="245"/>
        <v>0</v>
      </c>
      <c r="P181" s="562"/>
    </row>
    <row r="182" spans="1:16" x14ac:dyDescent="0.25">
      <c r="A182" s="499">
        <v>5000</v>
      </c>
      <c r="B182" s="499" t="s">
        <v>196</v>
      </c>
      <c r="C182" s="500">
        <f t="shared" si="189"/>
        <v>336271</v>
      </c>
      <c r="D182" s="501">
        <f t="shared" ref="D182:E182" si="246">D183+D187</f>
        <v>348171</v>
      </c>
      <c r="E182" s="502">
        <f t="shared" si="246"/>
        <v>-11900</v>
      </c>
      <c r="F182" s="503">
        <f>F183+F187</f>
        <v>336271</v>
      </c>
      <c r="G182" s="501">
        <f t="shared" ref="G182:H182" si="247">G183+G187</f>
        <v>0</v>
      </c>
      <c r="H182" s="502">
        <f t="shared" si="247"/>
        <v>0</v>
      </c>
      <c r="I182" s="503">
        <f>I183+I187</f>
        <v>0</v>
      </c>
      <c r="J182" s="504">
        <f t="shared" ref="J182:K182" si="248">J183+J187</f>
        <v>0</v>
      </c>
      <c r="K182" s="502">
        <f t="shared" si="248"/>
        <v>0</v>
      </c>
      <c r="L182" s="503">
        <f>L183+L187</f>
        <v>0</v>
      </c>
      <c r="M182" s="501">
        <f t="shared" ref="M182:O182" si="249">M183+M187</f>
        <v>0</v>
      </c>
      <c r="N182" s="502">
        <f t="shared" si="249"/>
        <v>0</v>
      </c>
      <c r="O182" s="503">
        <f t="shared" si="249"/>
        <v>0</v>
      </c>
      <c r="P182" s="505"/>
    </row>
    <row r="183" spans="1:16" x14ac:dyDescent="0.25">
      <c r="A183" s="376">
        <v>5100</v>
      </c>
      <c r="B183" s="506" t="s">
        <v>197</v>
      </c>
      <c r="C183" s="377">
        <f t="shared" si="189"/>
        <v>198371</v>
      </c>
      <c r="D183" s="507">
        <f t="shared" ref="D183:E183" si="250">SUM(D184:D186)</f>
        <v>198371</v>
      </c>
      <c r="E183" s="508">
        <f t="shared" si="250"/>
        <v>0</v>
      </c>
      <c r="F183" s="388">
        <f>SUM(F184:F186)</f>
        <v>198371</v>
      </c>
      <c r="G183" s="507">
        <f t="shared" ref="G183:H183" si="251">SUM(G184:G186)</f>
        <v>0</v>
      </c>
      <c r="H183" s="508">
        <f t="shared" si="251"/>
        <v>0</v>
      </c>
      <c r="I183" s="388">
        <f>SUM(I184:I186)</f>
        <v>0</v>
      </c>
      <c r="J183" s="509">
        <f t="shared" ref="J183:K183" si="252">SUM(J184:J186)</f>
        <v>0</v>
      </c>
      <c r="K183" s="508">
        <f t="shared" si="252"/>
        <v>0</v>
      </c>
      <c r="L183" s="388">
        <f>SUM(L184:L186)</f>
        <v>0</v>
      </c>
      <c r="M183" s="507">
        <f t="shared" ref="M183:O183" si="253">SUM(M184:M186)</f>
        <v>0</v>
      </c>
      <c r="N183" s="508">
        <f t="shared" si="253"/>
        <v>0</v>
      </c>
      <c r="O183" s="388">
        <f t="shared" si="253"/>
        <v>0</v>
      </c>
      <c r="P183" s="530"/>
    </row>
    <row r="184" spans="1:16" hidden="1" x14ac:dyDescent="0.25">
      <c r="A184" s="531">
        <v>5110</v>
      </c>
      <c r="B184" s="390" t="s">
        <v>198</v>
      </c>
      <c r="C184" s="391">
        <f t="shared" si="189"/>
        <v>0</v>
      </c>
      <c r="D184" s="515"/>
      <c r="E184" s="516"/>
      <c r="F184" s="397">
        <f t="shared" ref="F184:F186" si="254">D184+E184</f>
        <v>0</v>
      </c>
      <c r="G184" s="515"/>
      <c r="H184" s="516"/>
      <c r="I184" s="397">
        <f t="shared" ref="I184:I186" si="255">G184+H184</f>
        <v>0</v>
      </c>
      <c r="J184" s="517"/>
      <c r="K184" s="516"/>
      <c r="L184" s="397">
        <f t="shared" ref="L184:L186" si="256">J184+K184</f>
        <v>0</v>
      </c>
      <c r="M184" s="515"/>
      <c r="N184" s="516"/>
      <c r="O184" s="397">
        <f t="shared" ref="O184:O186" si="257">M184+N184</f>
        <v>0</v>
      </c>
      <c r="P184" s="518"/>
    </row>
    <row r="185" spans="1:16" ht="24" x14ac:dyDescent="0.25">
      <c r="A185" s="523">
        <v>5120</v>
      </c>
      <c r="B185" s="400" t="s">
        <v>199</v>
      </c>
      <c r="C185" s="401">
        <f t="shared" si="189"/>
        <v>198371</v>
      </c>
      <c r="D185" s="519">
        <v>198371</v>
      </c>
      <c r="E185" s="520"/>
      <c r="F185" s="407">
        <f t="shared" si="254"/>
        <v>198371</v>
      </c>
      <c r="G185" s="519"/>
      <c r="H185" s="520"/>
      <c r="I185" s="407">
        <f t="shared" si="255"/>
        <v>0</v>
      </c>
      <c r="J185" s="521"/>
      <c r="K185" s="520"/>
      <c r="L185" s="407">
        <f t="shared" si="256"/>
        <v>0</v>
      </c>
      <c r="M185" s="519"/>
      <c r="N185" s="520"/>
      <c r="O185" s="407">
        <f t="shared" si="257"/>
        <v>0</v>
      </c>
      <c r="P185" s="522"/>
    </row>
    <row r="186" spans="1:16" hidden="1" x14ac:dyDescent="0.25">
      <c r="A186" s="523">
        <v>5140</v>
      </c>
      <c r="B186" s="400" t="s">
        <v>200</v>
      </c>
      <c r="C186" s="401">
        <f t="shared" si="189"/>
        <v>0</v>
      </c>
      <c r="D186" s="519"/>
      <c r="E186" s="520"/>
      <c r="F186" s="407">
        <f t="shared" si="254"/>
        <v>0</v>
      </c>
      <c r="G186" s="519"/>
      <c r="H186" s="520"/>
      <c r="I186" s="407">
        <f t="shared" si="255"/>
        <v>0</v>
      </c>
      <c r="J186" s="521"/>
      <c r="K186" s="520"/>
      <c r="L186" s="407">
        <f t="shared" si="256"/>
        <v>0</v>
      </c>
      <c r="M186" s="519"/>
      <c r="N186" s="520"/>
      <c r="O186" s="407">
        <f t="shared" si="257"/>
        <v>0</v>
      </c>
      <c r="P186" s="522"/>
    </row>
    <row r="187" spans="1:16" ht="24" x14ac:dyDescent="0.25">
      <c r="A187" s="376">
        <v>5200</v>
      </c>
      <c r="B187" s="506" t="s">
        <v>201</v>
      </c>
      <c r="C187" s="377">
        <f t="shared" si="189"/>
        <v>137900</v>
      </c>
      <c r="D187" s="507">
        <f t="shared" ref="D187:E187" si="258">D188+D198+D199+D206+D207+D208+D210</f>
        <v>149800</v>
      </c>
      <c r="E187" s="508">
        <f t="shared" si="258"/>
        <v>-11900</v>
      </c>
      <c r="F187" s="388">
        <f>F188+F198+F199+F206+F207+F208+F210</f>
        <v>137900</v>
      </c>
      <c r="G187" s="507">
        <f t="shared" ref="G187:H187" si="259">G188+G198+G199+G206+G207+G208+G210</f>
        <v>0</v>
      </c>
      <c r="H187" s="508">
        <f t="shared" si="259"/>
        <v>0</v>
      </c>
      <c r="I187" s="388">
        <f>I188+I198+I199+I206+I207+I208+I210</f>
        <v>0</v>
      </c>
      <c r="J187" s="509">
        <f t="shared" ref="J187:K187" si="260">J188+J198+J199+J206+J207+J208+J210</f>
        <v>0</v>
      </c>
      <c r="K187" s="508">
        <f t="shared" si="260"/>
        <v>0</v>
      </c>
      <c r="L187" s="388">
        <f>L188+L198+L199+L206+L207+L208+L210</f>
        <v>0</v>
      </c>
      <c r="M187" s="507">
        <f t="shared" ref="M187:O187" si="261">M188+M198+M199+M206+M207+M208+M210</f>
        <v>0</v>
      </c>
      <c r="N187" s="508">
        <f t="shared" si="261"/>
        <v>0</v>
      </c>
      <c r="O187" s="388">
        <f t="shared" si="261"/>
        <v>0</v>
      </c>
      <c r="P187" s="530"/>
    </row>
    <row r="188" spans="1:16" hidden="1" x14ac:dyDescent="0.25">
      <c r="A188" s="511">
        <v>5210</v>
      </c>
      <c r="B188" s="462" t="s">
        <v>202</v>
      </c>
      <c r="C188" s="467">
        <f t="shared" si="189"/>
        <v>0</v>
      </c>
      <c r="D188" s="468">
        <f t="shared" ref="D188:E188" si="262">SUM(D189:D197)</f>
        <v>0</v>
      </c>
      <c r="E188" s="469">
        <f t="shared" si="262"/>
        <v>0</v>
      </c>
      <c r="F188" s="512">
        <f>SUM(F189:F197)</f>
        <v>0</v>
      </c>
      <c r="G188" s="468">
        <f t="shared" ref="G188:H188" si="263">SUM(G189:G197)</f>
        <v>0</v>
      </c>
      <c r="H188" s="469">
        <f t="shared" si="263"/>
        <v>0</v>
      </c>
      <c r="I188" s="512">
        <f>SUM(I189:I197)</f>
        <v>0</v>
      </c>
      <c r="J188" s="513">
        <f t="shared" ref="J188:K188" si="264">SUM(J189:J197)</f>
        <v>0</v>
      </c>
      <c r="K188" s="469">
        <f t="shared" si="264"/>
        <v>0</v>
      </c>
      <c r="L188" s="512">
        <f>SUM(L189:L197)</f>
        <v>0</v>
      </c>
      <c r="M188" s="468">
        <f t="shared" ref="M188:O188" si="265">SUM(M189:M197)</f>
        <v>0</v>
      </c>
      <c r="N188" s="469">
        <f t="shared" si="265"/>
        <v>0</v>
      </c>
      <c r="O188" s="512">
        <f t="shared" si="265"/>
        <v>0</v>
      </c>
      <c r="P188" s="514"/>
    </row>
    <row r="189" spans="1:16" hidden="1" x14ac:dyDescent="0.25">
      <c r="A189" s="348">
        <v>5211</v>
      </c>
      <c r="B189" s="390" t="s">
        <v>203</v>
      </c>
      <c r="C189" s="391">
        <f t="shared" si="189"/>
        <v>0</v>
      </c>
      <c r="D189" s="515"/>
      <c r="E189" s="516"/>
      <c r="F189" s="397">
        <f t="shared" ref="F189:F198" si="266">D189+E189</f>
        <v>0</v>
      </c>
      <c r="G189" s="515"/>
      <c r="H189" s="516"/>
      <c r="I189" s="397">
        <f t="shared" ref="I189:I198" si="267">G189+H189</f>
        <v>0</v>
      </c>
      <c r="J189" s="517"/>
      <c r="K189" s="516"/>
      <c r="L189" s="397">
        <f t="shared" ref="L189:L198" si="268">J189+K189</f>
        <v>0</v>
      </c>
      <c r="M189" s="515"/>
      <c r="N189" s="516"/>
      <c r="O189" s="397">
        <f t="shared" ref="O189:O198" si="269">M189+N189</f>
        <v>0</v>
      </c>
      <c r="P189" s="518"/>
    </row>
    <row r="190" spans="1:16" hidden="1" x14ac:dyDescent="0.25">
      <c r="A190" s="356">
        <v>5212</v>
      </c>
      <c r="B190" s="400" t="s">
        <v>204</v>
      </c>
      <c r="C190" s="401">
        <f t="shared" si="189"/>
        <v>0</v>
      </c>
      <c r="D190" s="519"/>
      <c r="E190" s="520"/>
      <c r="F190" s="407">
        <f t="shared" si="266"/>
        <v>0</v>
      </c>
      <c r="G190" s="519"/>
      <c r="H190" s="520"/>
      <c r="I190" s="407">
        <f t="shared" si="267"/>
        <v>0</v>
      </c>
      <c r="J190" s="521"/>
      <c r="K190" s="520"/>
      <c r="L190" s="407">
        <f t="shared" si="268"/>
        <v>0</v>
      </c>
      <c r="M190" s="519"/>
      <c r="N190" s="520"/>
      <c r="O190" s="407">
        <f t="shared" si="269"/>
        <v>0</v>
      </c>
      <c r="P190" s="522"/>
    </row>
    <row r="191" spans="1:16" hidden="1" x14ac:dyDescent="0.25">
      <c r="A191" s="356">
        <v>5213</v>
      </c>
      <c r="B191" s="400" t="s">
        <v>205</v>
      </c>
      <c r="C191" s="401">
        <f t="shared" si="189"/>
        <v>0</v>
      </c>
      <c r="D191" s="519"/>
      <c r="E191" s="520"/>
      <c r="F191" s="407">
        <f t="shared" si="266"/>
        <v>0</v>
      </c>
      <c r="G191" s="519"/>
      <c r="H191" s="520"/>
      <c r="I191" s="407">
        <f t="shared" si="267"/>
        <v>0</v>
      </c>
      <c r="J191" s="521"/>
      <c r="K191" s="520"/>
      <c r="L191" s="407">
        <f t="shared" si="268"/>
        <v>0</v>
      </c>
      <c r="M191" s="519"/>
      <c r="N191" s="520"/>
      <c r="O191" s="407">
        <f t="shared" si="269"/>
        <v>0</v>
      </c>
      <c r="P191" s="522"/>
    </row>
    <row r="192" spans="1:16" hidden="1" x14ac:dyDescent="0.25">
      <c r="A192" s="356">
        <v>5214</v>
      </c>
      <c r="B192" s="400" t="s">
        <v>206</v>
      </c>
      <c r="C192" s="401">
        <f t="shared" si="189"/>
        <v>0</v>
      </c>
      <c r="D192" s="519"/>
      <c r="E192" s="520"/>
      <c r="F192" s="407">
        <f t="shared" si="266"/>
        <v>0</v>
      </c>
      <c r="G192" s="519"/>
      <c r="H192" s="520"/>
      <c r="I192" s="407">
        <f t="shared" si="267"/>
        <v>0</v>
      </c>
      <c r="J192" s="521"/>
      <c r="K192" s="520"/>
      <c r="L192" s="407">
        <f t="shared" si="268"/>
        <v>0</v>
      </c>
      <c r="M192" s="519"/>
      <c r="N192" s="520"/>
      <c r="O192" s="407">
        <f t="shared" si="269"/>
        <v>0</v>
      </c>
      <c r="P192" s="522"/>
    </row>
    <row r="193" spans="1:16" hidden="1" x14ac:dyDescent="0.25">
      <c r="A193" s="356">
        <v>5215</v>
      </c>
      <c r="B193" s="400" t="s">
        <v>207</v>
      </c>
      <c r="C193" s="401">
        <f t="shared" si="189"/>
        <v>0</v>
      </c>
      <c r="D193" s="519"/>
      <c r="E193" s="520"/>
      <c r="F193" s="407">
        <f t="shared" si="266"/>
        <v>0</v>
      </c>
      <c r="G193" s="519"/>
      <c r="H193" s="520"/>
      <c r="I193" s="407">
        <f t="shared" si="267"/>
        <v>0</v>
      </c>
      <c r="J193" s="521"/>
      <c r="K193" s="520"/>
      <c r="L193" s="407">
        <f t="shared" si="268"/>
        <v>0</v>
      </c>
      <c r="M193" s="519"/>
      <c r="N193" s="520"/>
      <c r="O193" s="407">
        <f t="shared" si="269"/>
        <v>0</v>
      </c>
      <c r="P193" s="522"/>
    </row>
    <row r="194" spans="1:16" ht="14.25" hidden="1" customHeight="1" x14ac:dyDescent="0.25">
      <c r="A194" s="356">
        <v>5216</v>
      </c>
      <c r="B194" s="400" t="s">
        <v>208</v>
      </c>
      <c r="C194" s="401">
        <f t="shared" si="189"/>
        <v>0</v>
      </c>
      <c r="D194" s="519"/>
      <c r="E194" s="520"/>
      <c r="F194" s="407">
        <f t="shared" si="266"/>
        <v>0</v>
      </c>
      <c r="G194" s="519"/>
      <c r="H194" s="520"/>
      <c r="I194" s="407">
        <f t="shared" si="267"/>
        <v>0</v>
      </c>
      <c r="J194" s="521"/>
      <c r="K194" s="520"/>
      <c r="L194" s="407">
        <f t="shared" si="268"/>
        <v>0</v>
      </c>
      <c r="M194" s="519"/>
      <c r="N194" s="520"/>
      <c r="O194" s="407">
        <f t="shared" si="269"/>
        <v>0</v>
      </c>
      <c r="P194" s="522"/>
    </row>
    <row r="195" spans="1:16" hidden="1" x14ac:dyDescent="0.25">
      <c r="A195" s="356">
        <v>5217</v>
      </c>
      <c r="B195" s="400" t="s">
        <v>209</v>
      </c>
      <c r="C195" s="401">
        <f t="shared" si="189"/>
        <v>0</v>
      </c>
      <c r="D195" s="519"/>
      <c r="E195" s="520"/>
      <c r="F195" s="407">
        <f t="shared" si="266"/>
        <v>0</v>
      </c>
      <c r="G195" s="519"/>
      <c r="H195" s="520"/>
      <c r="I195" s="407">
        <f t="shared" si="267"/>
        <v>0</v>
      </c>
      <c r="J195" s="521"/>
      <c r="K195" s="520"/>
      <c r="L195" s="407">
        <f t="shared" si="268"/>
        <v>0</v>
      </c>
      <c r="M195" s="519"/>
      <c r="N195" s="520"/>
      <c r="O195" s="407">
        <f t="shared" si="269"/>
        <v>0</v>
      </c>
      <c r="P195" s="522"/>
    </row>
    <row r="196" spans="1:16" hidden="1" x14ac:dyDescent="0.25">
      <c r="A196" s="356">
        <v>5218</v>
      </c>
      <c r="B196" s="400" t="s">
        <v>210</v>
      </c>
      <c r="C196" s="401">
        <f t="shared" si="189"/>
        <v>0</v>
      </c>
      <c r="D196" s="519"/>
      <c r="E196" s="520"/>
      <c r="F196" s="407">
        <f t="shared" si="266"/>
        <v>0</v>
      </c>
      <c r="G196" s="519"/>
      <c r="H196" s="520"/>
      <c r="I196" s="407">
        <f t="shared" si="267"/>
        <v>0</v>
      </c>
      <c r="J196" s="521"/>
      <c r="K196" s="520"/>
      <c r="L196" s="407">
        <f t="shared" si="268"/>
        <v>0</v>
      </c>
      <c r="M196" s="519"/>
      <c r="N196" s="520"/>
      <c r="O196" s="407">
        <f t="shared" si="269"/>
        <v>0</v>
      </c>
      <c r="P196" s="522"/>
    </row>
    <row r="197" spans="1:16" hidden="1" x14ac:dyDescent="0.25">
      <c r="A197" s="356">
        <v>5219</v>
      </c>
      <c r="B197" s="400" t="s">
        <v>211</v>
      </c>
      <c r="C197" s="401">
        <f t="shared" si="189"/>
        <v>0</v>
      </c>
      <c r="D197" s="519"/>
      <c r="E197" s="520"/>
      <c r="F197" s="407">
        <f t="shared" si="266"/>
        <v>0</v>
      </c>
      <c r="G197" s="519"/>
      <c r="H197" s="520"/>
      <c r="I197" s="407">
        <f t="shared" si="267"/>
        <v>0</v>
      </c>
      <c r="J197" s="521"/>
      <c r="K197" s="520"/>
      <c r="L197" s="407">
        <f t="shared" si="268"/>
        <v>0</v>
      </c>
      <c r="M197" s="519"/>
      <c r="N197" s="520"/>
      <c r="O197" s="407">
        <f t="shared" si="269"/>
        <v>0</v>
      </c>
      <c r="P197" s="522"/>
    </row>
    <row r="198" spans="1:16" ht="13.5" hidden="1" customHeight="1" x14ac:dyDescent="0.25">
      <c r="A198" s="523">
        <v>5220</v>
      </c>
      <c r="B198" s="400" t="s">
        <v>212</v>
      </c>
      <c r="C198" s="401">
        <f t="shared" si="189"/>
        <v>0</v>
      </c>
      <c r="D198" s="519"/>
      <c r="E198" s="520"/>
      <c r="F198" s="407">
        <f t="shared" si="266"/>
        <v>0</v>
      </c>
      <c r="G198" s="519"/>
      <c r="H198" s="520"/>
      <c r="I198" s="407">
        <f t="shared" si="267"/>
        <v>0</v>
      </c>
      <c r="J198" s="521"/>
      <c r="K198" s="520"/>
      <c r="L198" s="407">
        <f t="shared" si="268"/>
        <v>0</v>
      </c>
      <c r="M198" s="519"/>
      <c r="N198" s="520"/>
      <c r="O198" s="407">
        <f t="shared" si="269"/>
        <v>0</v>
      </c>
      <c r="P198" s="522"/>
    </row>
    <row r="199" spans="1:16" x14ac:dyDescent="0.25">
      <c r="A199" s="523">
        <v>5230</v>
      </c>
      <c r="B199" s="400" t="s">
        <v>213</v>
      </c>
      <c r="C199" s="401">
        <f t="shared" si="189"/>
        <v>88800</v>
      </c>
      <c r="D199" s="524">
        <f t="shared" ref="D199:E199" si="270">SUM(D200:D205)</f>
        <v>88800</v>
      </c>
      <c r="E199" s="525">
        <f t="shared" si="270"/>
        <v>0</v>
      </c>
      <c r="F199" s="407">
        <f>SUM(F200:F205)</f>
        <v>88800</v>
      </c>
      <c r="G199" s="524">
        <f t="shared" ref="G199:H199" si="271">SUM(G200:G205)</f>
        <v>0</v>
      </c>
      <c r="H199" s="525">
        <f t="shared" si="271"/>
        <v>0</v>
      </c>
      <c r="I199" s="407">
        <f>SUM(I200:I205)</f>
        <v>0</v>
      </c>
      <c r="J199" s="526">
        <f t="shared" ref="J199:K199" si="272">SUM(J200:J205)</f>
        <v>0</v>
      </c>
      <c r="K199" s="525">
        <f t="shared" si="272"/>
        <v>0</v>
      </c>
      <c r="L199" s="407">
        <f>SUM(L200:L205)</f>
        <v>0</v>
      </c>
      <c r="M199" s="524">
        <f t="shared" ref="M199:O199" si="273">SUM(M200:M205)</f>
        <v>0</v>
      </c>
      <c r="N199" s="525">
        <f t="shared" si="273"/>
        <v>0</v>
      </c>
      <c r="O199" s="407">
        <f t="shared" si="273"/>
        <v>0</v>
      </c>
      <c r="P199" s="522"/>
    </row>
    <row r="200" spans="1:16" hidden="1" x14ac:dyDescent="0.25">
      <c r="A200" s="356">
        <v>5231</v>
      </c>
      <c r="B200" s="400" t="s">
        <v>214</v>
      </c>
      <c r="C200" s="401">
        <f t="shared" si="189"/>
        <v>0</v>
      </c>
      <c r="D200" s="519"/>
      <c r="E200" s="520"/>
      <c r="F200" s="407">
        <f t="shared" ref="F200:F207" si="274">D200+E200</f>
        <v>0</v>
      </c>
      <c r="G200" s="519"/>
      <c r="H200" s="520"/>
      <c r="I200" s="407">
        <f t="shared" ref="I200:I207" si="275">G200+H200</f>
        <v>0</v>
      </c>
      <c r="J200" s="521"/>
      <c r="K200" s="520"/>
      <c r="L200" s="407">
        <f t="shared" ref="L200:L207" si="276">J200+K200</f>
        <v>0</v>
      </c>
      <c r="M200" s="519"/>
      <c r="N200" s="520"/>
      <c r="O200" s="407">
        <f t="shared" ref="O200:O207" si="277">M200+N200</f>
        <v>0</v>
      </c>
      <c r="P200" s="522"/>
    </row>
    <row r="201" spans="1:16" hidden="1" x14ac:dyDescent="0.25">
      <c r="A201" s="356">
        <v>5233</v>
      </c>
      <c r="B201" s="400" t="s">
        <v>215</v>
      </c>
      <c r="C201" s="401">
        <f t="shared" si="189"/>
        <v>0</v>
      </c>
      <c r="D201" s="519"/>
      <c r="E201" s="520"/>
      <c r="F201" s="407">
        <f t="shared" si="274"/>
        <v>0</v>
      </c>
      <c r="G201" s="519"/>
      <c r="H201" s="520"/>
      <c r="I201" s="407">
        <f t="shared" si="275"/>
        <v>0</v>
      </c>
      <c r="J201" s="521"/>
      <c r="K201" s="520"/>
      <c r="L201" s="407">
        <f t="shared" si="276"/>
        <v>0</v>
      </c>
      <c r="M201" s="519"/>
      <c r="N201" s="520"/>
      <c r="O201" s="407">
        <f t="shared" si="277"/>
        <v>0</v>
      </c>
      <c r="P201" s="522"/>
    </row>
    <row r="202" spans="1:16" ht="24" hidden="1" x14ac:dyDescent="0.25">
      <c r="A202" s="356">
        <v>5234</v>
      </c>
      <c r="B202" s="400" t="s">
        <v>216</v>
      </c>
      <c r="C202" s="401">
        <f t="shared" si="189"/>
        <v>0</v>
      </c>
      <c r="D202" s="519"/>
      <c r="E202" s="520"/>
      <c r="F202" s="407">
        <f t="shared" si="274"/>
        <v>0</v>
      </c>
      <c r="G202" s="519"/>
      <c r="H202" s="520"/>
      <c r="I202" s="407">
        <f t="shared" si="275"/>
        <v>0</v>
      </c>
      <c r="J202" s="521"/>
      <c r="K202" s="520"/>
      <c r="L202" s="407">
        <f t="shared" si="276"/>
        <v>0</v>
      </c>
      <c r="M202" s="519"/>
      <c r="N202" s="520"/>
      <c r="O202" s="407">
        <f t="shared" si="277"/>
        <v>0</v>
      </c>
      <c r="P202" s="522"/>
    </row>
    <row r="203" spans="1:16" ht="14.25" hidden="1" customHeight="1" x14ac:dyDescent="0.25">
      <c r="A203" s="356">
        <v>5236</v>
      </c>
      <c r="B203" s="400" t="s">
        <v>217</v>
      </c>
      <c r="C203" s="401">
        <f t="shared" si="189"/>
        <v>0</v>
      </c>
      <c r="D203" s="519"/>
      <c r="E203" s="520"/>
      <c r="F203" s="407">
        <f t="shared" si="274"/>
        <v>0</v>
      </c>
      <c r="G203" s="519"/>
      <c r="H203" s="520"/>
      <c r="I203" s="407">
        <f t="shared" si="275"/>
        <v>0</v>
      </c>
      <c r="J203" s="521"/>
      <c r="K203" s="520"/>
      <c r="L203" s="407">
        <f t="shared" si="276"/>
        <v>0</v>
      </c>
      <c r="M203" s="519"/>
      <c r="N203" s="520"/>
      <c r="O203" s="407">
        <f t="shared" si="277"/>
        <v>0</v>
      </c>
      <c r="P203" s="522"/>
    </row>
    <row r="204" spans="1:16" ht="24" x14ac:dyDescent="0.25">
      <c r="A204" s="356">
        <v>5238</v>
      </c>
      <c r="B204" s="400" t="s">
        <v>218</v>
      </c>
      <c r="C204" s="401">
        <f t="shared" si="189"/>
        <v>80000</v>
      </c>
      <c r="D204" s="519">
        <v>80000</v>
      </c>
      <c r="E204" s="520"/>
      <c r="F204" s="407">
        <f t="shared" si="274"/>
        <v>80000</v>
      </c>
      <c r="G204" s="519"/>
      <c r="H204" s="520"/>
      <c r="I204" s="407">
        <f t="shared" si="275"/>
        <v>0</v>
      </c>
      <c r="J204" s="521"/>
      <c r="K204" s="520"/>
      <c r="L204" s="407">
        <f t="shared" si="276"/>
        <v>0</v>
      </c>
      <c r="M204" s="519"/>
      <c r="N204" s="520"/>
      <c r="O204" s="407">
        <f t="shared" si="277"/>
        <v>0</v>
      </c>
      <c r="P204" s="522"/>
    </row>
    <row r="205" spans="1:16" ht="24" x14ac:dyDescent="0.25">
      <c r="A205" s="356">
        <v>5239</v>
      </c>
      <c r="B205" s="400" t="s">
        <v>219</v>
      </c>
      <c r="C205" s="401">
        <f t="shared" si="189"/>
        <v>8800</v>
      </c>
      <c r="D205" s="519">
        <v>8800</v>
      </c>
      <c r="E205" s="520"/>
      <c r="F205" s="407">
        <f t="shared" si="274"/>
        <v>8800</v>
      </c>
      <c r="G205" s="519"/>
      <c r="H205" s="520"/>
      <c r="I205" s="407">
        <f t="shared" si="275"/>
        <v>0</v>
      </c>
      <c r="J205" s="521"/>
      <c r="K205" s="520"/>
      <c r="L205" s="407">
        <f t="shared" si="276"/>
        <v>0</v>
      </c>
      <c r="M205" s="519"/>
      <c r="N205" s="520"/>
      <c r="O205" s="407">
        <f t="shared" si="277"/>
        <v>0</v>
      </c>
      <c r="P205" s="522"/>
    </row>
    <row r="206" spans="1:16" ht="24" x14ac:dyDescent="0.25">
      <c r="A206" s="523">
        <v>5240</v>
      </c>
      <c r="B206" s="400" t="s">
        <v>220</v>
      </c>
      <c r="C206" s="401">
        <f t="shared" si="189"/>
        <v>49100</v>
      </c>
      <c r="D206" s="519">
        <v>61000</v>
      </c>
      <c r="E206" s="563">
        <v>-11900</v>
      </c>
      <c r="F206" s="407">
        <f t="shared" si="274"/>
        <v>49100</v>
      </c>
      <c r="G206" s="519"/>
      <c r="H206" s="520"/>
      <c r="I206" s="407">
        <f t="shared" si="275"/>
        <v>0</v>
      </c>
      <c r="J206" s="521"/>
      <c r="K206" s="520"/>
      <c r="L206" s="407">
        <f t="shared" si="276"/>
        <v>0</v>
      </c>
      <c r="M206" s="519"/>
      <c r="N206" s="520"/>
      <c r="O206" s="407">
        <f t="shared" si="277"/>
        <v>0</v>
      </c>
      <c r="P206" s="522"/>
    </row>
    <row r="207" spans="1:16" hidden="1" x14ac:dyDescent="0.25">
      <c r="A207" s="523">
        <v>5250</v>
      </c>
      <c r="B207" s="400" t="s">
        <v>221</v>
      </c>
      <c r="C207" s="401">
        <f t="shared" si="189"/>
        <v>0</v>
      </c>
      <c r="D207" s="519"/>
      <c r="E207" s="520"/>
      <c r="F207" s="407">
        <f t="shared" si="274"/>
        <v>0</v>
      </c>
      <c r="G207" s="519"/>
      <c r="H207" s="520"/>
      <c r="I207" s="407">
        <f t="shared" si="275"/>
        <v>0</v>
      </c>
      <c r="J207" s="521"/>
      <c r="K207" s="520"/>
      <c r="L207" s="407">
        <f t="shared" si="276"/>
        <v>0</v>
      </c>
      <c r="M207" s="519"/>
      <c r="N207" s="520"/>
      <c r="O207" s="407">
        <f t="shared" si="277"/>
        <v>0</v>
      </c>
      <c r="P207" s="522"/>
    </row>
    <row r="208" spans="1:16" hidden="1" x14ac:dyDescent="0.25">
      <c r="A208" s="523">
        <v>5260</v>
      </c>
      <c r="B208" s="400" t="s">
        <v>222</v>
      </c>
      <c r="C208" s="401">
        <f t="shared" si="189"/>
        <v>0</v>
      </c>
      <c r="D208" s="524">
        <f t="shared" ref="D208:E208" si="278">SUM(D209)</f>
        <v>0</v>
      </c>
      <c r="E208" s="525">
        <f t="shared" si="278"/>
        <v>0</v>
      </c>
      <c r="F208" s="407">
        <f>SUM(F209)</f>
        <v>0</v>
      </c>
      <c r="G208" s="524">
        <f t="shared" ref="G208:H208" si="279">SUM(G209)</f>
        <v>0</v>
      </c>
      <c r="H208" s="525">
        <f t="shared" si="279"/>
        <v>0</v>
      </c>
      <c r="I208" s="407">
        <f>SUM(I209)</f>
        <v>0</v>
      </c>
      <c r="J208" s="526">
        <f t="shared" ref="J208:K208" si="280">SUM(J209)</f>
        <v>0</v>
      </c>
      <c r="K208" s="525">
        <f t="shared" si="280"/>
        <v>0</v>
      </c>
      <c r="L208" s="407">
        <f>SUM(L209)</f>
        <v>0</v>
      </c>
      <c r="M208" s="524">
        <f t="shared" ref="M208:O208" si="281">SUM(M209)</f>
        <v>0</v>
      </c>
      <c r="N208" s="525">
        <f t="shared" si="281"/>
        <v>0</v>
      </c>
      <c r="O208" s="407">
        <f t="shared" si="281"/>
        <v>0</v>
      </c>
      <c r="P208" s="522"/>
    </row>
    <row r="209" spans="1:16" ht="24" hidden="1" x14ac:dyDescent="0.25">
      <c r="A209" s="356">
        <v>5269</v>
      </c>
      <c r="B209" s="400" t="s">
        <v>223</v>
      </c>
      <c r="C209" s="401">
        <f t="shared" si="189"/>
        <v>0</v>
      </c>
      <c r="D209" s="519"/>
      <c r="E209" s="520"/>
      <c r="F209" s="407">
        <f t="shared" ref="F209:F210" si="282">D209+E209</f>
        <v>0</v>
      </c>
      <c r="G209" s="519"/>
      <c r="H209" s="520"/>
      <c r="I209" s="407">
        <f t="shared" ref="I209:I210" si="283">G209+H209</f>
        <v>0</v>
      </c>
      <c r="J209" s="521"/>
      <c r="K209" s="520"/>
      <c r="L209" s="407">
        <f t="shared" ref="L209:L210" si="284">J209+K209</f>
        <v>0</v>
      </c>
      <c r="M209" s="519"/>
      <c r="N209" s="520"/>
      <c r="O209" s="407">
        <f t="shared" ref="O209:O210" si="285">M209+N209</f>
        <v>0</v>
      </c>
      <c r="P209" s="522"/>
    </row>
    <row r="210" spans="1:16" ht="24" hidden="1" x14ac:dyDescent="0.25">
      <c r="A210" s="511">
        <v>5270</v>
      </c>
      <c r="B210" s="462" t="s">
        <v>224</v>
      </c>
      <c r="C210" s="467">
        <f t="shared" si="189"/>
        <v>0</v>
      </c>
      <c r="D210" s="527"/>
      <c r="E210" s="528"/>
      <c r="F210" s="512">
        <f t="shared" si="282"/>
        <v>0</v>
      </c>
      <c r="G210" s="527"/>
      <c r="H210" s="528"/>
      <c r="I210" s="512">
        <f t="shared" si="283"/>
        <v>0</v>
      </c>
      <c r="J210" s="529"/>
      <c r="K210" s="528"/>
      <c r="L210" s="512">
        <f t="shared" si="284"/>
        <v>0</v>
      </c>
      <c r="M210" s="527"/>
      <c r="N210" s="528"/>
      <c r="O210" s="512">
        <f t="shared" si="285"/>
        <v>0</v>
      </c>
      <c r="P210" s="514"/>
    </row>
    <row r="211" spans="1:16" ht="24" hidden="1" x14ac:dyDescent="0.25">
      <c r="A211" s="499">
        <v>6000</v>
      </c>
      <c r="B211" s="499" t="s">
        <v>225</v>
      </c>
      <c r="C211" s="500">
        <f t="shared" si="189"/>
        <v>0</v>
      </c>
      <c r="D211" s="501">
        <f t="shared" ref="D211:O211" si="286">D212+D232+D240+D250</f>
        <v>0</v>
      </c>
      <c r="E211" s="502">
        <f t="shared" si="286"/>
        <v>0</v>
      </c>
      <c r="F211" s="503">
        <f t="shared" si="286"/>
        <v>0</v>
      </c>
      <c r="G211" s="501">
        <f t="shared" si="286"/>
        <v>0</v>
      </c>
      <c r="H211" s="502">
        <f t="shared" si="286"/>
        <v>0</v>
      </c>
      <c r="I211" s="503">
        <f t="shared" si="286"/>
        <v>0</v>
      </c>
      <c r="J211" s="504">
        <f t="shared" si="286"/>
        <v>0</v>
      </c>
      <c r="K211" s="502">
        <f t="shared" si="286"/>
        <v>0</v>
      </c>
      <c r="L211" s="503">
        <f t="shared" si="286"/>
        <v>0</v>
      </c>
      <c r="M211" s="501">
        <f t="shared" si="286"/>
        <v>0</v>
      </c>
      <c r="N211" s="502">
        <f t="shared" si="286"/>
        <v>0</v>
      </c>
      <c r="O211" s="503">
        <f t="shared" si="286"/>
        <v>0</v>
      </c>
      <c r="P211" s="505"/>
    </row>
    <row r="212" spans="1:16" ht="14.25" hidden="1" customHeight="1" x14ac:dyDescent="0.25">
      <c r="A212" s="553">
        <v>6200</v>
      </c>
      <c r="B212" s="545" t="s">
        <v>226</v>
      </c>
      <c r="C212" s="554">
        <f t="shared" si="189"/>
        <v>0</v>
      </c>
      <c r="D212" s="555">
        <f t="shared" ref="D212:E212" si="287">SUM(D213,D214,D216,D219,D225,D226,D227)</f>
        <v>0</v>
      </c>
      <c r="E212" s="556">
        <f t="shared" si="287"/>
        <v>0</v>
      </c>
      <c r="F212" s="557">
        <f>SUM(F213,F214,F216,F219,F225,F226,F227)</f>
        <v>0</v>
      </c>
      <c r="G212" s="555">
        <f t="shared" ref="G212:H212" si="288">SUM(G213,G214,G216,G219,G225,G226,G227)</f>
        <v>0</v>
      </c>
      <c r="H212" s="556">
        <f t="shared" si="288"/>
        <v>0</v>
      </c>
      <c r="I212" s="557">
        <f>SUM(I213,I214,I216,I219,I225,I226,I227)</f>
        <v>0</v>
      </c>
      <c r="J212" s="558">
        <f t="shared" ref="J212:K212" si="289">SUM(J213,J214,J216,J219,J225,J226,J227)</f>
        <v>0</v>
      </c>
      <c r="K212" s="556">
        <f t="shared" si="289"/>
        <v>0</v>
      </c>
      <c r="L212" s="557">
        <f>SUM(L213,L214,L216,L219,L225,L226,L227)</f>
        <v>0</v>
      </c>
      <c r="M212" s="555">
        <f t="shared" ref="M212:O212" si="290">SUM(M213,M214,M216,M219,M225,M226,M227)</f>
        <v>0</v>
      </c>
      <c r="N212" s="556">
        <f t="shared" si="290"/>
        <v>0</v>
      </c>
      <c r="O212" s="557">
        <f t="shared" si="290"/>
        <v>0</v>
      </c>
      <c r="P212" s="510"/>
    </row>
    <row r="213" spans="1:16" ht="24" hidden="1" x14ac:dyDescent="0.25">
      <c r="A213" s="531">
        <v>6220</v>
      </c>
      <c r="B213" s="390" t="s">
        <v>227</v>
      </c>
      <c r="C213" s="391">
        <f t="shared" ref="C213:C276" si="291">F213+I213+L213+O213</f>
        <v>0</v>
      </c>
      <c r="D213" s="515"/>
      <c r="E213" s="516"/>
      <c r="F213" s="397">
        <f>D213+E213</f>
        <v>0</v>
      </c>
      <c r="G213" s="515"/>
      <c r="H213" s="516"/>
      <c r="I213" s="397">
        <f>G213+H213</f>
        <v>0</v>
      </c>
      <c r="J213" s="517"/>
      <c r="K213" s="516"/>
      <c r="L213" s="397">
        <f>J213+K213</f>
        <v>0</v>
      </c>
      <c r="M213" s="515"/>
      <c r="N213" s="516"/>
      <c r="O213" s="397">
        <f t="shared" ref="O213" si="292">M213+N213</f>
        <v>0</v>
      </c>
      <c r="P213" s="518"/>
    </row>
    <row r="214" spans="1:16" hidden="1" x14ac:dyDescent="0.25">
      <c r="A214" s="523">
        <v>6230</v>
      </c>
      <c r="B214" s="400" t="s">
        <v>228</v>
      </c>
      <c r="C214" s="401">
        <f t="shared" si="291"/>
        <v>0</v>
      </c>
      <c r="D214" s="524">
        <f t="shared" ref="D214:O214" si="293">SUM(D215)</f>
        <v>0</v>
      </c>
      <c r="E214" s="525">
        <f t="shared" si="293"/>
        <v>0</v>
      </c>
      <c r="F214" s="407">
        <f t="shared" si="293"/>
        <v>0</v>
      </c>
      <c r="G214" s="524">
        <f t="shared" si="293"/>
        <v>0</v>
      </c>
      <c r="H214" s="525">
        <f t="shared" si="293"/>
        <v>0</v>
      </c>
      <c r="I214" s="407">
        <f t="shared" si="293"/>
        <v>0</v>
      </c>
      <c r="J214" s="526">
        <f t="shared" si="293"/>
        <v>0</v>
      </c>
      <c r="K214" s="525">
        <f t="shared" si="293"/>
        <v>0</v>
      </c>
      <c r="L214" s="407">
        <f t="shared" si="293"/>
        <v>0</v>
      </c>
      <c r="M214" s="524">
        <f t="shared" si="293"/>
        <v>0</v>
      </c>
      <c r="N214" s="525">
        <f t="shared" si="293"/>
        <v>0</v>
      </c>
      <c r="O214" s="407">
        <f t="shared" si="293"/>
        <v>0</v>
      </c>
      <c r="P214" s="522"/>
    </row>
    <row r="215" spans="1:16" ht="24" hidden="1" x14ac:dyDescent="0.25">
      <c r="A215" s="356">
        <v>6239</v>
      </c>
      <c r="B215" s="390" t="s">
        <v>229</v>
      </c>
      <c r="C215" s="401">
        <f t="shared" si="291"/>
        <v>0</v>
      </c>
      <c r="D215" s="515"/>
      <c r="E215" s="516"/>
      <c r="F215" s="397">
        <f>D215+E215</f>
        <v>0</v>
      </c>
      <c r="G215" s="515"/>
      <c r="H215" s="516"/>
      <c r="I215" s="397">
        <f>G215+H215</f>
        <v>0</v>
      </c>
      <c r="J215" s="517"/>
      <c r="K215" s="516"/>
      <c r="L215" s="397">
        <f>J215+K215</f>
        <v>0</v>
      </c>
      <c r="M215" s="515"/>
      <c r="N215" s="516"/>
      <c r="O215" s="397">
        <f t="shared" ref="O215" si="294">M215+N215</f>
        <v>0</v>
      </c>
      <c r="P215" s="518"/>
    </row>
    <row r="216" spans="1:16" ht="24" hidden="1" x14ac:dyDescent="0.25">
      <c r="A216" s="523">
        <v>6240</v>
      </c>
      <c r="B216" s="400" t="s">
        <v>230</v>
      </c>
      <c r="C216" s="401">
        <f t="shared" si="291"/>
        <v>0</v>
      </c>
      <c r="D216" s="524">
        <f t="shared" ref="D216:E216" si="295">SUM(D217:D218)</f>
        <v>0</v>
      </c>
      <c r="E216" s="525">
        <f t="shared" si="295"/>
        <v>0</v>
      </c>
      <c r="F216" s="407">
        <f>SUM(F217:F218)</f>
        <v>0</v>
      </c>
      <c r="G216" s="524">
        <f t="shared" ref="G216:H216" si="296">SUM(G217:G218)</f>
        <v>0</v>
      </c>
      <c r="H216" s="525">
        <f t="shared" si="296"/>
        <v>0</v>
      </c>
      <c r="I216" s="407">
        <f>SUM(I217:I218)</f>
        <v>0</v>
      </c>
      <c r="J216" s="526">
        <f t="shared" ref="J216:K216" si="297">SUM(J217:J218)</f>
        <v>0</v>
      </c>
      <c r="K216" s="525">
        <f t="shared" si="297"/>
        <v>0</v>
      </c>
      <c r="L216" s="407">
        <f>SUM(L217:L218)</f>
        <v>0</v>
      </c>
      <c r="M216" s="524">
        <f t="shared" ref="M216:O216" si="298">SUM(M217:M218)</f>
        <v>0</v>
      </c>
      <c r="N216" s="525">
        <f t="shared" si="298"/>
        <v>0</v>
      </c>
      <c r="O216" s="407">
        <f t="shared" si="298"/>
        <v>0</v>
      </c>
      <c r="P216" s="522"/>
    </row>
    <row r="217" spans="1:16" hidden="1" x14ac:dyDescent="0.25">
      <c r="A217" s="356">
        <v>6241</v>
      </c>
      <c r="B217" s="400" t="s">
        <v>231</v>
      </c>
      <c r="C217" s="401">
        <f t="shared" si="291"/>
        <v>0</v>
      </c>
      <c r="D217" s="519"/>
      <c r="E217" s="520"/>
      <c r="F217" s="407">
        <f t="shared" ref="F217:F218" si="299">D217+E217</f>
        <v>0</v>
      </c>
      <c r="G217" s="519"/>
      <c r="H217" s="520"/>
      <c r="I217" s="407">
        <f t="shared" ref="I217:I218" si="300">G217+H217</f>
        <v>0</v>
      </c>
      <c r="J217" s="521"/>
      <c r="K217" s="520"/>
      <c r="L217" s="407">
        <f t="shared" ref="L217:L218" si="301">J217+K217</f>
        <v>0</v>
      </c>
      <c r="M217" s="519"/>
      <c r="N217" s="520"/>
      <c r="O217" s="407">
        <f t="shared" ref="O217:O218" si="302">M217+N217</f>
        <v>0</v>
      </c>
      <c r="P217" s="522"/>
    </row>
    <row r="218" spans="1:16" hidden="1" x14ac:dyDescent="0.25">
      <c r="A218" s="356">
        <v>6242</v>
      </c>
      <c r="B218" s="400" t="s">
        <v>232</v>
      </c>
      <c r="C218" s="401">
        <f t="shared" si="291"/>
        <v>0</v>
      </c>
      <c r="D218" s="519"/>
      <c r="E218" s="520"/>
      <c r="F218" s="407">
        <f t="shared" si="299"/>
        <v>0</v>
      </c>
      <c r="G218" s="519"/>
      <c r="H218" s="520"/>
      <c r="I218" s="407">
        <f t="shared" si="300"/>
        <v>0</v>
      </c>
      <c r="J218" s="521"/>
      <c r="K218" s="520"/>
      <c r="L218" s="407">
        <f t="shared" si="301"/>
        <v>0</v>
      </c>
      <c r="M218" s="519"/>
      <c r="N218" s="520"/>
      <c r="O218" s="407">
        <f t="shared" si="302"/>
        <v>0</v>
      </c>
      <c r="P218" s="522"/>
    </row>
    <row r="219" spans="1:16" ht="25.5" hidden="1" customHeight="1" x14ac:dyDescent="0.25">
      <c r="A219" s="523">
        <v>6250</v>
      </c>
      <c r="B219" s="400" t="s">
        <v>233</v>
      </c>
      <c r="C219" s="401">
        <f t="shared" si="291"/>
        <v>0</v>
      </c>
      <c r="D219" s="524">
        <f t="shared" ref="D219:E219" si="303">SUM(D220:D224)</f>
        <v>0</v>
      </c>
      <c r="E219" s="525">
        <f t="shared" si="303"/>
        <v>0</v>
      </c>
      <c r="F219" s="407">
        <f>SUM(F220:F224)</f>
        <v>0</v>
      </c>
      <c r="G219" s="524">
        <f t="shared" ref="G219:H219" si="304">SUM(G220:G224)</f>
        <v>0</v>
      </c>
      <c r="H219" s="525">
        <f t="shared" si="304"/>
        <v>0</v>
      </c>
      <c r="I219" s="407">
        <f>SUM(I220:I224)</f>
        <v>0</v>
      </c>
      <c r="J219" s="526">
        <f t="shared" ref="J219:K219" si="305">SUM(J220:J224)</f>
        <v>0</v>
      </c>
      <c r="K219" s="525">
        <f t="shared" si="305"/>
        <v>0</v>
      </c>
      <c r="L219" s="407">
        <f>SUM(L220:L224)</f>
        <v>0</v>
      </c>
      <c r="M219" s="524">
        <f t="shared" ref="M219:O219" si="306">SUM(M220:M224)</f>
        <v>0</v>
      </c>
      <c r="N219" s="525">
        <f t="shared" si="306"/>
        <v>0</v>
      </c>
      <c r="O219" s="407">
        <f t="shared" si="306"/>
        <v>0</v>
      </c>
      <c r="P219" s="522"/>
    </row>
    <row r="220" spans="1:16" ht="14.25" hidden="1" customHeight="1" x14ac:dyDescent="0.25">
      <c r="A220" s="356">
        <v>6252</v>
      </c>
      <c r="B220" s="400" t="s">
        <v>234</v>
      </c>
      <c r="C220" s="401">
        <f t="shared" si="291"/>
        <v>0</v>
      </c>
      <c r="D220" s="519"/>
      <c r="E220" s="520"/>
      <c r="F220" s="407">
        <f t="shared" ref="F220:F226" si="307">D220+E220</f>
        <v>0</v>
      </c>
      <c r="G220" s="519"/>
      <c r="H220" s="520"/>
      <c r="I220" s="407">
        <f t="shared" ref="I220:I226" si="308">G220+H220</f>
        <v>0</v>
      </c>
      <c r="J220" s="521"/>
      <c r="K220" s="520"/>
      <c r="L220" s="407">
        <f t="shared" ref="L220:L226" si="309">J220+K220</f>
        <v>0</v>
      </c>
      <c r="M220" s="519"/>
      <c r="N220" s="520"/>
      <c r="O220" s="407">
        <f t="shared" ref="O220:O226" si="310">M220+N220</f>
        <v>0</v>
      </c>
      <c r="P220" s="522"/>
    </row>
    <row r="221" spans="1:16" ht="14.25" hidden="1" customHeight="1" x14ac:dyDescent="0.25">
      <c r="A221" s="356">
        <v>6253</v>
      </c>
      <c r="B221" s="400" t="s">
        <v>235</v>
      </c>
      <c r="C221" s="401">
        <f t="shared" si="291"/>
        <v>0</v>
      </c>
      <c r="D221" s="519"/>
      <c r="E221" s="520"/>
      <c r="F221" s="407">
        <f t="shared" si="307"/>
        <v>0</v>
      </c>
      <c r="G221" s="519"/>
      <c r="H221" s="520"/>
      <c r="I221" s="407">
        <f t="shared" si="308"/>
        <v>0</v>
      </c>
      <c r="J221" s="521"/>
      <c r="K221" s="520"/>
      <c r="L221" s="407">
        <f t="shared" si="309"/>
        <v>0</v>
      </c>
      <c r="M221" s="519"/>
      <c r="N221" s="520"/>
      <c r="O221" s="407">
        <f t="shared" si="310"/>
        <v>0</v>
      </c>
      <c r="P221" s="522"/>
    </row>
    <row r="222" spans="1:16" ht="24" hidden="1" x14ac:dyDescent="0.25">
      <c r="A222" s="356">
        <v>6254</v>
      </c>
      <c r="B222" s="400" t="s">
        <v>236</v>
      </c>
      <c r="C222" s="401">
        <f t="shared" si="291"/>
        <v>0</v>
      </c>
      <c r="D222" s="519"/>
      <c r="E222" s="520"/>
      <c r="F222" s="407">
        <f t="shared" si="307"/>
        <v>0</v>
      </c>
      <c r="G222" s="519"/>
      <c r="H222" s="520"/>
      <c r="I222" s="407">
        <f t="shared" si="308"/>
        <v>0</v>
      </c>
      <c r="J222" s="521"/>
      <c r="K222" s="520"/>
      <c r="L222" s="407">
        <f t="shared" si="309"/>
        <v>0</v>
      </c>
      <c r="M222" s="519"/>
      <c r="N222" s="520"/>
      <c r="O222" s="407">
        <f t="shared" si="310"/>
        <v>0</v>
      </c>
      <c r="P222" s="522"/>
    </row>
    <row r="223" spans="1:16" ht="24" hidden="1" x14ac:dyDescent="0.25">
      <c r="A223" s="356">
        <v>6255</v>
      </c>
      <c r="B223" s="400" t="s">
        <v>237</v>
      </c>
      <c r="C223" s="401">
        <f t="shared" si="291"/>
        <v>0</v>
      </c>
      <c r="D223" s="519"/>
      <c r="E223" s="520"/>
      <c r="F223" s="407">
        <f t="shared" si="307"/>
        <v>0</v>
      </c>
      <c r="G223" s="519"/>
      <c r="H223" s="520"/>
      <c r="I223" s="407">
        <f t="shared" si="308"/>
        <v>0</v>
      </c>
      <c r="J223" s="521"/>
      <c r="K223" s="520"/>
      <c r="L223" s="407">
        <f t="shared" si="309"/>
        <v>0</v>
      </c>
      <c r="M223" s="519"/>
      <c r="N223" s="520"/>
      <c r="O223" s="407">
        <f t="shared" si="310"/>
        <v>0</v>
      </c>
      <c r="P223" s="522"/>
    </row>
    <row r="224" spans="1:16" hidden="1" x14ac:dyDescent="0.25">
      <c r="A224" s="356">
        <v>6259</v>
      </c>
      <c r="B224" s="400" t="s">
        <v>238</v>
      </c>
      <c r="C224" s="401">
        <f t="shared" si="291"/>
        <v>0</v>
      </c>
      <c r="D224" s="519"/>
      <c r="E224" s="520"/>
      <c r="F224" s="407">
        <f t="shared" si="307"/>
        <v>0</v>
      </c>
      <c r="G224" s="519"/>
      <c r="H224" s="520"/>
      <c r="I224" s="407">
        <f t="shared" si="308"/>
        <v>0</v>
      </c>
      <c r="J224" s="521"/>
      <c r="K224" s="520"/>
      <c r="L224" s="407">
        <f t="shared" si="309"/>
        <v>0</v>
      </c>
      <c r="M224" s="519"/>
      <c r="N224" s="520"/>
      <c r="O224" s="407">
        <f t="shared" si="310"/>
        <v>0</v>
      </c>
      <c r="P224" s="522"/>
    </row>
    <row r="225" spans="1:16" ht="24" hidden="1" x14ac:dyDescent="0.25">
      <c r="A225" s="523">
        <v>6260</v>
      </c>
      <c r="B225" s="400" t="s">
        <v>239</v>
      </c>
      <c r="C225" s="401">
        <f t="shared" si="291"/>
        <v>0</v>
      </c>
      <c r="D225" s="519"/>
      <c r="E225" s="520"/>
      <c r="F225" s="407">
        <f t="shared" si="307"/>
        <v>0</v>
      </c>
      <c r="G225" s="519"/>
      <c r="H225" s="520"/>
      <c r="I225" s="407">
        <f t="shared" si="308"/>
        <v>0</v>
      </c>
      <c r="J225" s="521"/>
      <c r="K225" s="520"/>
      <c r="L225" s="407">
        <f t="shared" si="309"/>
        <v>0</v>
      </c>
      <c r="M225" s="519"/>
      <c r="N225" s="520"/>
      <c r="O225" s="407">
        <f t="shared" si="310"/>
        <v>0</v>
      </c>
      <c r="P225" s="522"/>
    </row>
    <row r="226" spans="1:16" hidden="1" x14ac:dyDescent="0.25">
      <c r="A226" s="523">
        <v>6270</v>
      </c>
      <c r="B226" s="400" t="s">
        <v>240</v>
      </c>
      <c r="C226" s="401">
        <f t="shared" si="291"/>
        <v>0</v>
      </c>
      <c r="D226" s="519"/>
      <c r="E226" s="520"/>
      <c r="F226" s="407">
        <f t="shared" si="307"/>
        <v>0</v>
      </c>
      <c r="G226" s="519"/>
      <c r="H226" s="520"/>
      <c r="I226" s="407">
        <f t="shared" si="308"/>
        <v>0</v>
      </c>
      <c r="J226" s="521"/>
      <c r="K226" s="520"/>
      <c r="L226" s="407">
        <f t="shared" si="309"/>
        <v>0</v>
      </c>
      <c r="M226" s="519"/>
      <c r="N226" s="520"/>
      <c r="O226" s="407">
        <f t="shared" si="310"/>
        <v>0</v>
      </c>
      <c r="P226" s="522"/>
    </row>
    <row r="227" spans="1:16" ht="24" hidden="1" x14ac:dyDescent="0.25">
      <c r="A227" s="531">
        <v>6290</v>
      </c>
      <c r="B227" s="390" t="s">
        <v>241</v>
      </c>
      <c r="C227" s="546">
        <f t="shared" si="291"/>
        <v>0</v>
      </c>
      <c r="D227" s="532">
        <f t="shared" ref="D227:E227" si="311">SUM(D228:D231)</f>
        <v>0</v>
      </c>
      <c r="E227" s="533">
        <f t="shared" si="311"/>
        <v>0</v>
      </c>
      <c r="F227" s="397">
        <f>SUM(F228:F231)</f>
        <v>0</v>
      </c>
      <c r="G227" s="532">
        <f t="shared" ref="G227:O227" si="312">SUM(G228:G231)</f>
        <v>0</v>
      </c>
      <c r="H227" s="533">
        <f t="shared" si="312"/>
        <v>0</v>
      </c>
      <c r="I227" s="397">
        <f t="shared" si="312"/>
        <v>0</v>
      </c>
      <c r="J227" s="534">
        <f t="shared" si="312"/>
        <v>0</v>
      </c>
      <c r="K227" s="533">
        <f t="shared" si="312"/>
        <v>0</v>
      </c>
      <c r="L227" s="397">
        <f t="shared" si="312"/>
        <v>0</v>
      </c>
      <c r="M227" s="532">
        <f t="shared" si="312"/>
        <v>0</v>
      </c>
      <c r="N227" s="533">
        <f t="shared" si="312"/>
        <v>0</v>
      </c>
      <c r="O227" s="397">
        <f t="shared" si="312"/>
        <v>0</v>
      </c>
      <c r="P227" s="547"/>
    </row>
    <row r="228" spans="1:16" hidden="1" x14ac:dyDescent="0.25">
      <c r="A228" s="356">
        <v>6291</v>
      </c>
      <c r="B228" s="400" t="s">
        <v>242</v>
      </c>
      <c r="C228" s="401">
        <f t="shared" si="291"/>
        <v>0</v>
      </c>
      <c r="D228" s="519"/>
      <c r="E228" s="520"/>
      <c r="F228" s="407">
        <f t="shared" ref="F228:F231" si="313">D228+E228</f>
        <v>0</v>
      </c>
      <c r="G228" s="519"/>
      <c r="H228" s="520"/>
      <c r="I228" s="407">
        <f t="shared" ref="I228:I231" si="314">G228+H228</f>
        <v>0</v>
      </c>
      <c r="J228" s="521"/>
      <c r="K228" s="520"/>
      <c r="L228" s="407">
        <f t="shared" ref="L228:L231" si="315">J228+K228</f>
        <v>0</v>
      </c>
      <c r="M228" s="519"/>
      <c r="N228" s="520"/>
      <c r="O228" s="407">
        <f t="shared" ref="O228:O231" si="316">M228+N228</f>
        <v>0</v>
      </c>
      <c r="P228" s="522"/>
    </row>
    <row r="229" spans="1:16" hidden="1" x14ac:dyDescent="0.25">
      <c r="A229" s="356">
        <v>6292</v>
      </c>
      <c r="B229" s="400" t="s">
        <v>243</v>
      </c>
      <c r="C229" s="401">
        <f t="shared" si="291"/>
        <v>0</v>
      </c>
      <c r="D229" s="519"/>
      <c r="E229" s="520"/>
      <c r="F229" s="407">
        <f t="shared" si="313"/>
        <v>0</v>
      </c>
      <c r="G229" s="519"/>
      <c r="H229" s="520"/>
      <c r="I229" s="407">
        <f t="shared" si="314"/>
        <v>0</v>
      </c>
      <c r="J229" s="521"/>
      <c r="K229" s="520"/>
      <c r="L229" s="407">
        <f t="shared" si="315"/>
        <v>0</v>
      </c>
      <c r="M229" s="519"/>
      <c r="N229" s="520"/>
      <c r="O229" s="407">
        <f t="shared" si="316"/>
        <v>0</v>
      </c>
      <c r="P229" s="522"/>
    </row>
    <row r="230" spans="1:16" ht="72" hidden="1" x14ac:dyDescent="0.25">
      <c r="A230" s="356">
        <v>6296</v>
      </c>
      <c r="B230" s="400" t="s">
        <v>244</v>
      </c>
      <c r="C230" s="401">
        <f t="shared" si="291"/>
        <v>0</v>
      </c>
      <c r="D230" s="519"/>
      <c r="E230" s="520"/>
      <c r="F230" s="407">
        <f t="shared" si="313"/>
        <v>0</v>
      </c>
      <c r="G230" s="519"/>
      <c r="H230" s="520"/>
      <c r="I230" s="407">
        <f t="shared" si="314"/>
        <v>0</v>
      </c>
      <c r="J230" s="521"/>
      <c r="K230" s="520"/>
      <c r="L230" s="407">
        <f t="shared" si="315"/>
        <v>0</v>
      </c>
      <c r="M230" s="519"/>
      <c r="N230" s="520"/>
      <c r="O230" s="407">
        <f t="shared" si="316"/>
        <v>0</v>
      </c>
      <c r="P230" s="522"/>
    </row>
    <row r="231" spans="1:16" ht="39.75" hidden="1" customHeight="1" x14ac:dyDescent="0.25">
      <c r="A231" s="356">
        <v>6299</v>
      </c>
      <c r="B231" s="400" t="s">
        <v>245</v>
      </c>
      <c r="C231" s="401">
        <f t="shared" si="291"/>
        <v>0</v>
      </c>
      <c r="D231" s="519"/>
      <c r="E231" s="520"/>
      <c r="F231" s="407">
        <f t="shared" si="313"/>
        <v>0</v>
      </c>
      <c r="G231" s="519"/>
      <c r="H231" s="520"/>
      <c r="I231" s="407">
        <f t="shared" si="314"/>
        <v>0</v>
      </c>
      <c r="J231" s="521"/>
      <c r="K231" s="520"/>
      <c r="L231" s="407">
        <f t="shared" si="315"/>
        <v>0</v>
      </c>
      <c r="M231" s="519"/>
      <c r="N231" s="520"/>
      <c r="O231" s="407">
        <f t="shared" si="316"/>
        <v>0</v>
      </c>
      <c r="P231" s="522"/>
    </row>
    <row r="232" spans="1:16" hidden="1" x14ac:dyDescent="0.25">
      <c r="A232" s="376">
        <v>6300</v>
      </c>
      <c r="B232" s="506" t="s">
        <v>246</v>
      </c>
      <c r="C232" s="377">
        <f t="shared" si="291"/>
        <v>0</v>
      </c>
      <c r="D232" s="507">
        <f t="shared" ref="D232:E232" si="317">SUM(D233,D238,D239)</f>
        <v>0</v>
      </c>
      <c r="E232" s="508">
        <f t="shared" si="317"/>
        <v>0</v>
      </c>
      <c r="F232" s="388">
        <f>SUM(F233,F238,F239)</f>
        <v>0</v>
      </c>
      <c r="G232" s="507">
        <f t="shared" ref="G232:O232" si="318">SUM(G233,G238,G239)</f>
        <v>0</v>
      </c>
      <c r="H232" s="508">
        <f t="shared" si="318"/>
        <v>0</v>
      </c>
      <c r="I232" s="388">
        <f t="shared" si="318"/>
        <v>0</v>
      </c>
      <c r="J232" s="509">
        <f t="shared" si="318"/>
        <v>0</v>
      </c>
      <c r="K232" s="508">
        <f t="shared" si="318"/>
        <v>0</v>
      </c>
      <c r="L232" s="388">
        <f t="shared" si="318"/>
        <v>0</v>
      </c>
      <c r="M232" s="507">
        <f t="shared" si="318"/>
        <v>0</v>
      </c>
      <c r="N232" s="508">
        <f t="shared" si="318"/>
        <v>0</v>
      </c>
      <c r="O232" s="388">
        <f t="shared" si="318"/>
        <v>0</v>
      </c>
      <c r="P232" s="535"/>
    </row>
    <row r="233" spans="1:16" ht="24" hidden="1" x14ac:dyDescent="0.25">
      <c r="A233" s="531">
        <v>6320</v>
      </c>
      <c r="B233" s="390" t="s">
        <v>247</v>
      </c>
      <c r="C233" s="546">
        <f t="shared" si="291"/>
        <v>0</v>
      </c>
      <c r="D233" s="532">
        <f t="shared" ref="D233:E233" si="319">SUM(D234:D237)</f>
        <v>0</v>
      </c>
      <c r="E233" s="533">
        <f t="shared" si="319"/>
        <v>0</v>
      </c>
      <c r="F233" s="397">
        <f>SUM(F234:F237)</f>
        <v>0</v>
      </c>
      <c r="G233" s="532">
        <f t="shared" ref="G233:O233" si="320">SUM(G234:G237)</f>
        <v>0</v>
      </c>
      <c r="H233" s="533">
        <f t="shared" si="320"/>
        <v>0</v>
      </c>
      <c r="I233" s="397">
        <f t="shared" si="320"/>
        <v>0</v>
      </c>
      <c r="J233" s="534">
        <f t="shared" si="320"/>
        <v>0</v>
      </c>
      <c r="K233" s="533">
        <f t="shared" si="320"/>
        <v>0</v>
      </c>
      <c r="L233" s="397">
        <f t="shared" si="320"/>
        <v>0</v>
      </c>
      <c r="M233" s="532">
        <f t="shared" si="320"/>
        <v>0</v>
      </c>
      <c r="N233" s="533">
        <f t="shared" si="320"/>
        <v>0</v>
      </c>
      <c r="O233" s="397">
        <f t="shared" si="320"/>
        <v>0</v>
      </c>
      <c r="P233" s="518"/>
    </row>
    <row r="234" spans="1:16" hidden="1" x14ac:dyDescent="0.25">
      <c r="A234" s="356">
        <v>6322</v>
      </c>
      <c r="B234" s="400" t="s">
        <v>248</v>
      </c>
      <c r="C234" s="401">
        <f t="shared" si="291"/>
        <v>0</v>
      </c>
      <c r="D234" s="519"/>
      <c r="E234" s="520"/>
      <c r="F234" s="407">
        <f t="shared" ref="F234:F239" si="321">D234+E234</f>
        <v>0</v>
      </c>
      <c r="G234" s="519"/>
      <c r="H234" s="520"/>
      <c r="I234" s="407">
        <f t="shared" ref="I234:I239" si="322">G234+H234</f>
        <v>0</v>
      </c>
      <c r="J234" s="521"/>
      <c r="K234" s="520"/>
      <c r="L234" s="407">
        <f t="shared" ref="L234:L239" si="323">J234+K234</f>
        <v>0</v>
      </c>
      <c r="M234" s="519"/>
      <c r="N234" s="520"/>
      <c r="O234" s="407">
        <f t="shared" ref="O234:O239" si="324">M234+N234</f>
        <v>0</v>
      </c>
      <c r="P234" s="522"/>
    </row>
    <row r="235" spans="1:16" ht="24" hidden="1" x14ac:dyDescent="0.25">
      <c r="A235" s="356">
        <v>6323</v>
      </c>
      <c r="B235" s="400" t="s">
        <v>249</v>
      </c>
      <c r="C235" s="401">
        <f t="shared" si="291"/>
        <v>0</v>
      </c>
      <c r="D235" s="519"/>
      <c r="E235" s="520"/>
      <c r="F235" s="407">
        <f t="shared" si="321"/>
        <v>0</v>
      </c>
      <c r="G235" s="519"/>
      <c r="H235" s="520"/>
      <c r="I235" s="407">
        <f t="shared" si="322"/>
        <v>0</v>
      </c>
      <c r="J235" s="521"/>
      <c r="K235" s="520"/>
      <c r="L235" s="407">
        <f t="shared" si="323"/>
        <v>0</v>
      </c>
      <c r="M235" s="519"/>
      <c r="N235" s="520"/>
      <c r="O235" s="407">
        <f t="shared" si="324"/>
        <v>0</v>
      </c>
      <c r="P235" s="522"/>
    </row>
    <row r="236" spans="1:16" ht="24" hidden="1" x14ac:dyDescent="0.25">
      <c r="A236" s="356">
        <v>6324</v>
      </c>
      <c r="B236" s="400" t="s">
        <v>250</v>
      </c>
      <c r="C236" s="401">
        <f t="shared" si="291"/>
        <v>0</v>
      </c>
      <c r="D236" s="519"/>
      <c r="E236" s="520"/>
      <c r="F236" s="407">
        <f t="shared" si="321"/>
        <v>0</v>
      </c>
      <c r="G236" s="519"/>
      <c r="H236" s="520"/>
      <c r="I236" s="407">
        <f t="shared" si="322"/>
        <v>0</v>
      </c>
      <c r="J236" s="521"/>
      <c r="K236" s="520"/>
      <c r="L236" s="407">
        <f t="shared" si="323"/>
        <v>0</v>
      </c>
      <c r="M236" s="519"/>
      <c r="N236" s="520"/>
      <c r="O236" s="407">
        <f t="shared" si="324"/>
        <v>0</v>
      </c>
      <c r="P236" s="522"/>
    </row>
    <row r="237" spans="1:16" hidden="1" x14ac:dyDescent="0.25">
      <c r="A237" s="348">
        <v>6329</v>
      </c>
      <c r="B237" s="390" t="s">
        <v>251</v>
      </c>
      <c r="C237" s="391">
        <f t="shared" si="291"/>
        <v>0</v>
      </c>
      <c r="D237" s="515"/>
      <c r="E237" s="516"/>
      <c r="F237" s="397">
        <f t="shared" si="321"/>
        <v>0</v>
      </c>
      <c r="G237" s="515"/>
      <c r="H237" s="516"/>
      <c r="I237" s="397">
        <f t="shared" si="322"/>
        <v>0</v>
      </c>
      <c r="J237" s="517"/>
      <c r="K237" s="516"/>
      <c r="L237" s="397">
        <f t="shared" si="323"/>
        <v>0</v>
      </c>
      <c r="M237" s="515"/>
      <c r="N237" s="516"/>
      <c r="O237" s="397">
        <f t="shared" si="324"/>
        <v>0</v>
      </c>
      <c r="P237" s="518"/>
    </row>
    <row r="238" spans="1:16" ht="24" hidden="1" x14ac:dyDescent="0.25">
      <c r="A238" s="564">
        <v>6330</v>
      </c>
      <c r="B238" s="565" t="s">
        <v>252</v>
      </c>
      <c r="C238" s="546">
        <f t="shared" si="291"/>
        <v>0</v>
      </c>
      <c r="D238" s="549"/>
      <c r="E238" s="550"/>
      <c r="F238" s="551">
        <f t="shared" si="321"/>
        <v>0</v>
      </c>
      <c r="G238" s="549"/>
      <c r="H238" s="550"/>
      <c r="I238" s="551">
        <f t="shared" si="322"/>
        <v>0</v>
      </c>
      <c r="J238" s="552"/>
      <c r="K238" s="550"/>
      <c r="L238" s="551">
        <f t="shared" si="323"/>
        <v>0</v>
      </c>
      <c r="M238" s="549"/>
      <c r="N238" s="550"/>
      <c r="O238" s="551">
        <f t="shared" si="324"/>
        <v>0</v>
      </c>
      <c r="P238" s="547"/>
    </row>
    <row r="239" spans="1:16" hidden="1" x14ac:dyDescent="0.25">
      <c r="A239" s="523">
        <v>6360</v>
      </c>
      <c r="B239" s="400" t="s">
        <v>253</v>
      </c>
      <c r="C239" s="401">
        <f t="shared" si="291"/>
        <v>0</v>
      </c>
      <c r="D239" s="519"/>
      <c r="E239" s="520"/>
      <c r="F239" s="407">
        <f t="shared" si="321"/>
        <v>0</v>
      </c>
      <c r="G239" s="519"/>
      <c r="H239" s="520"/>
      <c r="I239" s="407">
        <f t="shared" si="322"/>
        <v>0</v>
      </c>
      <c r="J239" s="521"/>
      <c r="K239" s="520"/>
      <c r="L239" s="407">
        <f t="shared" si="323"/>
        <v>0</v>
      </c>
      <c r="M239" s="519"/>
      <c r="N239" s="520"/>
      <c r="O239" s="407">
        <f t="shared" si="324"/>
        <v>0</v>
      </c>
      <c r="P239" s="522"/>
    </row>
    <row r="240" spans="1:16" ht="36" hidden="1" x14ac:dyDescent="0.25">
      <c r="A240" s="376">
        <v>6400</v>
      </c>
      <c r="B240" s="506" t="s">
        <v>254</v>
      </c>
      <c r="C240" s="377">
        <f t="shared" si="291"/>
        <v>0</v>
      </c>
      <c r="D240" s="507">
        <f t="shared" ref="D240:E240" si="325">SUM(D241,D245)</f>
        <v>0</v>
      </c>
      <c r="E240" s="508">
        <f t="shared" si="325"/>
        <v>0</v>
      </c>
      <c r="F240" s="388">
        <f>SUM(F241,F245)</f>
        <v>0</v>
      </c>
      <c r="G240" s="507">
        <f t="shared" ref="G240:O240" si="326">SUM(G241,G245)</f>
        <v>0</v>
      </c>
      <c r="H240" s="508">
        <f t="shared" si="326"/>
        <v>0</v>
      </c>
      <c r="I240" s="388">
        <f t="shared" si="326"/>
        <v>0</v>
      </c>
      <c r="J240" s="509">
        <f t="shared" si="326"/>
        <v>0</v>
      </c>
      <c r="K240" s="508">
        <f t="shared" si="326"/>
        <v>0</v>
      </c>
      <c r="L240" s="388">
        <f t="shared" si="326"/>
        <v>0</v>
      </c>
      <c r="M240" s="507">
        <f t="shared" si="326"/>
        <v>0</v>
      </c>
      <c r="N240" s="508">
        <f t="shared" si="326"/>
        <v>0</v>
      </c>
      <c r="O240" s="388">
        <f t="shared" si="326"/>
        <v>0</v>
      </c>
      <c r="P240" s="535"/>
    </row>
    <row r="241" spans="1:17" ht="24" hidden="1" x14ac:dyDescent="0.25">
      <c r="A241" s="531">
        <v>6410</v>
      </c>
      <c r="B241" s="390" t="s">
        <v>255</v>
      </c>
      <c r="C241" s="391">
        <f t="shared" si="291"/>
        <v>0</v>
      </c>
      <c r="D241" s="532">
        <f t="shared" ref="D241:E241" si="327">SUM(D242:D244)</f>
        <v>0</v>
      </c>
      <c r="E241" s="533">
        <f t="shared" si="327"/>
        <v>0</v>
      </c>
      <c r="F241" s="397">
        <f>SUM(F242:F244)</f>
        <v>0</v>
      </c>
      <c r="G241" s="532">
        <f t="shared" ref="G241:O241" si="328">SUM(G242:G244)</f>
        <v>0</v>
      </c>
      <c r="H241" s="533">
        <f t="shared" si="328"/>
        <v>0</v>
      </c>
      <c r="I241" s="397">
        <f t="shared" si="328"/>
        <v>0</v>
      </c>
      <c r="J241" s="534">
        <f t="shared" si="328"/>
        <v>0</v>
      </c>
      <c r="K241" s="533">
        <f t="shared" si="328"/>
        <v>0</v>
      </c>
      <c r="L241" s="397">
        <f t="shared" si="328"/>
        <v>0</v>
      </c>
      <c r="M241" s="532">
        <f t="shared" si="328"/>
        <v>0</v>
      </c>
      <c r="N241" s="533">
        <f t="shared" si="328"/>
        <v>0</v>
      </c>
      <c r="O241" s="397">
        <f t="shared" si="328"/>
        <v>0</v>
      </c>
      <c r="P241" s="544"/>
    </row>
    <row r="242" spans="1:17" hidden="1" x14ac:dyDescent="0.25">
      <c r="A242" s="356">
        <v>6411</v>
      </c>
      <c r="B242" s="536" t="s">
        <v>256</v>
      </c>
      <c r="C242" s="401">
        <f t="shared" si="291"/>
        <v>0</v>
      </c>
      <c r="D242" s="519"/>
      <c r="E242" s="520"/>
      <c r="F242" s="407">
        <f t="shared" ref="F242:F244" si="329">D242+E242</f>
        <v>0</v>
      </c>
      <c r="G242" s="519"/>
      <c r="H242" s="520"/>
      <c r="I242" s="407">
        <f t="shared" ref="I242:I244" si="330">G242+H242</f>
        <v>0</v>
      </c>
      <c r="J242" s="521"/>
      <c r="K242" s="520"/>
      <c r="L242" s="407">
        <f t="shared" ref="L242:L244" si="331">J242+K242</f>
        <v>0</v>
      </c>
      <c r="M242" s="519"/>
      <c r="N242" s="520"/>
      <c r="O242" s="407">
        <f t="shared" ref="O242:O244" si="332">M242+N242</f>
        <v>0</v>
      </c>
      <c r="P242" s="522"/>
    </row>
    <row r="243" spans="1:17" ht="36" hidden="1" x14ac:dyDescent="0.25">
      <c r="A243" s="356">
        <v>6412</v>
      </c>
      <c r="B243" s="400" t="s">
        <v>257</v>
      </c>
      <c r="C243" s="401">
        <f t="shared" si="291"/>
        <v>0</v>
      </c>
      <c r="D243" s="519"/>
      <c r="E243" s="520"/>
      <c r="F243" s="407">
        <f t="shared" si="329"/>
        <v>0</v>
      </c>
      <c r="G243" s="519"/>
      <c r="H243" s="520"/>
      <c r="I243" s="407">
        <f t="shared" si="330"/>
        <v>0</v>
      </c>
      <c r="J243" s="521"/>
      <c r="K243" s="520"/>
      <c r="L243" s="407">
        <f t="shared" si="331"/>
        <v>0</v>
      </c>
      <c r="M243" s="519"/>
      <c r="N243" s="520"/>
      <c r="O243" s="407">
        <f t="shared" si="332"/>
        <v>0</v>
      </c>
      <c r="P243" s="522"/>
    </row>
    <row r="244" spans="1:17" ht="36" hidden="1" x14ac:dyDescent="0.25">
      <c r="A244" s="356">
        <v>6419</v>
      </c>
      <c r="B244" s="400" t="s">
        <v>258</v>
      </c>
      <c r="C244" s="401">
        <f t="shared" si="291"/>
        <v>0</v>
      </c>
      <c r="D244" s="519"/>
      <c r="E244" s="520"/>
      <c r="F244" s="407">
        <f t="shared" si="329"/>
        <v>0</v>
      </c>
      <c r="G244" s="519"/>
      <c r="H244" s="520"/>
      <c r="I244" s="407">
        <f t="shared" si="330"/>
        <v>0</v>
      </c>
      <c r="J244" s="521"/>
      <c r="K244" s="520"/>
      <c r="L244" s="407">
        <f t="shared" si="331"/>
        <v>0</v>
      </c>
      <c r="M244" s="519"/>
      <c r="N244" s="520"/>
      <c r="O244" s="407">
        <f t="shared" si="332"/>
        <v>0</v>
      </c>
      <c r="P244" s="522"/>
    </row>
    <row r="245" spans="1:17" ht="48" hidden="1" x14ac:dyDescent="0.25">
      <c r="A245" s="523">
        <v>6420</v>
      </c>
      <c r="B245" s="400" t="s">
        <v>259</v>
      </c>
      <c r="C245" s="401">
        <f t="shared" si="291"/>
        <v>0</v>
      </c>
      <c r="D245" s="524">
        <f t="shared" ref="D245:E245" si="333">SUM(D246:D249)</f>
        <v>0</v>
      </c>
      <c r="E245" s="525">
        <f t="shared" si="333"/>
        <v>0</v>
      </c>
      <c r="F245" s="407">
        <f>SUM(F246:F249)</f>
        <v>0</v>
      </c>
      <c r="G245" s="524">
        <f t="shared" ref="G245:H245" si="334">SUM(G246:G249)</f>
        <v>0</v>
      </c>
      <c r="H245" s="525">
        <f t="shared" si="334"/>
        <v>0</v>
      </c>
      <c r="I245" s="407">
        <f>SUM(I246:I249)</f>
        <v>0</v>
      </c>
      <c r="J245" s="526">
        <f t="shared" ref="J245:K245" si="335">SUM(J246:J249)</f>
        <v>0</v>
      </c>
      <c r="K245" s="525">
        <f t="shared" si="335"/>
        <v>0</v>
      </c>
      <c r="L245" s="407">
        <f>SUM(L246:L249)</f>
        <v>0</v>
      </c>
      <c r="M245" s="524">
        <f t="shared" ref="M245:O245" si="336">SUM(M246:M249)</f>
        <v>0</v>
      </c>
      <c r="N245" s="525">
        <f t="shared" si="336"/>
        <v>0</v>
      </c>
      <c r="O245" s="407">
        <f t="shared" si="336"/>
        <v>0</v>
      </c>
      <c r="P245" s="522"/>
    </row>
    <row r="246" spans="1:17" ht="36" hidden="1" x14ac:dyDescent="0.25">
      <c r="A246" s="356">
        <v>6421</v>
      </c>
      <c r="B246" s="400" t="s">
        <v>260</v>
      </c>
      <c r="C246" s="401">
        <f t="shared" si="291"/>
        <v>0</v>
      </c>
      <c r="D246" s="519"/>
      <c r="E246" s="520"/>
      <c r="F246" s="407">
        <f t="shared" ref="F246:F249" si="337">D246+E246</f>
        <v>0</v>
      </c>
      <c r="G246" s="519"/>
      <c r="H246" s="520"/>
      <c r="I246" s="407">
        <f t="shared" ref="I246:I249" si="338">G246+H246</f>
        <v>0</v>
      </c>
      <c r="J246" s="521"/>
      <c r="K246" s="520"/>
      <c r="L246" s="407">
        <f t="shared" ref="L246:L249" si="339">J246+K246</f>
        <v>0</v>
      </c>
      <c r="M246" s="519"/>
      <c r="N246" s="520"/>
      <c r="O246" s="407">
        <f t="shared" ref="O246:O249" si="340">M246+N246</f>
        <v>0</v>
      </c>
      <c r="P246" s="522"/>
    </row>
    <row r="247" spans="1:17" hidden="1" x14ac:dyDescent="0.25">
      <c r="A247" s="356">
        <v>6422</v>
      </c>
      <c r="B247" s="400" t="s">
        <v>261</v>
      </c>
      <c r="C247" s="401">
        <f t="shared" si="291"/>
        <v>0</v>
      </c>
      <c r="D247" s="519"/>
      <c r="E247" s="520"/>
      <c r="F247" s="407">
        <f t="shared" si="337"/>
        <v>0</v>
      </c>
      <c r="G247" s="519"/>
      <c r="H247" s="520"/>
      <c r="I247" s="407">
        <f t="shared" si="338"/>
        <v>0</v>
      </c>
      <c r="J247" s="521"/>
      <c r="K247" s="520"/>
      <c r="L247" s="407">
        <f t="shared" si="339"/>
        <v>0</v>
      </c>
      <c r="M247" s="519"/>
      <c r="N247" s="520"/>
      <c r="O247" s="407">
        <f t="shared" si="340"/>
        <v>0</v>
      </c>
      <c r="P247" s="522"/>
    </row>
    <row r="248" spans="1:17" ht="13.5" hidden="1" customHeight="1" x14ac:dyDescent="0.25">
      <c r="A248" s="356">
        <v>6423</v>
      </c>
      <c r="B248" s="400" t="s">
        <v>262</v>
      </c>
      <c r="C248" s="401">
        <f t="shared" si="291"/>
        <v>0</v>
      </c>
      <c r="D248" s="519"/>
      <c r="E248" s="520"/>
      <c r="F248" s="407">
        <f t="shared" si="337"/>
        <v>0</v>
      </c>
      <c r="G248" s="519"/>
      <c r="H248" s="520"/>
      <c r="I248" s="407">
        <f t="shared" si="338"/>
        <v>0</v>
      </c>
      <c r="J248" s="521"/>
      <c r="K248" s="520"/>
      <c r="L248" s="407">
        <f t="shared" si="339"/>
        <v>0</v>
      </c>
      <c r="M248" s="519"/>
      <c r="N248" s="520"/>
      <c r="O248" s="407">
        <f t="shared" si="340"/>
        <v>0</v>
      </c>
      <c r="P248" s="522"/>
    </row>
    <row r="249" spans="1:17" ht="36" hidden="1" x14ac:dyDescent="0.25">
      <c r="A249" s="356">
        <v>6424</v>
      </c>
      <c r="B249" s="400" t="s">
        <v>263</v>
      </c>
      <c r="C249" s="401">
        <f t="shared" si="291"/>
        <v>0</v>
      </c>
      <c r="D249" s="519"/>
      <c r="E249" s="520"/>
      <c r="F249" s="407">
        <f t="shared" si="337"/>
        <v>0</v>
      </c>
      <c r="G249" s="519"/>
      <c r="H249" s="520"/>
      <c r="I249" s="407">
        <f t="shared" si="338"/>
        <v>0</v>
      </c>
      <c r="J249" s="521"/>
      <c r="K249" s="520"/>
      <c r="L249" s="407">
        <f t="shared" si="339"/>
        <v>0</v>
      </c>
      <c r="M249" s="519"/>
      <c r="N249" s="520"/>
      <c r="O249" s="407">
        <f t="shared" si="340"/>
        <v>0</v>
      </c>
      <c r="P249" s="522"/>
      <c r="Q249" s="566"/>
    </row>
    <row r="250" spans="1:17" ht="60" hidden="1" x14ac:dyDescent="0.25">
      <c r="A250" s="376">
        <v>6500</v>
      </c>
      <c r="B250" s="506" t="s">
        <v>264</v>
      </c>
      <c r="C250" s="423">
        <f t="shared" si="291"/>
        <v>0</v>
      </c>
      <c r="D250" s="538">
        <f t="shared" ref="D250:O250" si="341">SUM(D251)</f>
        <v>0</v>
      </c>
      <c r="E250" s="539">
        <f t="shared" si="341"/>
        <v>0</v>
      </c>
      <c r="F250" s="429">
        <f t="shared" si="341"/>
        <v>0</v>
      </c>
      <c r="G250" s="443">
        <f t="shared" si="341"/>
        <v>0</v>
      </c>
      <c r="H250" s="444">
        <f t="shared" si="341"/>
        <v>0</v>
      </c>
      <c r="I250" s="429">
        <f t="shared" si="341"/>
        <v>0</v>
      </c>
      <c r="J250" s="567">
        <f t="shared" si="341"/>
        <v>0</v>
      </c>
      <c r="K250" s="444">
        <f t="shared" si="341"/>
        <v>0</v>
      </c>
      <c r="L250" s="429">
        <f t="shared" si="341"/>
        <v>0</v>
      </c>
      <c r="M250" s="443">
        <f t="shared" si="341"/>
        <v>0</v>
      </c>
      <c r="N250" s="444">
        <f t="shared" si="341"/>
        <v>0</v>
      </c>
      <c r="O250" s="429">
        <f t="shared" si="341"/>
        <v>0</v>
      </c>
      <c r="P250" s="535"/>
      <c r="Q250" s="566"/>
    </row>
    <row r="251" spans="1:17" ht="48" hidden="1" x14ac:dyDescent="0.25">
      <c r="A251" s="356">
        <v>6510</v>
      </c>
      <c r="B251" s="400" t="s">
        <v>265</v>
      </c>
      <c r="C251" s="401">
        <f t="shared" si="291"/>
        <v>0</v>
      </c>
      <c r="D251" s="527"/>
      <c r="E251" s="528"/>
      <c r="F251" s="418">
        <f>D251+E251</f>
        <v>0</v>
      </c>
      <c r="G251" s="568"/>
      <c r="H251" s="569"/>
      <c r="I251" s="418">
        <f>G251+H251</f>
        <v>0</v>
      </c>
      <c r="J251" s="570"/>
      <c r="K251" s="569"/>
      <c r="L251" s="418">
        <f>J251+K251</f>
        <v>0</v>
      </c>
      <c r="M251" s="568"/>
      <c r="N251" s="569"/>
      <c r="O251" s="418">
        <f t="shared" ref="O251" si="342">M251+N251</f>
        <v>0</v>
      </c>
      <c r="P251" s="544"/>
      <c r="Q251" s="566"/>
    </row>
    <row r="252" spans="1:17" ht="48" hidden="1" x14ac:dyDescent="0.25">
      <c r="A252" s="571">
        <v>7000</v>
      </c>
      <c r="B252" s="571" t="s">
        <v>266</v>
      </c>
      <c r="C252" s="572">
        <f t="shared" si="291"/>
        <v>0</v>
      </c>
      <c r="D252" s="573">
        <f t="shared" ref="D252:E252" si="343">SUM(D253,D263)</f>
        <v>0</v>
      </c>
      <c r="E252" s="574">
        <f t="shared" si="343"/>
        <v>0</v>
      </c>
      <c r="F252" s="575">
        <f>SUM(F253,F263)</f>
        <v>0</v>
      </c>
      <c r="G252" s="573">
        <f t="shared" ref="G252:H252" si="344">SUM(G253,G263)</f>
        <v>0</v>
      </c>
      <c r="H252" s="574">
        <f t="shared" si="344"/>
        <v>0</v>
      </c>
      <c r="I252" s="575">
        <f>SUM(I253,I263)</f>
        <v>0</v>
      </c>
      <c r="J252" s="576">
        <f t="shared" ref="J252:K252" si="345">SUM(J253,J263)</f>
        <v>0</v>
      </c>
      <c r="K252" s="574">
        <f t="shared" si="345"/>
        <v>0</v>
      </c>
      <c r="L252" s="575">
        <f>SUM(L253,L263)</f>
        <v>0</v>
      </c>
      <c r="M252" s="573">
        <f t="shared" ref="M252:O252" si="346">SUM(M253,M263)</f>
        <v>0</v>
      </c>
      <c r="N252" s="574">
        <f t="shared" si="346"/>
        <v>0</v>
      </c>
      <c r="O252" s="575">
        <f t="shared" si="346"/>
        <v>0</v>
      </c>
      <c r="P252" s="577"/>
    </row>
    <row r="253" spans="1:17" ht="24" hidden="1" x14ac:dyDescent="0.25">
      <c r="A253" s="376">
        <v>7200</v>
      </c>
      <c r="B253" s="506" t="s">
        <v>267</v>
      </c>
      <c r="C253" s="377">
        <f t="shared" si="291"/>
        <v>0</v>
      </c>
      <c r="D253" s="507">
        <f t="shared" ref="D253:O253" si="347">SUM(D254,D255,D256,D257,D261,D262)</f>
        <v>0</v>
      </c>
      <c r="E253" s="508">
        <f t="shared" si="347"/>
        <v>0</v>
      </c>
      <c r="F253" s="388">
        <f t="shared" si="347"/>
        <v>0</v>
      </c>
      <c r="G253" s="507">
        <f t="shared" si="347"/>
        <v>0</v>
      </c>
      <c r="H253" s="508">
        <f t="shared" si="347"/>
        <v>0</v>
      </c>
      <c r="I253" s="388">
        <f t="shared" si="347"/>
        <v>0</v>
      </c>
      <c r="J253" s="509">
        <f t="shared" si="347"/>
        <v>0</v>
      </c>
      <c r="K253" s="508">
        <f t="shared" si="347"/>
        <v>0</v>
      </c>
      <c r="L253" s="388">
        <f t="shared" si="347"/>
        <v>0</v>
      </c>
      <c r="M253" s="507">
        <f t="shared" si="347"/>
        <v>0</v>
      </c>
      <c r="N253" s="508">
        <f t="shared" si="347"/>
        <v>0</v>
      </c>
      <c r="O253" s="388">
        <f t="shared" si="347"/>
        <v>0</v>
      </c>
      <c r="P253" s="510"/>
    </row>
    <row r="254" spans="1:17" ht="24" hidden="1" x14ac:dyDescent="0.25">
      <c r="A254" s="531">
        <v>7210</v>
      </c>
      <c r="B254" s="390" t="s">
        <v>268</v>
      </c>
      <c r="C254" s="391">
        <f t="shared" si="291"/>
        <v>0</v>
      </c>
      <c r="D254" s="515"/>
      <c r="E254" s="516"/>
      <c r="F254" s="397">
        <f t="shared" ref="F254:F256" si="348">D254+E254</f>
        <v>0</v>
      </c>
      <c r="G254" s="515"/>
      <c r="H254" s="516"/>
      <c r="I254" s="397">
        <f t="shared" ref="I254:I256" si="349">G254+H254</f>
        <v>0</v>
      </c>
      <c r="J254" s="517"/>
      <c r="K254" s="516"/>
      <c r="L254" s="397">
        <f t="shared" ref="L254:L256" si="350">J254+K254</f>
        <v>0</v>
      </c>
      <c r="M254" s="515"/>
      <c r="N254" s="516"/>
      <c r="O254" s="397">
        <f t="shared" ref="O254:O256" si="351">M254+N254</f>
        <v>0</v>
      </c>
      <c r="P254" s="518"/>
    </row>
    <row r="255" spans="1:17" s="566" customFormat="1" ht="36" hidden="1" x14ac:dyDescent="0.25">
      <c r="A255" s="523">
        <v>7220</v>
      </c>
      <c r="B255" s="400" t="s">
        <v>269</v>
      </c>
      <c r="C255" s="401">
        <f t="shared" si="291"/>
        <v>0</v>
      </c>
      <c r="D255" s="519"/>
      <c r="E255" s="520"/>
      <c r="F255" s="407">
        <f t="shared" si="348"/>
        <v>0</v>
      </c>
      <c r="G255" s="519"/>
      <c r="H255" s="520"/>
      <c r="I255" s="407">
        <f t="shared" si="349"/>
        <v>0</v>
      </c>
      <c r="J255" s="521"/>
      <c r="K255" s="520"/>
      <c r="L255" s="407">
        <f t="shared" si="350"/>
        <v>0</v>
      </c>
      <c r="M255" s="519"/>
      <c r="N255" s="520"/>
      <c r="O255" s="407">
        <f t="shared" si="351"/>
        <v>0</v>
      </c>
      <c r="P255" s="522"/>
    </row>
    <row r="256" spans="1:17" ht="24" hidden="1" x14ac:dyDescent="0.25">
      <c r="A256" s="523">
        <v>7230</v>
      </c>
      <c r="B256" s="400" t="s">
        <v>40</v>
      </c>
      <c r="C256" s="401">
        <f t="shared" si="291"/>
        <v>0</v>
      </c>
      <c r="D256" s="519"/>
      <c r="E256" s="520"/>
      <c r="F256" s="407">
        <f t="shared" si="348"/>
        <v>0</v>
      </c>
      <c r="G256" s="519"/>
      <c r="H256" s="520"/>
      <c r="I256" s="407">
        <f t="shared" si="349"/>
        <v>0</v>
      </c>
      <c r="J256" s="521"/>
      <c r="K256" s="520"/>
      <c r="L256" s="407">
        <f t="shared" si="350"/>
        <v>0</v>
      </c>
      <c r="M256" s="519"/>
      <c r="N256" s="520"/>
      <c r="O256" s="407">
        <f t="shared" si="351"/>
        <v>0</v>
      </c>
      <c r="P256" s="522"/>
    </row>
    <row r="257" spans="1:16" ht="24" hidden="1" x14ac:dyDescent="0.25">
      <c r="A257" s="523">
        <v>7240</v>
      </c>
      <c r="B257" s="400" t="s">
        <v>270</v>
      </c>
      <c r="C257" s="401">
        <f t="shared" si="291"/>
        <v>0</v>
      </c>
      <c r="D257" s="524">
        <f t="shared" ref="D257:K257" si="352">SUM(D258:D260)</f>
        <v>0</v>
      </c>
      <c r="E257" s="525">
        <f t="shared" si="352"/>
        <v>0</v>
      </c>
      <c r="F257" s="407">
        <f t="shared" si="352"/>
        <v>0</v>
      </c>
      <c r="G257" s="524">
        <f t="shared" si="352"/>
        <v>0</v>
      </c>
      <c r="H257" s="525">
        <f t="shared" si="352"/>
        <v>0</v>
      </c>
      <c r="I257" s="407">
        <f t="shared" si="352"/>
        <v>0</v>
      </c>
      <c r="J257" s="526">
        <f t="shared" si="352"/>
        <v>0</v>
      </c>
      <c r="K257" s="525">
        <f t="shared" si="352"/>
        <v>0</v>
      </c>
      <c r="L257" s="407">
        <f>SUM(L258:L260)</f>
        <v>0</v>
      </c>
      <c r="M257" s="524">
        <f t="shared" ref="M257:O257" si="353">SUM(M258:M260)</f>
        <v>0</v>
      </c>
      <c r="N257" s="525">
        <f t="shared" si="353"/>
        <v>0</v>
      </c>
      <c r="O257" s="407">
        <f t="shared" si="353"/>
        <v>0</v>
      </c>
      <c r="P257" s="522"/>
    </row>
    <row r="258" spans="1:16" ht="48" hidden="1" x14ac:dyDescent="0.25">
      <c r="A258" s="356">
        <v>7245</v>
      </c>
      <c r="B258" s="400" t="s">
        <v>271</v>
      </c>
      <c r="C258" s="401">
        <f t="shared" si="291"/>
        <v>0</v>
      </c>
      <c r="D258" s="519"/>
      <c r="E258" s="520"/>
      <c r="F258" s="407">
        <f t="shared" ref="F258:F262" si="354">D258+E258</f>
        <v>0</v>
      </c>
      <c r="G258" s="519"/>
      <c r="H258" s="520"/>
      <c r="I258" s="407">
        <f t="shared" ref="I258:I262" si="355">G258+H258</f>
        <v>0</v>
      </c>
      <c r="J258" s="521"/>
      <c r="K258" s="520"/>
      <c r="L258" s="407">
        <f t="shared" ref="L258:L262" si="356">J258+K258</f>
        <v>0</v>
      </c>
      <c r="M258" s="519"/>
      <c r="N258" s="520"/>
      <c r="O258" s="407">
        <f t="shared" ref="O258:O262" si="357">M258+N258</f>
        <v>0</v>
      </c>
      <c r="P258" s="522"/>
    </row>
    <row r="259" spans="1:16" ht="84.75" hidden="1" customHeight="1" x14ac:dyDescent="0.25">
      <c r="A259" s="356">
        <v>7246</v>
      </c>
      <c r="B259" s="400" t="s">
        <v>272</v>
      </c>
      <c r="C259" s="401">
        <f t="shared" si="291"/>
        <v>0</v>
      </c>
      <c r="D259" s="519"/>
      <c r="E259" s="520"/>
      <c r="F259" s="407">
        <f t="shared" si="354"/>
        <v>0</v>
      </c>
      <c r="G259" s="519"/>
      <c r="H259" s="520"/>
      <c r="I259" s="407">
        <f t="shared" si="355"/>
        <v>0</v>
      </c>
      <c r="J259" s="521"/>
      <c r="K259" s="520"/>
      <c r="L259" s="407">
        <f t="shared" si="356"/>
        <v>0</v>
      </c>
      <c r="M259" s="519"/>
      <c r="N259" s="520"/>
      <c r="O259" s="407">
        <f t="shared" si="357"/>
        <v>0</v>
      </c>
      <c r="P259" s="522"/>
    </row>
    <row r="260" spans="1:16" ht="36" hidden="1" x14ac:dyDescent="0.25">
      <c r="A260" s="356">
        <v>7247</v>
      </c>
      <c r="B260" s="400" t="s">
        <v>273</v>
      </c>
      <c r="C260" s="401">
        <f t="shared" si="291"/>
        <v>0</v>
      </c>
      <c r="D260" s="519"/>
      <c r="E260" s="520"/>
      <c r="F260" s="407">
        <f t="shared" si="354"/>
        <v>0</v>
      </c>
      <c r="G260" s="519"/>
      <c r="H260" s="520"/>
      <c r="I260" s="407">
        <f t="shared" si="355"/>
        <v>0</v>
      </c>
      <c r="J260" s="521"/>
      <c r="K260" s="520"/>
      <c r="L260" s="407">
        <f t="shared" si="356"/>
        <v>0</v>
      </c>
      <c r="M260" s="519"/>
      <c r="N260" s="520"/>
      <c r="O260" s="407">
        <f t="shared" si="357"/>
        <v>0</v>
      </c>
      <c r="P260" s="522"/>
    </row>
    <row r="261" spans="1:16" ht="24" hidden="1" x14ac:dyDescent="0.25">
      <c r="A261" s="523">
        <v>7260</v>
      </c>
      <c r="B261" s="400" t="s">
        <v>274</v>
      </c>
      <c r="C261" s="401">
        <f t="shared" si="291"/>
        <v>0</v>
      </c>
      <c r="D261" s="519"/>
      <c r="E261" s="520"/>
      <c r="F261" s="407">
        <f t="shared" si="354"/>
        <v>0</v>
      </c>
      <c r="G261" s="519"/>
      <c r="H261" s="520"/>
      <c r="I261" s="407">
        <f t="shared" si="355"/>
        <v>0</v>
      </c>
      <c r="J261" s="521"/>
      <c r="K261" s="520"/>
      <c r="L261" s="407">
        <f t="shared" si="356"/>
        <v>0</v>
      </c>
      <c r="M261" s="519"/>
      <c r="N261" s="520"/>
      <c r="O261" s="407">
        <f t="shared" si="357"/>
        <v>0</v>
      </c>
      <c r="P261" s="522"/>
    </row>
    <row r="262" spans="1:16" ht="60" hidden="1" x14ac:dyDescent="0.25">
      <c r="A262" s="523">
        <v>7270</v>
      </c>
      <c r="B262" s="400" t="s">
        <v>275</v>
      </c>
      <c r="C262" s="401">
        <f t="shared" si="291"/>
        <v>0</v>
      </c>
      <c r="D262" s="519"/>
      <c r="E262" s="520"/>
      <c r="F262" s="407">
        <f t="shared" si="354"/>
        <v>0</v>
      </c>
      <c r="G262" s="519"/>
      <c r="H262" s="520"/>
      <c r="I262" s="407">
        <f t="shared" si="355"/>
        <v>0</v>
      </c>
      <c r="J262" s="521"/>
      <c r="K262" s="520"/>
      <c r="L262" s="407">
        <f t="shared" si="356"/>
        <v>0</v>
      </c>
      <c r="M262" s="519"/>
      <c r="N262" s="520"/>
      <c r="O262" s="407">
        <f t="shared" si="357"/>
        <v>0</v>
      </c>
      <c r="P262" s="522"/>
    </row>
    <row r="263" spans="1:16" hidden="1" x14ac:dyDescent="0.25">
      <c r="A263" s="457">
        <v>7700</v>
      </c>
      <c r="B263" s="422" t="s">
        <v>276</v>
      </c>
      <c r="C263" s="423">
        <f t="shared" si="291"/>
        <v>0</v>
      </c>
      <c r="D263" s="538">
        <f t="shared" ref="D263:O263" si="358">D264</f>
        <v>0</v>
      </c>
      <c r="E263" s="539">
        <f t="shared" si="358"/>
        <v>0</v>
      </c>
      <c r="F263" s="429">
        <f t="shared" si="358"/>
        <v>0</v>
      </c>
      <c r="G263" s="538">
        <f t="shared" si="358"/>
        <v>0</v>
      </c>
      <c r="H263" s="539">
        <f t="shared" si="358"/>
        <v>0</v>
      </c>
      <c r="I263" s="429">
        <f t="shared" si="358"/>
        <v>0</v>
      </c>
      <c r="J263" s="540">
        <f t="shared" si="358"/>
        <v>0</v>
      </c>
      <c r="K263" s="539">
        <f t="shared" si="358"/>
        <v>0</v>
      </c>
      <c r="L263" s="429">
        <f t="shared" si="358"/>
        <v>0</v>
      </c>
      <c r="M263" s="538">
        <f t="shared" si="358"/>
        <v>0</v>
      </c>
      <c r="N263" s="539">
        <f t="shared" si="358"/>
        <v>0</v>
      </c>
      <c r="O263" s="429">
        <f t="shared" si="358"/>
        <v>0</v>
      </c>
      <c r="P263" s="535"/>
    </row>
    <row r="264" spans="1:16" hidden="1" x14ac:dyDescent="0.25">
      <c r="A264" s="511">
        <v>7720</v>
      </c>
      <c r="B264" s="390" t="s">
        <v>277</v>
      </c>
      <c r="C264" s="412">
        <f t="shared" si="291"/>
        <v>0</v>
      </c>
      <c r="D264" s="568"/>
      <c r="E264" s="569"/>
      <c r="F264" s="418">
        <f>D264+E264</f>
        <v>0</v>
      </c>
      <c r="G264" s="568"/>
      <c r="H264" s="569"/>
      <c r="I264" s="418">
        <f>G264+H264</f>
        <v>0</v>
      </c>
      <c r="J264" s="570"/>
      <c r="K264" s="569"/>
      <c r="L264" s="418">
        <f>J264+K264</f>
        <v>0</v>
      </c>
      <c r="M264" s="568"/>
      <c r="N264" s="569"/>
      <c r="O264" s="418">
        <f t="shared" ref="O264" si="359">M264+N264</f>
        <v>0</v>
      </c>
      <c r="P264" s="544"/>
    </row>
    <row r="265" spans="1:16" hidden="1" x14ac:dyDescent="0.25">
      <c r="A265" s="578">
        <v>9000</v>
      </c>
      <c r="B265" s="579" t="s">
        <v>278</v>
      </c>
      <c r="C265" s="580">
        <f t="shared" si="291"/>
        <v>0</v>
      </c>
      <c r="D265" s="581">
        <f t="shared" ref="D265:O266" si="360">D266</f>
        <v>0</v>
      </c>
      <c r="E265" s="582">
        <f t="shared" si="360"/>
        <v>0</v>
      </c>
      <c r="F265" s="583">
        <f t="shared" si="360"/>
        <v>0</v>
      </c>
      <c r="G265" s="581">
        <f t="shared" si="360"/>
        <v>0</v>
      </c>
      <c r="H265" s="582">
        <f t="shared" si="360"/>
        <v>0</v>
      </c>
      <c r="I265" s="583">
        <f>I266</f>
        <v>0</v>
      </c>
      <c r="J265" s="584">
        <f t="shared" si="360"/>
        <v>0</v>
      </c>
      <c r="K265" s="582">
        <f t="shared" si="360"/>
        <v>0</v>
      </c>
      <c r="L265" s="583">
        <f t="shared" si="360"/>
        <v>0</v>
      </c>
      <c r="M265" s="581">
        <f t="shared" si="360"/>
        <v>0</v>
      </c>
      <c r="N265" s="582">
        <f t="shared" si="360"/>
        <v>0</v>
      </c>
      <c r="O265" s="583">
        <f t="shared" si="360"/>
        <v>0</v>
      </c>
      <c r="P265" s="585"/>
    </row>
    <row r="266" spans="1:16" ht="24" hidden="1" x14ac:dyDescent="0.25">
      <c r="A266" s="586">
        <v>9200</v>
      </c>
      <c r="B266" s="400" t="s">
        <v>279</v>
      </c>
      <c r="C266" s="467">
        <f t="shared" si="291"/>
        <v>0</v>
      </c>
      <c r="D266" s="468">
        <f t="shared" si="360"/>
        <v>0</v>
      </c>
      <c r="E266" s="469">
        <f t="shared" si="360"/>
        <v>0</v>
      </c>
      <c r="F266" s="512">
        <f t="shared" si="360"/>
        <v>0</v>
      </c>
      <c r="G266" s="468">
        <f t="shared" si="360"/>
        <v>0</v>
      </c>
      <c r="H266" s="469">
        <f t="shared" si="360"/>
        <v>0</v>
      </c>
      <c r="I266" s="512">
        <f t="shared" si="360"/>
        <v>0</v>
      </c>
      <c r="J266" s="513">
        <f t="shared" si="360"/>
        <v>0</v>
      </c>
      <c r="K266" s="469">
        <f t="shared" si="360"/>
        <v>0</v>
      </c>
      <c r="L266" s="512">
        <f t="shared" si="360"/>
        <v>0</v>
      </c>
      <c r="M266" s="468">
        <f t="shared" si="360"/>
        <v>0</v>
      </c>
      <c r="N266" s="469">
        <f t="shared" si="360"/>
        <v>0</v>
      </c>
      <c r="O266" s="512">
        <f t="shared" si="360"/>
        <v>0</v>
      </c>
      <c r="P266" s="514"/>
    </row>
    <row r="267" spans="1:16" ht="24" hidden="1" x14ac:dyDescent="0.25">
      <c r="A267" s="587">
        <v>9260</v>
      </c>
      <c r="B267" s="400" t="s">
        <v>280</v>
      </c>
      <c r="C267" s="467">
        <f t="shared" si="291"/>
        <v>0</v>
      </c>
      <c r="D267" s="468">
        <f t="shared" ref="D267:O267" si="361">SUM(D268)</f>
        <v>0</v>
      </c>
      <c r="E267" s="469">
        <f t="shared" si="361"/>
        <v>0</v>
      </c>
      <c r="F267" s="512">
        <f t="shared" si="361"/>
        <v>0</v>
      </c>
      <c r="G267" s="468">
        <f t="shared" si="361"/>
        <v>0</v>
      </c>
      <c r="H267" s="469">
        <f t="shared" si="361"/>
        <v>0</v>
      </c>
      <c r="I267" s="512">
        <f t="shared" si="361"/>
        <v>0</v>
      </c>
      <c r="J267" s="513">
        <f t="shared" si="361"/>
        <v>0</v>
      </c>
      <c r="K267" s="469">
        <f t="shared" si="361"/>
        <v>0</v>
      </c>
      <c r="L267" s="512">
        <f t="shared" si="361"/>
        <v>0</v>
      </c>
      <c r="M267" s="468">
        <f t="shared" si="361"/>
        <v>0</v>
      </c>
      <c r="N267" s="469">
        <f t="shared" si="361"/>
        <v>0</v>
      </c>
      <c r="O267" s="512">
        <f t="shared" si="361"/>
        <v>0</v>
      </c>
      <c r="P267" s="514"/>
    </row>
    <row r="268" spans="1:16" ht="87" hidden="1" customHeight="1" x14ac:dyDescent="0.25">
      <c r="A268" s="588">
        <v>9263</v>
      </c>
      <c r="B268" s="400" t="s">
        <v>281</v>
      </c>
      <c r="C268" s="467">
        <f t="shared" si="291"/>
        <v>0</v>
      </c>
      <c r="D268" s="527"/>
      <c r="E268" s="528"/>
      <c r="F268" s="512">
        <f>D268+E268</f>
        <v>0</v>
      </c>
      <c r="G268" s="527"/>
      <c r="H268" s="528"/>
      <c r="I268" s="512">
        <f>G268+H268</f>
        <v>0</v>
      </c>
      <c r="J268" s="529"/>
      <c r="K268" s="528"/>
      <c r="L268" s="512">
        <f>J268+K268</f>
        <v>0</v>
      </c>
      <c r="M268" s="527"/>
      <c r="N268" s="528"/>
      <c r="O268" s="512">
        <f t="shared" ref="O268" si="362">M268+N268</f>
        <v>0</v>
      </c>
      <c r="P268" s="514"/>
    </row>
    <row r="269" spans="1:16" hidden="1" x14ac:dyDescent="0.25">
      <c r="A269" s="536"/>
      <c r="B269" s="400" t="s">
        <v>282</v>
      </c>
      <c r="C269" s="401">
        <f t="shared" si="291"/>
        <v>0</v>
      </c>
      <c r="D269" s="524">
        <f t="shared" ref="D269:E269" si="363">SUM(D270:D271)</f>
        <v>0</v>
      </c>
      <c r="E269" s="525">
        <f t="shared" si="363"/>
        <v>0</v>
      </c>
      <c r="F269" s="407">
        <f>SUM(F270:F271)</f>
        <v>0</v>
      </c>
      <c r="G269" s="524">
        <f t="shared" ref="G269:H269" si="364">SUM(G270:G271)</f>
        <v>0</v>
      </c>
      <c r="H269" s="525">
        <f t="shared" si="364"/>
        <v>0</v>
      </c>
      <c r="I269" s="407">
        <f>SUM(I270:I271)</f>
        <v>0</v>
      </c>
      <c r="J269" s="526">
        <f t="shared" ref="J269:K269" si="365">SUM(J270:J271)</f>
        <v>0</v>
      </c>
      <c r="K269" s="525">
        <f t="shared" si="365"/>
        <v>0</v>
      </c>
      <c r="L269" s="407">
        <f>SUM(L270:L271)</f>
        <v>0</v>
      </c>
      <c r="M269" s="524">
        <f t="shared" ref="M269:O269" si="366">SUM(M270:M271)</f>
        <v>0</v>
      </c>
      <c r="N269" s="525">
        <f t="shared" si="366"/>
        <v>0</v>
      </c>
      <c r="O269" s="407">
        <f t="shared" si="366"/>
        <v>0</v>
      </c>
      <c r="P269" s="522"/>
    </row>
    <row r="270" spans="1:16" hidden="1" x14ac:dyDescent="0.25">
      <c r="A270" s="536" t="s">
        <v>283</v>
      </c>
      <c r="B270" s="356" t="s">
        <v>284</v>
      </c>
      <c r="C270" s="401">
        <f t="shared" si="291"/>
        <v>0</v>
      </c>
      <c r="D270" s="519"/>
      <c r="E270" s="520"/>
      <c r="F270" s="407">
        <f t="shared" ref="F270:F271" si="367">D270+E270</f>
        <v>0</v>
      </c>
      <c r="G270" s="519"/>
      <c r="H270" s="520"/>
      <c r="I270" s="407">
        <f t="shared" ref="I270:I271" si="368">G270+H270</f>
        <v>0</v>
      </c>
      <c r="J270" s="521"/>
      <c r="K270" s="520"/>
      <c r="L270" s="407">
        <f t="shared" ref="L270:L271" si="369">J270+K270</f>
        <v>0</v>
      </c>
      <c r="M270" s="519"/>
      <c r="N270" s="520"/>
      <c r="O270" s="407">
        <f t="shared" ref="O270:O271" si="370">M270+N270</f>
        <v>0</v>
      </c>
      <c r="P270" s="522"/>
    </row>
    <row r="271" spans="1:16" ht="24" hidden="1" x14ac:dyDescent="0.25">
      <c r="A271" s="536" t="s">
        <v>285</v>
      </c>
      <c r="B271" s="589" t="s">
        <v>286</v>
      </c>
      <c r="C271" s="391">
        <f t="shared" si="291"/>
        <v>0</v>
      </c>
      <c r="D271" s="515"/>
      <c r="E271" s="516"/>
      <c r="F271" s="397">
        <f t="shared" si="367"/>
        <v>0</v>
      </c>
      <c r="G271" s="515"/>
      <c r="H271" s="516"/>
      <c r="I271" s="397">
        <f t="shared" si="368"/>
        <v>0</v>
      </c>
      <c r="J271" s="517"/>
      <c r="K271" s="516"/>
      <c r="L271" s="397">
        <f t="shared" si="369"/>
        <v>0</v>
      </c>
      <c r="M271" s="515"/>
      <c r="N271" s="516"/>
      <c r="O271" s="397">
        <f t="shared" si="370"/>
        <v>0</v>
      </c>
      <c r="P271" s="518"/>
    </row>
    <row r="272" spans="1:16" ht="12.75" thickBot="1" x14ac:dyDescent="0.3">
      <c r="A272" s="590"/>
      <c r="B272" s="590" t="s">
        <v>287</v>
      </c>
      <c r="C272" s="591">
        <f t="shared" si="291"/>
        <v>708066</v>
      </c>
      <c r="D272" s="592">
        <f>SUM(D269,D265,D252,D211,D182,D174,D160,D75,D53)</f>
        <v>719966</v>
      </c>
      <c r="E272" s="593">
        <f t="shared" ref="E272:O272" si="371">SUM(E269,E265,E252,E211,E182,E174,E160,E75,E53)</f>
        <v>-11900</v>
      </c>
      <c r="F272" s="594">
        <f t="shared" si="371"/>
        <v>708066</v>
      </c>
      <c r="G272" s="592">
        <f t="shared" si="371"/>
        <v>0</v>
      </c>
      <c r="H272" s="593">
        <f t="shared" si="371"/>
        <v>0</v>
      </c>
      <c r="I272" s="594">
        <f t="shared" si="371"/>
        <v>0</v>
      </c>
      <c r="J272" s="595">
        <f t="shared" si="371"/>
        <v>0</v>
      </c>
      <c r="K272" s="593">
        <f t="shared" si="371"/>
        <v>0</v>
      </c>
      <c r="L272" s="594">
        <f t="shared" si="371"/>
        <v>0</v>
      </c>
      <c r="M272" s="592">
        <f t="shared" si="371"/>
        <v>0</v>
      </c>
      <c r="N272" s="593">
        <f t="shared" si="371"/>
        <v>0</v>
      </c>
      <c r="O272" s="594">
        <f t="shared" si="371"/>
        <v>0</v>
      </c>
      <c r="P272" s="596"/>
    </row>
    <row r="273" spans="1:16" s="330" customFormat="1" ht="13.5" hidden="1" thickTop="1" thickBot="1" x14ac:dyDescent="0.3">
      <c r="A273" s="802" t="s">
        <v>288</v>
      </c>
      <c r="B273" s="803"/>
      <c r="C273" s="597">
        <f t="shared" si="291"/>
        <v>0</v>
      </c>
      <c r="D273" s="598">
        <f>SUM(D24,D25,D41,D43)-D51</f>
        <v>0</v>
      </c>
      <c r="E273" s="599">
        <f t="shared" ref="E273:F273" si="372">SUM(E24,E25,E41,E43)-E51</f>
        <v>0</v>
      </c>
      <c r="F273" s="600">
        <f t="shared" si="372"/>
        <v>0</v>
      </c>
      <c r="G273" s="598">
        <f>SUM(G24,G25,G43)-G51</f>
        <v>0</v>
      </c>
      <c r="H273" s="599">
        <f t="shared" ref="H273:I273" si="373">SUM(H24,H25,H43)-H51</f>
        <v>0</v>
      </c>
      <c r="I273" s="600">
        <f t="shared" si="373"/>
        <v>0</v>
      </c>
      <c r="J273" s="601">
        <f t="shared" ref="J273:K273" si="374">(J26+J43)-J51</f>
        <v>0</v>
      </c>
      <c r="K273" s="599">
        <f t="shared" si="374"/>
        <v>0</v>
      </c>
      <c r="L273" s="600">
        <f>(L26+L43)-L51</f>
        <v>0</v>
      </c>
      <c r="M273" s="598">
        <f t="shared" ref="M273:O273" si="375">M45-M51</f>
        <v>0</v>
      </c>
      <c r="N273" s="599">
        <f t="shared" si="375"/>
        <v>0</v>
      </c>
      <c r="O273" s="600">
        <f t="shared" si="375"/>
        <v>0</v>
      </c>
      <c r="P273" s="602"/>
    </row>
    <row r="274" spans="1:16" s="330" customFormat="1" ht="12.75" hidden="1" thickTop="1" x14ac:dyDescent="0.25">
      <c r="A274" s="804" t="s">
        <v>289</v>
      </c>
      <c r="B274" s="805"/>
      <c r="C274" s="603">
        <f t="shared" si="291"/>
        <v>0</v>
      </c>
      <c r="D274" s="604">
        <f t="shared" ref="D274:O274" si="376">SUM(D275,D276)-D283+D284</f>
        <v>0</v>
      </c>
      <c r="E274" s="605">
        <f t="shared" si="376"/>
        <v>0</v>
      </c>
      <c r="F274" s="606">
        <f t="shared" si="376"/>
        <v>0</v>
      </c>
      <c r="G274" s="604">
        <f t="shared" si="376"/>
        <v>0</v>
      </c>
      <c r="H274" s="605">
        <f t="shared" si="376"/>
        <v>0</v>
      </c>
      <c r="I274" s="606">
        <f t="shared" si="376"/>
        <v>0</v>
      </c>
      <c r="J274" s="607">
        <f t="shared" si="376"/>
        <v>0</v>
      </c>
      <c r="K274" s="605">
        <f t="shared" si="376"/>
        <v>0</v>
      </c>
      <c r="L274" s="606">
        <f t="shared" si="376"/>
        <v>0</v>
      </c>
      <c r="M274" s="604">
        <f t="shared" si="376"/>
        <v>0</v>
      </c>
      <c r="N274" s="605">
        <f t="shared" si="376"/>
        <v>0</v>
      </c>
      <c r="O274" s="606">
        <f t="shared" si="376"/>
        <v>0</v>
      </c>
      <c r="P274" s="608"/>
    </row>
    <row r="275" spans="1:16" s="330" customFormat="1" ht="13.5" hidden="1" thickTop="1" thickBot="1" x14ac:dyDescent="0.3">
      <c r="A275" s="478" t="s">
        <v>290</v>
      </c>
      <c r="B275" s="478" t="s">
        <v>291</v>
      </c>
      <c r="C275" s="479">
        <f t="shared" si="291"/>
        <v>0</v>
      </c>
      <c r="D275" s="480">
        <f>D21-D269</f>
        <v>0</v>
      </c>
      <c r="E275" s="480">
        <f t="shared" ref="E275:O275" si="377">E21-E269</f>
        <v>0</v>
      </c>
      <c r="F275" s="480">
        <f t="shared" si="377"/>
        <v>0</v>
      </c>
      <c r="G275" s="480">
        <f t="shared" si="377"/>
        <v>0</v>
      </c>
      <c r="H275" s="480">
        <f t="shared" si="377"/>
        <v>0</v>
      </c>
      <c r="I275" s="480">
        <f t="shared" si="377"/>
        <v>0</v>
      </c>
      <c r="J275" s="480">
        <f t="shared" si="377"/>
        <v>0</v>
      </c>
      <c r="K275" s="480">
        <f t="shared" si="377"/>
        <v>0</v>
      </c>
      <c r="L275" s="479">
        <f t="shared" si="377"/>
        <v>0</v>
      </c>
      <c r="M275" s="480">
        <f t="shared" si="377"/>
        <v>0</v>
      </c>
      <c r="N275" s="480">
        <f t="shared" si="377"/>
        <v>0</v>
      </c>
      <c r="O275" s="479">
        <f t="shared" si="377"/>
        <v>0</v>
      </c>
      <c r="P275" s="609"/>
    </row>
    <row r="276" spans="1:16" s="330" customFormat="1" ht="12.75" hidden="1" thickTop="1" x14ac:dyDescent="0.25">
      <c r="A276" s="610" t="s">
        <v>292</v>
      </c>
      <c r="B276" s="610" t="s">
        <v>293</v>
      </c>
      <c r="C276" s="603">
        <f t="shared" si="291"/>
        <v>0</v>
      </c>
      <c r="D276" s="604">
        <f t="shared" ref="D276:O276" si="378">SUM(D277,D279,D281)-SUM(D278,D280,D282)</f>
        <v>0</v>
      </c>
      <c r="E276" s="605">
        <f t="shared" si="378"/>
        <v>0</v>
      </c>
      <c r="F276" s="606">
        <f t="shared" si="378"/>
        <v>0</v>
      </c>
      <c r="G276" s="604">
        <f t="shared" si="378"/>
        <v>0</v>
      </c>
      <c r="H276" s="605">
        <f t="shared" si="378"/>
        <v>0</v>
      </c>
      <c r="I276" s="606">
        <f t="shared" si="378"/>
        <v>0</v>
      </c>
      <c r="J276" s="607">
        <f t="shared" si="378"/>
        <v>0</v>
      </c>
      <c r="K276" s="605">
        <f t="shared" si="378"/>
        <v>0</v>
      </c>
      <c r="L276" s="606">
        <f t="shared" si="378"/>
        <v>0</v>
      </c>
      <c r="M276" s="604">
        <f t="shared" si="378"/>
        <v>0</v>
      </c>
      <c r="N276" s="605">
        <f t="shared" si="378"/>
        <v>0</v>
      </c>
      <c r="O276" s="606">
        <f t="shared" si="378"/>
        <v>0</v>
      </c>
      <c r="P276" s="608"/>
    </row>
    <row r="277" spans="1:16" ht="12.75" hidden="1" thickTop="1" x14ac:dyDescent="0.25">
      <c r="A277" s="611" t="s">
        <v>294</v>
      </c>
      <c r="B277" s="466" t="s">
        <v>295</v>
      </c>
      <c r="C277" s="412">
        <f t="shared" ref="C277:C284" si="379">F277+I277+L277+O277</f>
        <v>0</v>
      </c>
      <c r="D277" s="568"/>
      <c r="E277" s="569"/>
      <c r="F277" s="418">
        <f t="shared" ref="F277:F284" si="380">D277+E277</f>
        <v>0</v>
      </c>
      <c r="G277" s="568"/>
      <c r="H277" s="569"/>
      <c r="I277" s="418">
        <f t="shared" ref="I277:I284" si="381">G277+H277</f>
        <v>0</v>
      </c>
      <c r="J277" s="570"/>
      <c r="K277" s="569"/>
      <c r="L277" s="418">
        <f t="shared" ref="L277:L284" si="382">J277+K277</f>
        <v>0</v>
      </c>
      <c r="M277" s="568"/>
      <c r="N277" s="569"/>
      <c r="O277" s="418">
        <f t="shared" ref="O277:O284" si="383">M277+N277</f>
        <v>0</v>
      </c>
      <c r="P277" s="544"/>
    </row>
    <row r="278" spans="1:16" ht="24.75" hidden="1" thickTop="1" x14ac:dyDescent="0.25">
      <c r="A278" s="536" t="s">
        <v>296</v>
      </c>
      <c r="B278" s="355" t="s">
        <v>297</v>
      </c>
      <c r="C278" s="401">
        <f t="shared" si="379"/>
        <v>0</v>
      </c>
      <c r="D278" s="519"/>
      <c r="E278" s="520"/>
      <c r="F278" s="407">
        <f t="shared" si="380"/>
        <v>0</v>
      </c>
      <c r="G278" s="519"/>
      <c r="H278" s="520"/>
      <c r="I278" s="407">
        <f t="shared" si="381"/>
        <v>0</v>
      </c>
      <c r="J278" s="521"/>
      <c r="K278" s="520"/>
      <c r="L278" s="407">
        <f t="shared" si="382"/>
        <v>0</v>
      </c>
      <c r="M278" s="519"/>
      <c r="N278" s="520"/>
      <c r="O278" s="407">
        <f t="shared" si="383"/>
        <v>0</v>
      </c>
      <c r="P278" s="522"/>
    </row>
    <row r="279" spans="1:16" ht="12.75" hidden="1" thickTop="1" x14ac:dyDescent="0.25">
      <c r="A279" s="536" t="s">
        <v>298</v>
      </c>
      <c r="B279" s="355" t="s">
        <v>299</v>
      </c>
      <c r="C279" s="401">
        <f t="shared" si="379"/>
        <v>0</v>
      </c>
      <c r="D279" s="519"/>
      <c r="E279" s="520"/>
      <c r="F279" s="407">
        <f t="shared" si="380"/>
        <v>0</v>
      </c>
      <c r="G279" s="519"/>
      <c r="H279" s="520"/>
      <c r="I279" s="407">
        <f t="shared" si="381"/>
        <v>0</v>
      </c>
      <c r="J279" s="521"/>
      <c r="K279" s="520"/>
      <c r="L279" s="407">
        <f t="shared" si="382"/>
        <v>0</v>
      </c>
      <c r="M279" s="519"/>
      <c r="N279" s="520"/>
      <c r="O279" s="407">
        <f t="shared" si="383"/>
        <v>0</v>
      </c>
      <c r="P279" s="522"/>
    </row>
    <row r="280" spans="1:16" ht="24.75" hidden="1" thickTop="1" x14ac:dyDescent="0.25">
      <c r="A280" s="536" t="s">
        <v>300</v>
      </c>
      <c r="B280" s="355" t="s">
        <v>301</v>
      </c>
      <c r="C280" s="401">
        <f t="shared" si="379"/>
        <v>0</v>
      </c>
      <c r="D280" s="519"/>
      <c r="E280" s="520"/>
      <c r="F280" s="407">
        <f t="shared" si="380"/>
        <v>0</v>
      </c>
      <c r="G280" s="519"/>
      <c r="H280" s="520"/>
      <c r="I280" s="407">
        <f t="shared" si="381"/>
        <v>0</v>
      </c>
      <c r="J280" s="521"/>
      <c r="K280" s="520"/>
      <c r="L280" s="407">
        <f t="shared" si="382"/>
        <v>0</v>
      </c>
      <c r="M280" s="519"/>
      <c r="N280" s="520"/>
      <c r="O280" s="407">
        <f t="shared" si="383"/>
        <v>0</v>
      </c>
      <c r="P280" s="522"/>
    </row>
    <row r="281" spans="1:16" ht="12.75" hidden="1" thickTop="1" x14ac:dyDescent="0.25">
      <c r="A281" s="536" t="s">
        <v>302</v>
      </c>
      <c r="B281" s="355" t="s">
        <v>303</v>
      </c>
      <c r="C281" s="401">
        <f t="shared" si="379"/>
        <v>0</v>
      </c>
      <c r="D281" s="519"/>
      <c r="E281" s="520"/>
      <c r="F281" s="407">
        <f t="shared" si="380"/>
        <v>0</v>
      </c>
      <c r="G281" s="519"/>
      <c r="H281" s="520"/>
      <c r="I281" s="407">
        <f t="shared" si="381"/>
        <v>0</v>
      </c>
      <c r="J281" s="521"/>
      <c r="K281" s="520"/>
      <c r="L281" s="407">
        <f t="shared" si="382"/>
        <v>0</v>
      </c>
      <c r="M281" s="519"/>
      <c r="N281" s="520"/>
      <c r="O281" s="407">
        <f t="shared" si="383"/>
        <v>0</v>
      </c>
      <c r="P281" s="522"/>
    </row>
    <row r="282" spans="1:16" ht="24.75" hidden="1" thickTop="1" x14ac:dyDescent="0.25">
      <c r="A282" s="612" t="s">
        <v>304</v>
      </c>
      <c r="B282" s="613" t="s">
        <v>305</v>
      </c>
      <c r="C282" s="546">
        <f t="shared" si="379"/>
        <v>0</v>
      </c>
      <c r="D282" s="549"/>
      <c r="E282" s="550"/>
      <c r="F282" s="551">
        <f t="shared" si="380"/>
        <v>0</v>
      </c>
      <c r="G282" s="549"/>
      <c r="H282" s="550"/>
      <c r="I282" s="551">
        <f t="shared" si="381"/>
        <v>0</v>
      </c>
      <c r="J282" s="552"/>
      <c r="K282" s="550"/>
      <c r="L282" s="551">
        <f t="shared" si="382"/>
        <v>0</v>
      </c>
      <c r="M282" s="549"/>
      <c r="N282" s="550"/>
      <c r="O282" s="551">
        <f t="shared" si="383"/>
        <v>0</v>
      </c>
      <c r="P282" s="547"/>
    </row>
    <row r="283" spans="1:16" s="330" customFormat="1" ht="13.5" hidden="1" thickTop="1" thickBot="1" x14ac:dyDescent="0.3">
      <c r="A283" s="614" t="s">
        <v>306</v>
      </c>
      <c r="B283" s="614" t="s">
        <v>307</v>
      </c>
      <c r="C283" s="597">
        <f t="shared" si="379"/>
        <v>0</v>
      </c>
      <c r="D283" s="615"/>
      <c r="E283" s="616"/>
      <c r="F283" s="600">
        <f t="shared" si="380"/>
        <v>0</v>
      </c>
      <c r="G283" s="615"/>
      <c r="H283" s="616"/>
      <c r="I283" s="600">
        <f t="shared" si="381"/>
        <v>0</v>
      </c>
      <c r="J283" s="617"/>
      <c r="K283" s="616"/>
      <c r="L283" s="600">
        <f t="shared" si="382"/>
        <v>0</v>
      </c>
      <c r="M283" s="615"/>
      <c r="N283" s="616"/>
      <c r="O283" s="600">
        <f t="shared" si="383"/>
        <v>0</v>
      </c>
      <c r="P283" s="602"/>
    </row>
    <row r="284" spans="1:16" s="330" customFormat="1" ht="48.75" hidden="1" thickTop="1" x14ac:dyDescent="0.25">
      <c r="A284" s="610" t="s">
        <v>308</v>
      </c>
      <c r="B284" s="618" t="s">
        <v>309</v>
      </c>
      <c r="C284" s="603">
        <f t="shared" si="379"/>
        <v>0</v>
      </c>
      <c r="D284" s="619"/>
      <c r="E284" s="620"/>
      <c r="F284" s="388">
        <f t="shared" si="380"/>
        <v>0</v>
      </c>
      <c r="G284" s="541"/>
      <c r="H284" s="542"/>
      <c r="I284" s="388">
        <f t="shared" si="381"/>
        <v>0</v>
      </c>
      <c r="J284" s="543"/>
      <c r="K284" s="542"/>
      <c r="L284" s="388">
        <f t="shared" si="382"/>
        <v>0</v>
      </c>
      <c r="M284" s="541"/>
      <c r="N284" s="542"/>
      <c r="O284" s="388">
        <f t="shared" si="383"/>
        <v>0</v>
      </c>
      <c r="P284" s="530"/>
    </row>
    <row r="285" spans="1:16" ht="12.75" thickTop="1" x14ac:dyDescent="0.25">
      <c r="A285" s="299"/>
      <c r="B285" s="299"/>
      <c r="C285" s="299"/>
      <c r="D285" s="299"/>
      <c r="E285" s="299"/>
      <c r="F285" s="299"/>
      <c r="G285" s="299"/>
      <c r="H285" s="299"/>
      <c r="I285" s="299"/>
      <c r="J285" s="299"/>
      <c r="K285" s="299"/>
      <c r="L285" s="299"/>
      <c r="M285" s="299"/>
      <c r="N285" s="299"/>
      <c r="O285" s="299"/>
      <c r="P285" s="299"/>
    </row>
    <row r="286" spans="1:16" x14ac:dyDescent="0.25">
      <c r="A286" s="299"/>
      <c r="B286" s="299"/>
      <c r="C286" s="299"/>
      <c r="D286" s="299"/>
      <c r="E286" s="299"/>
      <c r="F286" s="299"/>
      <c r="G286" s="299"/>
      <c r="H286" s="299"/>
      <c r="I286" s="299"/>
      <c r="J286" s="299"/>
      <c r="K286" s="299"/>
      <c r="L286" s="299"/>
      <c r="M286" s="299"/>
      <c r="N286" s="299"/>
      <c r="O286" s="299"/>
      <c r="P286" s="299"/>
    </row>
    <row r="287" spans="1:16" x14ac:dyDescent="0.25">
      <c r="A287" s="299"/>
      <c r="B287" s="299"/>
      <c r="C287" s="299"/>
      <c r="D287" s="299"/>
      <c r="E287" s="299"/>
      <c r="F287" s="299"/>
      <c r="G287" s="299"/>
      <c r="H287" s="299"/>
      <c r="I287" s="299"/>
      <c r="J287" s="299"/>
      <c r="K287" s="299"/>
      <c r="L287" s="299"/>
      <c r="M287" s="299"/>
      <c r="N287" s="299"/>
      <c r="O287" s="299"/>
      <c r="P287" s="299"/>
    </row>
    <row r="288" spans="1:16" x14ac:dyDescent="0.25">
      <c r="A288" s="299"/>
      <c r="B288" s="299"/>
      <c r="C288" s="299"/>
      <c r="D288" s="299"/>
      <c r="E288" s="299"/>
      <c r="F288" s="299"/>
      <c r="G288" s="299"/>
      <c r="H288" s="299"/>
      <c r="I288" s="299"/>
      <c r="J288" s="299"/>
      <c r="K288" s="299"/>
      <c r="L288" s="299"/>
      <c r="M288" s="299"/>
      <c r="N288" s="299"/>
      <c r="O288" s="299"/>
      <c r="P288" s="299"/>
    </row>
    <row r="289" spans="1:16" x14ac:dyDescent="0.25">
      <c r="A289" s="299"/>
      <c r="B289" s="299"/>
      <c r="C289" s="299"/>
      <c r="D289" s="299"/>
      <c r="E289" s="299"/>
      <c r="F289" s="299"/>
      <c r="G289" s="299"/>
      <c r="H289" s="299"/>
      <c r="I289" s="299"/>
      <c r="J289" s="299"/>
      <c r="K289" s="299"/>
      <c r="L289" s="299"/>
      <c r="M289" s="299"/>
      <c r="N289" s="299"/>
      <c r="O289" s="299"/>
      <c r="P289" s="299"/>
    </row>
    <row r="290" spans="1:16" x14ac:dyDescent="0.25">
      <c r="A290" s="299"/>
      <c r="B290" s="299"/>
      <c r="C290" s="299"/>
      <c r="D290" s="299"/>
      <c r="E290" s="299"/>
      <c r="F290" s="299"/>
      <c r="G290" s="299"/>
      <c r="H290" s="299"/>
      <c r="I290" s="299"/>
      <c r="J290" s="299"/>
      <c r="K290" s="299"/>
      <c r="L290" s="299"/>
      <c r="M290" s="299"/>
      <c r="N290" s="299"/>
      <c r="O290" s="299"/>
      <c r="P290" s="299"/>
    </row>
    <row r="291" spans="1:16" x14ac:dyDescent="0.25">
      <c r="A291" s="299"/>
      <c r="B291" s="299"/>
      <c r="C291" s="299"/>
      <c r="D291" s="299"/>
      <c r="E291" s="299"/>
      <c r="F291" s="299"/>
      <c r="G291" s="299"/>
      <c r="H291" s="299"/>
      <c r="I291" s="299"/>
      <c r="J291" s="299"/>
      <c r="K291" s="299"/>
      <c r="L291" s="299"/>
      <c r="M291" s="299"/>
      <c r="N291" s="299"/>
      <c r="O291" s="299"/>
      <c r="P291" s="299"/>
    </row>
    <row r="292" spans="1:16" x14ac:dyDescent="0.25">
      <c r="A292" s="299"/>
      <c r="B292" s="299"/>
      <c r="C292" s="299"/>
      <c r="D292" s="299"/>
      <c r="E292" s="299"/>
      <c r="F292" s="299"/>
      <c r="G292" s="299"/>
      <c r="H292" s="299"/>
      <c r="I292" s="299"/>
      <c r="J292" s="299"/>
      <c r="K292" s="299"/>
      <c r="L292" s="299"/>
      <c r="M292" s="299"/>
      <c r="N292" s="299"/>
      <c r="O292" s="299"/>
      <c r="P292" s="299"/>
    </row>
    <row r="293" spans="1:16" x14ac:dyDescent="0.25">
      <c r="A293" s="299"/>
      <c r="B293" s="299"/>
      <c r="C293" s="299"/>
      <c r="D293" s="299"/>
      <c r="E293" s="299"/>
      <c r="F293" s="299"/>
      <c r="G293" s="299"/>
      <c r="H293" s="299"/>
      <c r="I293" s="299"/>
      <c r="J293" s="299"/>
      <c r="K293" s="299"/>
      <c r="L293" s="299"/>
      <c r="M293" s="299"/>
      <c r="N293" s="299"/>
      <c r="O293" s="299"/>
      <c r="P293" s="299"/>
    </row>
    <row r="294" spans="1:16" x14ac:dyDescent="0.25">
      <c r="A294" s="299"/>
      <c r="B294" s="299"/>
      <c r="C294" s="299"/>
      <c r="D294" s="299"/>
      <c r="E294" s="299"/>
      <c r="F294" s="299"/>
      <c r="G294" s="299"/>
      <c r="H294" s="299"/>
      <c r="I294" s="299"/>
      <c r="J294" s="299"/>
      <c r="K294" s="299"/>
      <c r="L294" s="299"/>
      <c r="M294" s="299"/>
      <c r="N294" s="299"/>
      <c r="O294" s="299"/>
      <c r="P294" s="299"/>
    </row>
    <row r="295" spans="1:16" x14ac:dyDescent="0.25">
      <c r="A295" s="299"/>
      <c r="B295" s="299"/>
      <c r="C295" s="299"/>
      <c r="D295" s="299"/>
      <c r="E295" s="299"/>
      <c r="F295" s="299"/>
      <c r="G295" s="299"/>
      <c r="H295" s="299"/>
      <c r="I295" s="299"/>
      <c r="J295" s="299"/>
      <c r="K295" s="299"/>
      <c r="L295" s="299"/>
      <c r="M295" s="299"/>
      <c r="N295" s="299"/>
      <c r="O295" s="299"/>
      <c r="P295" s="299"/>
    </row>
    <row r="296" spans="1:16" x14ac:dyDescent="0.25">
      <c r="A296" s="299"/>
      <c r="B296" s="299"/>
      <c r="C296" s="299"/>
      <c r="D296" s="299"/>
      <c r="E296" s="299"/>
      <c r="F296" s="299"/>
      <c r="G296" s="299"/>
      <c r="H296" s="299"/>
      <c r="I296" s="299"/>
      <c r="J296" s="299"/>
      <c r="K296" s="299"/>
      <c r="L296" s="299"/>
      <c r="M296" s="299"/>
      <c r="N296" s="299"/>
      <c r="O296" s="299"/>
      <c r="P296" s="299"/>
    </row>
    <row r="297" spans="1:16" x14ac:dyDescent="0.25">
      <c r="A297" s="299"/>
      <c r="B297" s="299"/>
      <c r="C297" s="299"/>
      <c r="D297" s="299"/>
      <c r="E297" s="299"/>
      <c r="F297" s="299"/>
      <c r="G297" s="299"/>
      <c r="H297" s="299"/>
      <c r="I297" s="299"/>
      <c r="J297" s="299"/>
      <c r="K297" s="299"/>
      <c r="L297" s="299"/>
      <c r="M297" s="299"/>
      <c r="N297" s="299"/>
      <c r="O297" s="299"/>
      <c r="P297" s="299"/>
    </row>
    <row r="298" spans="1:16" x14ac:dyDescent="0.25">
      <c r="A298" s="299"/>
      <c r="B298" s="299"/>
      <c r="C298" s="299"/>
      <c r="D298" s="299"/>
      <c r="E298" s="299"/>
      <c r="F298" s="299"/>
      <c r="G298" s="299"/>
      <c r="H298" s="299"/>
      <c r="I298" s="299"/>
      <c r="J298" s="299"/>
      <c r="K298" s="299"/>
      <c r="L298" s="299"/>
      <c r="M298" s="299"/>
      <c r="N298" s="299"/>
      <c r="O298" s="299"/>
      <c r="P298" s="299"/>
    </row>
    <row r="299" spans="1:16" x14ac:dyDescent="0.25">
      <c r="A299" s="299"/>
      <c r="B299" s="299"/>
      <c r="C299" s="299"/>
      <c r="D299" s="299"/>
      <c r="E299" s="299"/>
      <c r="F299" s="299"/>
      <c r="G299" s="299"/>
      <c r="H299" s="299"/>
      <c r="I299" s="299"/>
      <c r="J299" s="299"/>
      <c r="K299" s="299"/>
      <c r="L299" s="299"/>
      <c r="M299" s="299"/>
      <c r="N299" s="299"/>
      <c r="O299" s="299"/>
      <c r="P299" s="299"/>
    </row>
  </sheetData>
  <sheetProtection algorithmName="SHA-512" hashValue="abaaWZCvr1u639KkYioe3rlFA1zw3L96HwbN+MLaVaMZ89NB61NwZRF7z88nWO5lDHdSdg2pL8nQ4DQkulUACA==" saltValue="DXd/pzTggviiBThAj2RhCQ==" spinCount="100000" sheet="1" objects="1" scenarios="1" formatCells="0" formatColumns="0" formatRows="0" sort="0"/>
  <autoFilter ref="A18:P284">
    <filterColumn colId="2">
      <filters>
        <filter val="1 002"/>
        <filter val="100"/>
        <filter val="137 900"/>
        <filter val="198 371"/>
        <filter val="3 300"/>
        <filter val="316 653"/>
        <filter val="336 271"/>
        <filter val="366 653"/>
        <filter val="371 795"/>
        <filter val="4 140"/>
        <filter val="49 000"/>
        <filter val="49 100"/>
        <filter val="5 142"/>
        <filter val="708 066"/>
        <filter val="8 800"/>
        <filter val="80 000"/>
        <filter val="840"/>
        <filter val="88 800"/>
        <filter val="900"/>
      </filters>
    </filterColumn>
  </autoFilter>
  <mergeCells count="31">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 ref="C8:P8"/>
    <mergeCell ref="C9:P9"/>
    <mergeCell ref="C10:P10"/>
    <mergeCell ref="C11:P11"/>
    <mergeCell ref="C12:P12"/>
    <mergeCell ref="C13:P13"/>
    <mergeCell ref="P16:P17"/>
    <mergeCell ref="M16:M17"/>
    <mergeCell ref="N16:N17"/>
    <mergeCell ref="O16:O17"/>
    <mergeCell ref="C7:P7"/>
    <mergeCell ref="A2:P2"/>
    <mergeCell ref="C3:P3"/>
    <mergeCell ref="C4:P4"/>
    <mergeCell ref="C5:P5"/>
    <mergeCell ref="C6:P6"/>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28.pielikums Jūrmalas pilsētas domes
2020.gada 23.jūlija saistošajiem noteikumiem Nr.18
(protokols Nr.10, 20.punkts)
 </firstHeader>
    <firstFooter>&amp;L&amp;9&amp;D; &amp;T&amp;R&amp;9&amp;P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286"/>
  <sheetViews>
    <sheetView showGridLines="0" view="pageLayout" zoomScaleNormal="100" workbookViewId="0">
      <selection activeCell="Q8" sqref="Q8"/>
    </sheetView>
  </sheetViews>
  <sheetFormatPr defaultRowHeight="15" outlineLevelCol="1" x14ac:dyDescent="0.25"/>
  <cols>
    <col min="1" max="1" width="10.85546875" customWidth="1"/>
    <col min="2" max="2" width="28" customWidth="1"/>
    <col min="3" max="3" width="8" customWidth="1"/>
    <col min="4" max="5" width="8.7109375" hidden="1" customWidth="1" outlineLevel="1"/>
    <col min="6" max="6" width="8.7109375" customWidth="1" collapsed="1"/>
    <col min="7" max="8" width="8.7109375" hidden="1" customWidth="1" outlineLevel="1"/>
    <col min="9" max="9" width="8.7109375" customWidth="1" collapsed="1"/>
    <col min="10" max="11" width="8.28515625" hidden="1" customWidth="1" outlineLevel="1"/>
    <col min="12" max="12" width="8.28515625" customWidth="1" collapsed="1"/>
    <col min="13" max="14" width="7.42578125" hidden="1" customWidth="1" outlineLevel="1"/>
    <col min="15" max="15" width="7.42578125" customWidth="1" collapsed="1"/>
    <col min="16" max="16" width="26.7109375" hidden="1" customWidth="1" outlineLevel="1"/>
    <col min="17" max="17" width="9.140625" customWidth="1" collapsed="1"/>
  </cols>
  <sheetData>
    <row r="1" spans="1:17" x14ac:dyDescent="0.25">
      <c r="A1" s="1"/>
      <c r="B1" s="1"/>
      <c r="C1" s="1"/>
      <c r="D1" s="1"/>
      <c r="E1" s="1"/>
      <c r="F1" s="1"/>
      <c r="G1" s="1"/>
      <c r="H1" s="1"/>
      <c r="I1" s="1"/>
      <c r="J1" s="1"/>
      <c r="K1" s="1"/>
      <c r="L1" s="1"/>
      <c r="M1" s="1"/>
      <c r="N1" s="1"/>
      <c r="O1" s="2" t="s">
        <v>310</v>
      </c>
      <c r="P1" s="1"/>
      <c r="Q1" s="3"/>
    </row>
    <row r="2" spans="1:17" ht="35.25" customHeight="1" x14ac:dyDescent="0.25">
      <c r="A2" s="784" t="s">
        <v>1</v>
      </c>
      <c r="B2" s="784"/>
      <c r="C2" s="784"/>
      <c r="D2" s="784"/>
      <c r="E2" s="784"/>
      <c r="F2" s="784"/>
      <c r="G2" s="784"/>
      <c r="H2" s="784"/>
      <c r="I2" s="784"/>
      <c r="J2" s="784"/>
      <c r="K2" s="784"/>
      <c r="L2" s="784"/>
      <c r="M2" s="784"/>
      <c r="N2" s="784"/>
      <c r="O2" s="784"/>
      <c r="P2" s="784"/>
      <c r="Q2" s="4"/>
    </row>
    <row r="3" spans="1:17" ht="12.75" customHeight="1" x14ac:dyDescent="0.25">
      <c r="A3" s="5" t="s">
        <v>2</v>
      </c>
      <c r="B3" s="6"/>
      <c r="C3" s="783" t="s">
        <v>311</v>
      </c>
      <c r="D3" s="783"/>
      <c r="E3" s="783"/>
      <c r="F3" s="783"/>
      <c r="G3" s="783"/>
      <c r="H3" s="783"/>
      <c r="I3" s="783"/>
      <c r="J3" s="783"/>
      <c r="K3" s="783"/>
      <c r="L3" s="783"/>
      <c r="M3" s="783"/>
      <c r="N3" s="783"/>
      <c r="O3" s="783"/>
      <c r="P3" s="783"/>
      <c r="Q3" s="4"/>
    </row>
    <row r="4" spans="1:17" ht="12.75" customHeight="1" x14ac:dyDescent="0.25">
      <c r="A4" s="5" t="s">
        <v>3</v>
      </c>
      <c r="B4" s="6"/>
      <c r="C4" s="783" t="s">
        <v>312</v>
      </c>
      <c r="D4" s="783"/>
      <c r="E4" s="783"/>
      <c r="F4" s="783"/>
      <c r="G4" s="783"/>
      <c r="H4" s="783"/>
      <c r="I4" s="783"/>
      <c r="J4" s="783"/>
      <c r="K4" s="783"/>
      <c r="L4" s="783"/>
      <c r="M4" s="783"/>
      <c r="N4" s="783"/>
      <c r="O4" s="783"/>
      <c r="P4" s="783"/>
      <c r="Q4" s="4"/>
    </row>
    <row r="5" spans="1:17" ht="12.75" customHeight="1" x14ac:dyDescent="0.25">
      <c r="A5" s="7" t="s">
        <v>4</v>
      </c>
      <c r="B5" s="8"/>
      <c r="C5" s="780" t="s">
        <v>5</v>
      </c>
      <c r="D5" s="780"/>
      <c r="E5" s="780"/>
      <c r="F5" s="780"/>
      <c r="G5" s="780"/>
      <c r="H5" s="780"/>
      <c r="I5" s="780"/>
      <c r="J5" s="780"/>
      <c r="K5" s="780"/>
      <c r="L5" s="780"/>
      <c r="M5" s="780"/>
      <c r="N5" s="780"/>
      <c r="O5" s="780"/>
      <c r="P5" s="780"/>
      <c r="Q5" s="4"/>
    </row>
    <row r="6" spans="1:17" ht="12.75" customHeight="1" x14ac:dyDescent="0.25">
      <c r="A6" s="7" t="s">
        <v>6</v>
      </c>
      <c r="B6" s="8"/>
      <c r="C6" s="780" t="s">
        <v>313</v>
      </c>
      <c r="D6" s="780"/>
      <c r="E6" s="780"/>
      <c r="F6" s="780"/>
      <c r="G6" s="780"/>
      <c r="H6" s="780"/>
      <c r="I6" s="780"/>
      <c r="J6" s="780"/>
      <c r="K6" s="780"/>
      <c r="L6" s="780"/>
      <c r="M6" s="780"/>
      <c r="N6" s="780"/>
      <c r="O6" s="780"/>
      <c r="P6" s="780"/>
      <c r="Q6" s="4"/>
    </row>
    <row r="7" spans="1:17" x14ac:dyDescent="0.25">
      <c r="A7" s="7" t="s">
        <v>8</v>
      </c>
      <c r="B7" s="8"/>
      <c r="C7" s="783" t="s">
        <v>314</v>
      </c>
      <c r="D7" s="783"/>
      <c r="E7" s="783"/>
      <c r="F7" s="783"/>
      <c r="G7" s="783"/>
      <c r="H7" s="783"/>
      <c r="I7" s="783"/>
      <c r="J7" s="783"/>
      <c r="K7" s="783"/>
      <c r="L7" s="783"/>
      <c r="M7" s="783"/>
      <c r="N7" s="783"/>
      <c r="O7" s="783"/>
      <c r="P7" s="783"/>
      <c r="Q7" s="4"/>
    </row>
    <row r="8" spans="1:17" ht="12.75" customHeight="1" x14ac:dyDescent="0.25">
      <c r="A8" s="9" t="s">
        <v>10</v>
      </c>
      <c r="B8" s="8"/>
      <c r="C8" s="779"/>
      <c r="D8" s="779"/>
      <c r="E8" s="779"/>
      <c r="F8" s="779"/>
      <c r="G8" s="779"/>
      <c r="H8" s="779"/>
      <c r="I8" s="779"/>
      <c r="J8" s="779"/>
      <c r="K8" s="779"/>
      <c r="L8" s="779"/>
      <c r="M8" s="779"/>
      <c r="N8" s="779"/>
      <c r="O8" s="779"/>
      <c r="P8" s="779"/>
      <c r="Q8" s="4"/>
    </row>
    <row r="9" spans="1:17" ht="12.75" customHeight="1" x14ac:dyDescent="0.25">
      <c r="A9" s="7"/>
      <c r="B9" s="8" t="s">
        <v>11</v>
      </c>
      <c r="C9" s="780" t="s">
        <v>315</v>
      </c>
      <c r="D9" s="780"/>
      <c r="E9" s="780"/>
      <c r="F9" s="780"/>
      <c r="G9" s="780"/>
      <c r="H9" s="780"/>
      <c r="I9" s="780"/>
      <c r="J9" s="780"/>
      <c r="K9" s="780"/>
      <c r="L9" s="780"/>
      <c r="M9" s="780"/>
      <c r="N9" s="780"/>
      <c r="O9" s="780"/>
      <c r="P9" s="780"/>
      <c r="Q9" s="4"/>
    </row>
    <row r="10" spans="1:17" ht="12.75" customHeight="1" x14ac:dyDescent="0.25">
      <c r="A10" s="7"/>
      <c r="B10" s="8" t="s">
        <v>13</v>
      </c>
      <c r="C10" s="781"/>
      <c r="D10" s="781"/>
      <c r="E10" s="781"/>
      <c r="F10" s="781"/>
      <c r="G10" s="781"/>
      <c r="H10" s="781"/>
      <c r="I10" s="781"/>
      <c r="J10" s="781"/>
      <c r="K10" s="781"/>
      <c r="L10" s="781"/>
      <c r="M10" s="781"/>
      <c r="N10" s="781"/>
      <c r="O10" s="781"/>
      <c r="P10" s="781"/>
      <c r="Q10" s="4"/>
    </row>
    <row r="11" spans="1:17" ht="12.75" customHeight="1" x14ac:dyDescent="0.25">
      <c r="A11" s="7"/>
      <c r="B11" s="8" t="s">
        <v>14</v>
      </c>
      <c r="C11" s="779"/>
      <c r="D11" s="779"/>
      <c r="E11" s="779"/>
      <c r="F11" s="779"/>
      <c r="G11" s="779"/>
      <c r="H11" s="779"/>
      <c r="I11" s="779"/>
      <c r="J11" s="779"/>
      <c r="K11" s="779"/>
      <c r="L11" s="779"/>
      <c r="M11" s="779"/>
      <c r="N11" s="779"/>
      <c r="O11" s="779"/>
      <c r="P11" s="779"/>
      <c r="Q11" s="4"/>
    </row>
    <row r="12" spans="1:17" ht="12.75" customHeight="1" x14ac:dyDescent="0.25">
      <c r="A12" s="7"/>
      <c r="B12" s="8" t="s">
        <v>15</v>
      </c>
      <c r="C12" s="780" t="s">
        <v>316</v>
      </c>
      <c r="D12" s="780"/>
      <c r="E12" s="780"/>
      <c r="F12" s="780"/>
      <c r="G12" s="780"/>
      <c r="H12" s="780"/>
      <c r="I12" s="780"/>
      <c r="J12" s="780"/>
      <c r="K12" s="780"/>
      <c r="L12" s="780"/>
      <c r="M12" s="780"/>
      <c r="N12" s="780"/>
      <c r="O12" s="780"/>
      <c r="P12" s="780"/>
      <c r="Q12" s="4"/>
    </row>
    <row r="13" spans="1:17" ht="12.75" customHeight="1" x14ac:dyDescent="0.25">
      <c r="A13" s="7"/>
      <c r="B13" s="8" t="s">
        <v>16</v>
      </c>
      <c r="C13" s="781"/>
      <c r="D13" s="781"/>
      <c r="E13" s="781"/>
      <c r="F13" s="781"/>
      <c r="G13" s="781"/>
      <c r="H13" s="781"/>
      <c r="I13" s="781"/>
      <c r="J13" s="781"/>
      <c r="K13" s="781"/>
      <c r="L13" s="781"/>
      <c r="M13" s="781"/>
      <c r="N13" s="781"/>
      <c r="O13" s="781"/>
      <c r="P13" s="781"/>
      <c r="Q13" s="4"/>
    </row>
    <row r="14" spans="1:17" ht="12.75" customHeight="1" x14ac:dyDescent="0.25">
      <c r="A14" s="10"/>
      <c r="B14" s="11"/>
      <c r="C14" s="12"/>
      <c r="D14" s="12"/>
      <c r="E14" s="12"/>
      <c r="F14" s="12"/>
      <c r="G14" s="12"/>
      <c r="H14" s="12"/>
      <c r="I14" s="12"/>
      <c r="J14" s="12"/>
      <c r="K14" s="12"/>
      <c r="L14" s="12"/>
      <c r="M14" s="12"/>
      <c r="N14" s="12"/>
      <c r="O14" s="12"/>
      <c r="P14" s="13"/>
      <c r="Q14" s="4"/>
    </row>
    <row r="15" spans="1:17" s="15" customFormat="1" ht="12.75" customHeight="1" thickBot="1" x14ac:dyDescent="0.3">
      <c r="A15" s="775" t="s">
        <v>17</v>
      </c>
      <c r="B15" s="776" t="s">
        <v>18</v>
      </c>
      <c r="C15" s="777" t="s">
        <v>19</v>
      </c>
      <c r="D15" s="777"/>
      <c r="E15" s="777"/>
      <c r="F15" s="777"/>
      <c r="G15" s="777"/>
      <c r="H15" s="777"/>
      <c r="I15" s="777"/>
      <c r="J15" s="777"/>
      <c r="K15" s="777"/>
      <c r="L15" s="777"/>
      <c r="M15" s="777"/>
      <c r="N15" s="777"/>
      <c r="O15" s="777"/>
      <c r="P15" s="777"/>
      <c r="Q15" s="14"/>
    </row>
    <row r="16" spans="1:17" s="15" customFormat="1" ht="12.75" customHeight="1" thickTop="1" thickBot="1" x14ac:dyDescent="0.3">
      <c r="A16" s="775"/>
      <c r="B16" s="776"/>
      <c r="C16" s="778" t="s">
        <v>20</v>
      </c>
      <c r="D16" s="774" t="s">
        <v>21</v>
      </c>
      <c r="E16" s="774" t="s">
        <v>22</v>
      </c>
      <c r="F16" s="778" t="s">
        <v>23</v>
      </c>
      <c r="G16" s="774" t="s">
        <v>24</v>
      </c>
      <c r="H16" s="774" t="s">
        <v>25</v>
      </c>
      <c r="I16" s="774" t="s">
        <v>26</v>
      </c>
      <c r="J16" s="774" t="s">
        <v>27</v>
      </c>
      <c r="K16" s="774" t="s">
        <v>28</v>
      </c>
      <c r="L16" s="774" t="s">
        <v>29</v>
      </c>
      <c r="M16" s="774" t="s">
        <v>30</v>
      </c>
      <c r="N16" s="774" t="s">
        <v>31</v>
      </c>
      <c r="O16" s="774" t="s">
        <v>32</v>
      </c>
      <c r="P16" s="782" t="s">
        <v>33</v>
      </c>
      <c r="Q16" s="14"/>
    </row>
    <row r="17" spans="1:17" s="17" customFormat="1" ht="61.5" customHeight="1" thickTop="1" thickBot="1" x14ac:dyDescent="0.3">
      <c r="A17" s="775"/>
      <c r="B17" s="776"/>
      <c r="C17" s="778"/>
      <c r="D17" s="774"/>
      <c r="E17" s="774"/>
      <c r="F17" s="778"/>
      <c r="G17" s="774"/>
      <c r="H17" s="774"/>
      <c r="I17" s="774"/>
      <c r="J17" s="774"/>
      <c r="K17" s="774"/>
      <c r="L17" s="774"/>
      <c r="M17" s="774"/>
      <c r="N17" s="774"/>
      <c r="O17" s="774"/>
      <c r="P17" s="782"/>
      <c r="Q17" s="16"/>
    </row>
    <row r="18" spans="1:17" s="17" customFormat="1" ht="9.75" customHeight="1" thickTop="1" x14ac:dyDescent="0.25">
      <c r="A18" s="18" t="s">
        <v>34</v>
      </c>
      <c r="B18" s="18">
        <v>2</v>
      </c>
      <c r="C18" s="18">
        <v>3</v>
      </c>
      <c r="D18" s="18"/>
      <c r="E18" s="18"/>
      <c r="F18" s="18">
        <v>4</v>
      </c>
      <c r="G18" s="18"/>
      <c r="H18" s="18"/>
      <c r="I18" s="18">
        <v>5</v>
      </c>
      <c r="J18" s="19"/>
      <c r="K18" s="18"/>
      <c r="L18" s="18">
        <v>6</v>
      </c>
      <c r="M18" s="18"/>
      <c r="N18" s="18"/>
      <c r="O18" s="18">
        <v>7</v>
      </c>
      <c r="P18" s="20">
        <v>8</v>
      </c>
    </row>
    <row r="19" spans="1:17" s="27" customFormat="1" ht="12" hidden="1" x14ac:dyDescent="0.25">
      <c r="A19" s="21"/>
      <c r="B19" s="22" t="s">
        <v>35</v>
      </c>
      <c r="C19" s="23"/>
      <c r="D19" s="23"/>
      <c r="E19" s="23"/>
      <c r="F19" s="24"/>
      <c r="G19" s="24"/>
      <c r="H19" s="24"/>
      <c r="I19" s="24"/>
      <c r="J19" s="25"/>
      <c r="K19" s="24"/>
      <c r="L19" s="24"/>
      <c r="M19" s="24"/>
      <c r="N19" s="24"/>
      <c r="O19" s="24"/>
      <c r="P19" s="26"/>
    </row>
    <row r="20" spans="1:17" s="27" customFormat="1" ht="12.75" thickBot="1" x14ac:dyDescent="0.3">
      <c r="A20" s="28"/>
      <c r="B20" s="29" t="s">
        <v>36</v>
      </c>
      <c r="C20" s="30">
        <f>F20+I20+L20+O20</f>
        <v>614540</v>
      </c>
      <c r="D20" s="30">
        <f>SUM(D21,D24,D25,D41,D43)</f>
        <v>532953</v>
      </c>
      <c r="E20" s="30">
        <f>SUM(E21,E24,E25,E41,E43)</f>
        <v>6542</v>
      </c>
      <c r="F20" s="30">
        <f>SUM(F21,F24,F25,F41,F43)</f>
        <v>539495</v>
      </c>
      <c r="G20" s="30">
        <f>SUM(G21,G24,G43)</f>
        <v>0</v>
      </c>
      <c r="H20" s="30">
        <f>SUM(H21,H24,H43)</f>
        <v>0</v>
      </c>
      <c r="I20" s="30">
        <f>SUM(I21,I24,I43)</f>
        <v>0</v>
      </c>
      <c r="J20" s="31">
        <f>SUM(J21,J26,J43)</f>
        <v>75045</v>
      </c>
      <c r="K20" s="30">
        <f>SUM(K21,K26,K43)</f>
        <v>0</v>
      </c>
      <c r="L20" s="30">
        <f>SUM(L21,L26,L43)</f>
        <v>75045</v>
      </c>
      <c r="M20" s="32">
        <f>SUM(M21,M45)</f>
        <v>0</v>
      </c>
      <c r="N20" s="30">
        <f>SUM(N21,N45)</f>
        <v>0</v>
      </c>
      <c r="O20" s="30">
        <f>SUM(O21,O45)</f>
        <v>0</v>
      </c>
      <c r="P20" s="33"/>
    </row>
    <row r="21" spans="1:17" ht="15.75" thickTop="1" x14ac:dyDescent="0.25">
      <c r="A21" s="34"/>
      <c r="B21" s="35" t="s">
        <v>37</v>
      </c>
      <c r="C21" s="36">
        <f>F21+I21+L21+O21</f>
        <v>23197</v>
      </c>
      <c r="D21" s="36">
        <f t="shared" ref="D21:O21" si="0">SUM(D22:D23)</f>
        <v>0</v>
      </c>
      <c r="E21" s="36">
        <f t="shared" si="0"/>
        <v>0</v>
      </c>
      <c r="F21" s="36">
        <f t="shared" si="0"/>
        <v>0</v>
      </c>
      <c r="G21" s="36">
        <f t="shared" si="0"/>
        <v>0</v>
      </c>
      <c r="H21" s="36">
        <f t="shared" si="0"/>
        <v>0</v>
      </c>
      <c r="I21" s="36">
        <f t="shared" si="0"/>
        <v>0</v>
      </c>
      <c r="J21" s="37">
        <f t="shared" si="0"/>
        <v>23197</v>
      </c>
      <c r="K21" s="36">
        <f t="shared" si="0"/>
        <v>0</v>
      </c>
      <c r="L21" s="36">
        <f t="shared" si="0"/>
        <v>23197</v>
      </c>
      <c r="M21" s="36">
        <f t="shared" si="0"/>
        <v>0</v>
      </c>
      <c r="N21" s="36">
        <f t="shared" si="0"/>
        <v>0</v>
      </c>
      <c r="O21" s="36">
        <f t="shared" si="0"/>
        <v>0</v>
      </c>
      <c r="P21" s="38"/>
      <c r="Q21" s="3"/>
    </row>
    <row r="22" spans="1:17" hidden="1" x14ac:dyDescent="0.25">
      <c r="A22" s="167"/>
      <c r="B22" s="168" t="s">
        <v>38</v>
      </c>
      <c r="C22" s="169">
        <f>F22+I22+L22+O22</f>
        <v>0</v>
      </c>
      <c r="D22" s="170"/>
      <c r="E22" s="170"/>
      <c r="F22" s="169">
        <f>D22+E22</f>
        <v>0</v>
      </c>
      <c r="G22" s="170"/>
      <c r="H22" s="170"/>
      <c r="I22" s="169">
        <f>G22+H22</f>
        <v>0</v>
      </c>
      <c r="J22" s="171"/>
      <c r="K22" s="170"/>
      <c r="L22" s="169">
        <f>J22+K22</f>
        <v>0</v>
      </c>
      <c r="M22" s="170"/>
      <c r="N22" s="170"/>
      <c r="O22" s="169">
        <f>M22+N22</f>
        <v>0</v>
      </c>
      <c r="P22" s="172"/>
      <c r="Q22" s="3"/>
    </row>
    <row r="23" spans="1:17" ht="21.75" customHeight="1" x14ac:dyDescent="0.25">
      <c r="A23" s="173"/>
      <c r="B23" s="174" t="s">
        <v>39</v>
      </c>
      <c r="C23" s="175">
        <f>F23+I23+L23+O23</f>
        <v>23197</v>
      </c>
      <c r="D23" s="176"/>
      <c r="E23" s="176"/>
      <c r="F23" s="175">
        <f>D23+E23</f>
        <v>0</v>
      </c>
      <c r="G23" s="176"/>
      <c r="H23" s="176"/>
      <c r="I23" s="175">
        <f>G23+H23</f>
        <v>0</v>
      </c>
      <c r="J23" s="177">
        <v>23197</v>
      </c>
      <c r="K23" s="176"/>
      <c r="L23" s="175">
        <f>J23+K23</f>
        <v>23197</v>
      </c>
      <c r="M23" s="176"/>
      <c r="N23" s="176"/>
      <c r="O23" s="175">
        <f>M23+N23</f>
        <v>0</v>
      </c>
      <c r="P23" s="178"/>
      <c r="Q23" s="3"/>
    </row>
    <row r="24" spans="1:17" s="27" customFormat="1" ht="24.75" thickBot="1" x14ac:dyDescent="0.3">
      <c r="A24" s="179">
        <v>19300</v>
      </c>
      <c r="B24" s="179" t="s">
        <v>40</v>
      </c>
      <c r="C24" s="180">
        <f>F24+I24</f>
        <v>539495</v>
      </c>
      <c r="D24" s="181">
        <f>D51</f>
        <v>532953</v>
      </c>
      <c r="E24" s="182">
        <f>E51</f>
        <v>6542</v>
      </c>
      <c r="F24" s="180">
        <f>D24+E24</f>
        <v>539495</v>
      </c>
      <c r="G24" s="181"/>
      <c r="H24" s="181"/>
      <c r="I24" s="180">
        <f>G24+H24</f>
        <v>0</v>
      </c>
      <c r="J24" s="183" t="s">
        <v>41</v>
      </c>
      <c r="K24" s="184" t="s">
        <v>41</v>
      </c>
      <c r="L24" s="185" t="s">
        <v>41</v>
      </c>
      <c r="M24" s="185" t="s">
        <v>41</v>
      </c>
      <c r="N24" s="185" t="s">
        <v>41</v>
      </c>
      <c r="O24" s="185" t="s">
        <v>41</v>
      </c>
      <c r="P24" s="186"/>
    </row>
    <row r="25" spans="1:17" s="27" customFormat="1" ht="24.75" hidden="1" thickTop="1" x14ac:dyDescent="0.25">
      <c r="A25" s="59"/>
      <c r="B25" s="60" t="s">
        <v>42</v>
      </c>
      <c r="C25" s="61">
        <f>F25</f>
        <v>0</v>
      </c>
      <c r="D25" s="62"/>
      <c r="E25" s="62"/>
      <c r="F25" s="63">
        <f>D25+E25</f>
        <v>0</v>
      </c>
      <c r="G25" s="64" t="s">
        <v>41</v>
      </c>
      <c r="H25" s="64" t="s">
        <v>41</v>
      </c>
      <c r="I25" s="65" t="s">
        <v>41</v>
      </c>
      <c r="J25" s="66" t="s">
        <v>41</v>
      </c>
      <c r="K25" s="65" t="s">
        <v>41</v>
      </c>
      <c r="L25" s="65" t="s">
        <v>41</v>
      </c>
      <c r="M25" s="65" t="s">
        <v>41</v>
      </c>
      <c r="N25" s="65" t="s">
        <v>41</v>
      </c>
      <c r="O25" s="65" t="s">
        <v>41</v>
      </c>
      <c r="P25" s="67"/>
    </row>
    <row r="26" spans="1:17" s="27" customFormat="1" ht="36.75" thickTop="1" x14ac:dyDescent="0.25">
      <c r="A26" s="60">
        <v>21300</v>
      </c>
      <c r="B26" s="60" t="s">
        <v>43</v>
      </c>
      <c r="C26" s="61">
        <f t="shared" ref="C26:C40" si="1">L26</f>
        <v>51848</v>
      </c>
      <c r="D26" s="65" t="s">
        <v>41</v>
      </c>
      <c r="E26" s="65" t="s">
        <v>41</v>
      </c>
      <c r="F26" s="65" t="s">
        <v>41</v>
      </c>
      <c r="G26" s="65" t="s">
        <v>41</v>
      </c>
      <c r="H26" s="65" t="s">
        <v>41</v>
      </c>
      <c r="I26" s="65" t="s">
        <v>41</v>
      </c>
      <c r="J26" s="66">
        <f>SUM(J27,J31,J33,J36)</f>
        <v>51848</v>
      </c>
      <c r="K26" s="65">
        <f>SUM(K27,K31,K33,K36)</f>
        <v>0</v>
      </c>
      <c r="L26" s="61">
        <f>SUM(L27,L31,L33,L36)</f>
        <v>51848</v>
      </c>
      <c r="M26" s="65" t="s">
        <v>41</v>
      </c>
      <c r="N26" s="65" t="s">
        <v>41</v>
      </c>
      <c r="O26" s="65" t="s">
        <v>41</v>
      </c>
      <c r="P26" s="67"/>
    </row>
    <row r="27" spans="1:17" s="27" customFormat="1" ht="24" hidden="1" x14ac:dyDescent="0.25">
      <c r="A27" s="68">
        <v>21350</v>
      </c>
      <c r="B27" s="60" t="s">
        <v>44</v>
      </c>
      <c r="C27" s="61">
        <f t="shared" si="1"/>
        <v>0</v>
      </c>
      <c r="D27" s="65" t="s">
        <v>41</v>
      </c>
      <c r="E27" s="65" t="s">
        <v>41</v>
      </c>
      <c r="F27" s="65" t="s">
        <v>41</v>
      </c>
      <c r="G27" s="65" t="s">
        <v>41</v>
      </c>
      <c r="H27" s="65" t="s">
        <v>41</v>
      </c>
      <c r="I27" s="65" t="s">
        <v>41</v>
      </c>
      <c r="J27" s="66">
        <f>SUM(J28:J30)</f>
        <v>0</v>
      </c>
      <c r="K27" s="65">
        <f>SUM(K28:K30)</f>
        <v>0</v>
      </c>
      <c r="L27" s="61">
        <f>SUM(L28:L30)</f>
        <v>0</v>
      </c>
      <c r="M27" s="65" t="s">
        <v>41</v>
      </c>
      <c r="N27" s="65" t="s">
        <v>41</v>
      </c>
      <c r="O27" s="65" t="s">
        <v>41</v>
      </c>
      <c r="P27" s="67"/>
    </row>
    <row r="28" spans="1:17" hidden="1" x14ac:dyDescent="0.25">
      <c r="A28" s="167">
        <v>21351</v>
      </c>
      <c r="B28" s="187" t="s">
        <v>45</v>
      </c>
      <c r="C28" s="188">
        <f t="shared" si="1"/>
        <v>0</v>
      </c>
      <c r="D28" s="189" t="s">
        <v>41</v>
      </c>
      <c r="E28" s="189" t="s">
        <v>41</v>
      </c>
      <c r="F28" s="189" t="s">
        <v>41</v>
      </c>
      <c r="G28" s="189" t="s">
        <v>41</v>
      </c>
      <c r="H28" s="189" t="s">
        <v>41</v>
      </c>
      <c r="I28" s="189" t="s">
        <v>41</v>
      </c>
      <c r="J28" s="190"/>
      <c r="K28" s="191"/>
      <c r="L28" s="188">
        <f>J28+K28</f>
        <v>0</v>
      </c>
      <c r="M28" s="191" t="s">
        <v>41</v>
      </c>
      <c r="N28" s="191" t="s">
        <v>41</v>
      </c>
      <c r="O28" s="189" t="s">
        <v>41</v>
      </c>
      <c r="P28" s="192"/>
      <c r="Q28" s="3"/>
    </row>
    <row r="29" spans="1:17" hidden="1" x14ac:dyDescent="0.25">
      <c r="A29" s="173">
        <v>21352</v>
      </c>
      <c r="B29" s="193" t="s">
        <v>46</v>
      </c>
      <c r="C29" s="194">
        <f t="shared" si="1"/>
        <v>0</v>
      </c>
      <c r="D29" s="195" t="s">
        <v>41</v>
      </c>
      <c r="E29" s="195" t="s">
        <v>41</v>
      </c>
      <c r="F29" s="195" t="s">
        <v>41</v>
      </c>
      <c r="G29" s="195" t="s">
        <v>41</v>
      </c>
      <c r="H29" s="195" t="s">
        <v>41</v>
      </c>
      <c r="I29" s="195" t="s">
        <v>41</v>
      </c>
      <c r="J29" s="196"/>
      <c r="K29" s="197"/>
      <c r="L29" s="194">
        <f>J29+K29</f>
        <v>0</v>
      </c>
      <c r="M29" s="197" t="s">
        <v>41</v>
      </c>
      <c r="N29" s="197" t="s">
        <v>41</v>
      </c>
      <c r="O29" s="195" t="s">
        <v>41</v>
      </c>
      <c r="P29" s="198"/>
      <c r="Q29" s="3"/>
    </row>
    <row r="30" spans="1:17" ht="24" hidden="1" x14ac:dyDescent="0.25">
      <c r="A30" s="199">
        <v>21359</v>
      </c>
      <c r="B30" s="200" t="s">
        <v>47</v>
      </c>
      <c r="C30" s="201">
        <f t="shared" si="1"/>
        <v>0</v>
      </c>
      <c r="D30" s="202" t="s">
        <v>41</v>
      </c>
      <c r="E30" s="202" t="s">
        <v>41</v>
      </c>
      <c r="F30" s="202" t="s">
        <v>41</v>
      </c>
      <c r="G30" s="202" t="s">
        <v>41</v>
      </c>
      <c r="H30" s="202" t="s">
        <v>41</v>
      </c>
      <c r="I30" s="202" t="s">
        <v>41</v>
      </c>
      <c r="J30" s="203"/>
      <c r="K30" s="204"/>
      <c r="L30" s="201">
        <f>J30+K30</f>
        <v>0</v>
      </c>
      <c r="M30" s="204" t="s">
        <v>41</v>
      </c>
      <c r="N30" s="204" t="s">
        <v>41</v>
      </c>
      <c r="O30" s="202" t="s">
        <v>41</v>
      </c>
      <c r="P30" s="205"/>
      <c r="Q30" s="3"/>
    </row>
    <row r="31" spans="1:17" s="27" customFormat="1" ht="36" hidden="1" x14ac:dyDescent="0.25">
      <c r="A31" s="68">
        <v>21370</v>
      </c>
      <c r="B31" s="60" t="s">
        <v>48</v>
      </c>
      <c r="C31" s="61">
        <f t="shared" si="1"/>
        <v>0</v>
      </c>
      <c r="D31" s="65" t="s">
        <v>41</v>
      </c>
      <c r="E31" s="65" t="s">
        <v>41</v>
      </c>
      <c r="F31" s="65" t="s">
        <v>41</v>
      </c>
      <c r="G31" s="65" t="s">
        <v>41</v>
      </c>
      <c r="H31" s="65" t="s">
        <v>41</v>
      </c>
      <c r="I31" s="65" t="s">
        <v>41</v>
      </c>
      <c r="J31" s="66">
        <f>SUM(J32)</f>
        <v>0</v>
      </c>
      <c r="K31" s="65">
        <f>SUM(K32)</f>
        <v>0</v>
      </c>
      <c r="L31" s="61">
        <f>SUM(L32)</f>
        <v>0</v>
      </c>
      <c r="M31" s="65" t="s">
        <v>41</v>
      </c>
      <c r="N31" s="65" t="s">
        <v>41</v>
      </c>
      <c r="O31" s="65" t="s">
        <v>41</v>
      </c>
      <c r="P31" s="67"/>
    </row>
    <row r="32" spans="1:17" ht="36" hidden="1" x14ac:dyDescent="0.25">
      <c r="A32" s="168">
        <v>21379</v>
      </c>
      <c r="B32" s="187" t="s">
        <v>49</v>
      </c>
      <c r="C32" s="188">
        <f t="shared" si="1"/>
        <v>0</v>
      </c>
      <c r="D32" s="189" t="s">
        <v>41</v>
      </c>
      <c r="E32" s="189" t="s">
        <v>41</v>
      </c>
      <c r="F32" s="189" t="s">
        <v>41</v>
      </c>
      <c r="G32" s="189" t="s">
        <v>41</v>
      </c>
      <c r="H32" s="189" t="s">
        <v>41</v>
      </c>
      <c r="I32" s="189" t="s">
        <v>41</v>
      </c>
      <c r="J32" s="190"/>
      <c r="K32" s="191"/>
      <c r="L32" s="188">
        <f>J32+K32</f>
        <v>0</v>
      </c>
      <c r="M32" s="191" t="s">
        <v>41</v>
      </c>
      <c r="N32" s="191" t="s">
        <v>41</v>
      </c>
      <c r="O32" s="189" t="s">
        <v>41</v>
      </c>
      <c r="P32" s="192"/>
      <c r="Q32" s="3"/>
    </row>
    <row r="33" spans="1:16" s="27" customFormat="1" ht="12" hidden="1" x14ac:dyDescent="0.25">
      <c r="A33" s="206">
        <v>21380</v>
      </c>
      <c r="B33" s="207" t="s">
        <v>50</v>
      </c>
      <c r="C33" s="201">
        <f t="shared" si="1"/>
        <v>0</v>
      </c>
      <c r="D33" s="202" t="s">
        <v>41</v>
      </c>
      <c r="E33" s="202" t="s">
        <v>41</v>
      </c>
      <c r="F33" s="202" t="s">
        <v>41</v>
      </c>
      <c r="G33" s="202" t="s">
        <v>41</v>
      </c>
      <c r="H33" s="202" t="s">
        <v>41</v>
      </c>
      <c r="I33" s="202" t="s">
        <v>41</v>
      </c>
      <c r="J33" s="208">
        <f>SUM(J34:J35)</f>
        <v>0</v>
      </c>
      <c r="K33" s="202">
        <f>SUM(K34:K35)</f>
        <v>0</v>
      </c>
      <c r="L33" s="201">
        <f>SUM(L34:L35)</f>
        <v>0</v>
      </c>
      <c r="M33" s="202" t="s">
        <v>41</v>
      </c>
      <c r="N33" s="202" t="s">
        <v>41</v>
      </c>
      <c r="O33" s="202" t="s">
        <v>41</v>
      </c>
      <c r="P33" s="205"/>
    </row>
    <row r="34" spans="1:16" hidden="1" x14ac:dyDescent="0.25">
      <c r="A34" s="168">
        <v>21381</v>
      </c>
      <c r="B34" s="187" t="s">
        <v>51</v>
      </c>
      <c r="C34" s="188">
        <f t="shared" si="1"/>
        <v>0</v>
      </c>
      <c r="D34" s="189" t="s">
        <v>41</v>
      </c>
      <c r="E34" s="189" t="s">
        <v>41</v>
      </c>
      <c r="F34" s="189" t="s">
        <v>41</v>
      </c>
      <c r="G34" s="189" t="s">
        <v>41</v>
      </c>
      <c r="H34" s="189" t="s">
        <v>41</v>
      </c>
      <c r="I34" s="189" t="s">
        <v>41</v>
      </c>
      <c r="J34" s="190"/>
      <c r="K34" s="191"/>
      <c r="L34" s="188">
        <f>J34+K34</f>
        <v>0</v>
      </c>
      <c r="M34" s="191" t="s">
        <v>41</v>
      </c>
      <c r="N34" s="191" t="s">
        <v>41</v>
      </c>
      <c r="O34" s="189" t="s">
        <v>41</v>
      </c>
      <c r="P34" s="192"/>
    </row>
    <row r="35" spans="1:16" ht="24" hidden="1" x14ac:dyDescent="0.25">
      <c r="A35" s="174">
        <v>21383</v>
      </c>
      <c r="B35" s="193" t="s">
        <v>52</v>
      </c>
      <c r="C35" s="194">
        <f t="shared" si="1"/>
        <v>0</v>
      </c>
      <c r="D35" s="195" t="s">
        <v>41</v>
      </c>
      <c r="E35" s="195" t="s">
        <v>41</v>
      </c>
      <c r="F35" s="195" t="s">
        <v>41</v>
      </c>
      <c r="G35" s="195" t="s">
        <v>41</v>
      </c>
      <c r="H35" s="195" t="s">
        <v>41</v>
      </c>
      <c r="I35" s="195" t="s">
        <v>41</v>
      </c>
      <c r="J35" s="196"/>
      <c r="K35" s="197"/>
      <c r="L35" s="194">
        <f>J35+K35</f>
        <v>0</v>
      </c>
      <c r="M35" s="197" t="s">
        <v>41</v>
      </c>
      <c r="N35" s="197" t="s">
        <v>41</v>
      </c>
      <c r="O35" s="195" t="s">
        <v>41</v>
      </c>
      <c r="P35" s="198"/>
    </row>
    <row r="36" spans="1:16" s="27" customFormat="1" ht="25.5" customHeight="1" x14ac:dyDescent="0.25">
      <c r="A36" s="206">
        <v>21390</v>
      </c>
      <c r="B36" s="207" t="s">
        <v>53</v>
      </c>
      <c r="C36" s="201">
        <f t="shared" si="1"/>
        <v>51848</v>
      </c>
      <c r="D36" s="202" t="s">
        <v>41</v>
      </c>
      <c r="E36" s="202" t="s">
        <v>41</v>
      </c>
      <c r="F36" s="202" t="s">
        <v>41</v>
      </c>
      <c r="G36" s="202" t="s">
        <v>41</v>
      </c>
      <c r="H36" s="202" t="s">
        <v>41</v>
      </c>
      <c r="I36" s="202" t="s">
        <v>41</v>
      </c>
      <c r="J36" s="208">
        <f>SUM(J37:J40)</f>
        <v>51848</v>
      </c>
      <c r="K36" s="202">
        <f>SUM(K37:K40)</f>
        <v>0</v>
      </c>
      <c r="L36" s="201">
        <f>SUM(L37:L40)</f>
        <v>51848</v>
      </c>
      <c r="M36" s="202" t="s">
        <v>41</v>
      </c>
      <c r="N36" s="202" t="s">
        <v>41</v>
      </c>
      <c r="O36" s="202" t="s">
        <v>41</v>
      </c>
      <c r="P36" s="205"/>
    </row>
    <row r="37" spans="1:16" ht="24" hidden="1" x14ac:dyDescent="0.25">
      <c r="A37" s="168">
        <v>21391</v>
      </c>
      <c r="B37" s="187" t="s">
        <v>54</v>
      </c>
      <c r="C37" s="188">
        <f t="shared" si="1"/>
        <v>0</v>
      </c>
      <c r="D37" s="189" t="s">
        <v>41</v>
      </c>
      <c r="E37" s="189" t="s">
        <v>41</v>
      </c>
      <c r="F37" s="189" t="s">
        <v>41</v>
      </c>
      <c r="G37" s="189" t="s">
        <v>41</v>
      </c>
      <c r="H37" s="189" t="s">
        <v>41</v>
      </c>
      <c r="I37" s="189" t="s">
        <v>41</v>
      </c>
      <c r="J37" s="190"/>
      <c r="K37" s="191"/>
      <c r="L37" s="188">
        <f>J37+K37</f>
        <v>0</v>
      </c>
      <c r="M37" s="191" t="s">
        <v>41</v>
      </c>
      <c r="N37" s="191" t="s">
        <v>41</v>
      </c>
      <c r="O37" s="189" t="s">
        <v>41</v>
      </c>
      <c r="P37" s="192"/>
    </row>
    <row r="38" spans="1:16" hidden="1" x14ac:dyDescent="0.25">
      <c r="A38" s="174">
        <v>21393</v>
      </c>
      <c r="B38" s="193" t="s">
        <v>55</v>
      </c>
      <c r="C38" s="194">
        <f t="shared" si="1"/>
        <v>0</v>
      </c>
      <c r="D38" s="195" t="s">
        <v>41</v>
      </c>
      <c r="E38" s="195" t="s">
        <v>41</v>
      </c>
      <c r="F38" s="195" t="s">
        <v>41</v>
      </c>
      <c r="G38" s="195" t="s">
        <v>41</v>
      </c>
      <c r="H38" s="195" t="s">
        <v>41</v>
      </c>
      <c r="I38" s="195" t="s">
        <v>41</v>
      </c>
      <c r="J38" s="196"/>
      <c r="K38" s="197"/>
      <c r="L38" s="194">
        <f>J38+K38</f>
        <v>0</v>
      </c>
      <c r="M38" s="197" t="s">
        <v>41</v>
      </c>
      <c r="N38" s="197" t="s">
        <v>41</v>
      </c>
      <c r="O38" s="195" t="s">
        <v>41</v>
      </c>
      <c r="P38" s="198"/>
    </row>
    <row r="39" spans="1:16" hidden="1" x14ac:dyDescent="0.25">
      <c r="A39" s="174">
        <v>21395</v>
      </c>
      <c r="B39" s="193" t="s">
        <v>56</v>
      </c>
      <c r="C39" s="194">
        <f t="shared" si="1"/>
        <v>0</v>
      </c>
      <c r="D39" s="195" t="s">
        <v>41</v>
      </c>
      <c r="E39" s="195" t="s">
        <v>41</v>
      </c>
      <c r="F39" s="195" t="s">
        <v>41</v>
      </c>
      <c r="G39" s="195" t="s">
        <v>41</v>
      </c>
      <c r="H39" s="195" t="s">
        <v>41</v>
      </c>
      <c r="I39" s="195" t="s">
        <v>41</v>
      </c>
      <c r="J39" s="196"/>
      <c r="K39" s="197"/>
      <c r="L39" s="194">
        <f>J39+K39</f>
        <v>0</v>
      </c>
      <c r="M39" s="197" t="s">
        <v>41</v>
      </c>
      <c r="N39" s="197" t="s">
        <v>41</v>
      </c>
      <c r="O39" s="195" t="s">
        <v>41</v>
      </c>
      <c r="P39" s="198"/>
    </row>
    <row r="40" spans="1:16" ht="24" x14ac:dyDescent="0.25">
      <c r="A40" s="209">
        <v>21399</v>
      </c>
      <c r="B40" s="200" t="s">
        <v>57</v>
      </c>
      <c r="C40" s="201">
        <f t="shared" si="1"/>
        <v>51848</v>
      </c>
      <c r="D40" s="202" t="s">
        <v>41</v>
      </c>
      <c r="E40" s="202" t="s">
        <v>41</v>
      </c>
      <c r="F40" s="202" t="s">
        <v>41</v>
      </c>
      <c r="G40" s="202" t="s">
        <v>41</v>
      </c>
      <c r="H40" s="202" t="s">
        <v>41</v>
      </c>
      <c r="I40" s="202" t="s">
        <v>41</v>
      </c>
      <c r="J40" s="203">
        <v>51848</v>
      </c>
      <c r="K40" s="204"/>
      <c r="L40" s="201">
        <f>J40+K40</f>
        <v>51848</v>
      </c>
      <c r="M40" s="204" t="s">
        <v>41</v>
      </c>
      <c r="N40" s="204" t="s">
        <v>41</v>
      </c>
      <c r="O40" s="202" t="s">
        <v>41</v>
      </c>
      <c r="P40" s="210"/>
    </row>
    <row r="41" spans="1:16" s="27" customFormat="1" ht="26.25" hidden="1" customHeight="1" x14ac:dyDescent="0.25">
      <c r="A41" s="211">
        <v>21420</v>
      </c>
      <c r="B41" s="212" t="s">
        <v>58</v>
      </c>
      <c r="C41" s="169">
        <f>F41</f>
        <v>0</v>
      </c>
      <c r="D41" s="169">
        <f>SUM(D42)</f>
        <v>0</v>
      </c>
      <c r="E41" s="169">
        <f>SUM(E42)</f>
        <v>0</v>
      </c>
      <c r="F41" s="169">
        <f>SUM(F42)</f>
        <v>0</v>
      </c>
      <c r="G41" s="169" t="s">
        <v>41</v>
      </c>
      <c r="H41" s="169" t="s">
        <v>41</v>
      </c>
      <c r="I41" s="189" t="s">
        <v>41</v>
      </c>
      <c r="J41" s="213" t="s">
        <v>41</v>
      </c>
      <c r="K41" s="189" t="s">
        <v>41</v>
      </c>
      <c r="L41" s="189" t="s">
        <v>41</v>
      </c>
      <c r="M41" s="189" t="s">
        <v>41</v>
      </c>
      <c r="N41" s="189" t="s">
        <v>41</v>
      </c>
      <c r="O41" s="189" t="s">
        <v>41</v>
      </c>
      <c r="P41" s="192"/>
    </row>
    <row r="42" spans="1:16" s="27" customFormat="1" ht="26.25" hidden="1" customHeight="1" x14ac:dyDescent="0.25">
      <c r="A42" s="209">
        <v>21429</v>
      </c>
      <c r="B42" s="200" t="s">
        <v>59</v>
      </c>
      <c r="C42" s="201">
        <f>F42</f>
        <v>0</v>
      </c>
      <c r="D42" s="214"/>
      <c r="E42" s="214"/>
      <c r="F42" s="215">
        <f>D42+E42</f>
        <v>0</v>
      </c>
      <c r="G42" s="216" t="s">
        <v>41</v>
      </c>
      <c r="H42" s="216" t="s">
        <v>41</v>
      </c>
      <c r="I42" s="202" t="s">
        <v>41</v>
      </c>
      <c r="J42" s="208" t="s">
        <v>41</v>
      </c>
      <c r="K42" s="202" t="s">
        <v>41</v>
      </c>
      <c r="L42" s="202" t="s">
        <v>41</v>
      </c>
      <c r="M42" s="202" t="s">
        <v>41</v>
      </c>
      <c r="N42" s="202" t="s">
        <v>41</v>
      </c>
      <c r="O42" s="202" t="s">
        <v>41</v>
      </c>
      <c r="P42" s="205"/>
    </row>
    <row r="43" spans="1:16" s="27" customFormat="1" ht="24" hidden="1" x14ac:dyDescent="0.25">
      <c r="A43" s="68">
        <v>21490</v>
      </c>
      <c r="B43" s="60" t="s">
        <v>60</v>
      </c>
      <c r="C43" s="63">
        <f>F43+I43+L43</f>
        <v>0</v>
      </c>
      <c r="D43" s="63">
        <f t="shared" ref="D43:L43" si="2">D44</f>
        <v>0</v>
      </c>
      <c r="E43" s="63">
        <f t="shared" si="2"/>
        <v>0</v>
      </c>
      <c r="F43" s="63">
        <f t="shared" si="2"/>
        <v>0</v>
      </c>
      <c r="G43" s="63">
        <f t="shared" si="2"/>
        <v>0</v>
      </c>
      <c r="H43" s="63">
        <f t="shared" si="2"/>
        <v>0</v>
      </c>
      <c r="I43" s="63">
        <f t="shared" si="2"/>
        <v>0</v>
      </c>
      <c r="J43" s="83">
        <f t="shared" si="2"/>
        <v>0</v>
      </c>
      <c r="K43" s="63">
        <f t="shared" si="2"/>
        <v>0</v>
      </c>
      <c r="L43" s="63">
        <f t="shared" si="2"/>
        <v>0</v>
      </c>
      <c r="M43" s="65" t="s">
        <v>41</v>
      </c>
      <c r="N43" s="65" t="s">
        <v>41</v>
      </c>
      <c r="O43" s="65" t="s">
        <v>41</v>
      </c>
      <c r="P43" s="67"/>
    </row>
    <row r="44" spans="1:16" s="27" customFormat="1" ht="24" hidden="1" x14ac:dyDescent="0.25">
      <c r="A44" s="168">
        <v>21499</v>
      </c>
      <c r="B44" s="187" t="s">
        <v>61</v>
      </c>
      <c r="C44" s="169">
        <f>F44+I44+L44</f>
        <v>0</v>
      </c>
      <c r="D44" s="170"/>
      <c r="E44" s="170"/>
      <c r="F44" s="169">
        <f>D44+E44</f>
        <v>0</v>
      </c>
      <c r="G44" s="170"/>
      <c r="H44" s="170"/>
      <c r="I44" s="169">
        <f>G44+H44</f>
        <v>0</v>
      </c>
      <c r="J44" s="190"/>
      <c r="K44" s="191"/>
      <c r="L44" s="169">
        <f>J44+K44</f>
        <v>0</v>
      </c>
      <c r="M44" s="191" t="s">
        <v>41</v>
      </c>
      <c r="N44" s="191" t="s">
        <v>41</v>
      </c>
      <c r="O44" s="189" t="s">
        <v>41</v>
      </c>
      <c r="P44" s="192"/>
    </row>
    <row r="45" spans="1:16" ht="12.75" hidden="1" customHeight="1" x14ac:dyDescent="0.25">
      <c r="A45" s="206">
        <v>23000</v>
      </c>
      <c r="B45" s="207" t="s">
        <v>62</v>
      </c>
      <c r="C45" s="215">
        <f>O45</f>
        <v>0</v>
      </c>
      <c r="D45" s="215" t="s">
        <v>41</v>
      </c>
      <c r="E45" s="215" t="s">
        <v>41</v>
      </c>
      <c r="F45" s="202" t="s">
        <v>41</v>
      </c>
      <c r="G45" s="202" t="s">
        <v>41</v>
      </c>
      <c r="H45" s="202" t="s">
        <v>41</v>
      </c>
      <c r="I45" s="202" t="s">
        <v>41</v>
      </c>
      <c r="J45" s="208" t="s">
        <v>41</v>
      </c>
      <c r="K45" s="202" t="s">
        <v>41</v>
      </c>
      <c r="L45" s="202" t="s">
        <v>41</v>
      </c>
      <c r="M45" s="215">
        <f>SUM(M46:M47)</f>
        <v>0</v>
      </c>
      <c r="N45" s="215">
        <f>SUM(N46:N47)</f>
        <v>0</v>
      </c>
      <c r="O45" s="215">
        <f>SUM(O46:O47)</f>
        <v>0</v>
      </c>
      <c r="P45" s="217"/>
    </row>
    <row r="46" spans="1:16" ht="24" hidden="1" x14ac:dyDescent="0.25">
      <c r="A46" s="168">
        <v>23410</v>
      </c>
      <c r="B46" s="187" t="s">
        <v>63</v>
      </c>
      <c r="C46" s="169">
        <f>O46</f>
        <v>0</v>
      </c>
      <c r="D46" s="169" t="s">
        <v>41</v>
      </c>
      <c r="E46" s="169" t="s">
        <v>41</v>
      </c>
      <c r="F46" s="189" t="s">
        <v>41</v>
      </c>
      <c r="G46" s="189" t="s">
        <v>41</v>
      </c>
      <c r="H46" s="189" t="s">
        <v>41</v>
      </c>
      <c r="I46" s="189" t="s">
        <v>41</v>
      </c>
      <c r="J46" s="213" t="s">
        <v>41</v>
      </c>
      <c r="K46" s="189" t="s">
        <v>41</v>
      </c>
      <c r="L46" s="189" t="s">
        <v>41</v>
      </c>
      <c r="M46" s="191"/>
      <c r="N46" s="191"/>
      <c r="O46" s="169">
        <f>M46+N46</f>
        <v>0</v>
      </c>
      <c r="P46" s="172"/>
    </row>
    <row r="47" spans="1:16" ht="24" hidden="1" x14ac:dyDescent="0.25">
      <c r="A47" s="174">
        <v>23510</v>
      </c>
      <c r="B47" s="193" t="s">
        <v>64</v>
      </c>
      <c r="C47" s="175">
        <f>O47</f>
        <v>0</v>
      </c>
      <c r="D47" s="175" t="s">
        <v>41</v>
      </c>
      <c r="E47" s="175" t="s">
        <v>41</v>
      </c>
      <c r="F47" s="195" t="s">
        <v>41</v>
      </c>
      <c r="G47" s="195" t="s">
        <v>41</v>
      </c>
      <c r="H47" s="195" t="s">
        <v>41</v>
      </c>
      <c r="I47" s="195" t="s">
        <v>41</v>
      </c>
      <c r="J47" s="218" t="s">
        <v>41</v>
      </c>
      <c r="K47" s="195" t="s">
        <v>41</v>
      </c>
      <c r="L47" s="195" t="s">
        <v>41</v>
      </c>
      <c r="M47" s="197"/>
      <c r="N47" s="197"/>
      <c r="O47" s="175">
        <f>M47+N47</f>
        <v>0</v>
      </c>
      <c r="P47" s="219"/>
    </row>
    <row r="48" spans="1:16" hidden="1" x14ac:dyDescent="0.25">
      <c r="A48" s="173"/>
      <c r="B48" s="193"/>
      <c r="C48" s="194"/>
      <c r="D48" s="194"/>
      <c r="E48" s="194"/>
      <c r="F48" s="195"/>
      <c r="G48" s="195"/>
      <c r="H48" s="195"/>
      <c r="I48" s="195"/>
      <c r="J48" s="218"/>
      <c r="K48" s="195"/>
      <c r="L48" s="175"/>
      <c r="M48" s="175"/>
      <c r="N48" s="175"/>
      <c r="O48" s="175"/>
      <c r="P48" s="219"/>
    </row>
    <row r="49" spans="1:16" s="27" customFormat="1" ht="12" hidden="1" x14ac:dyDescent="0.25">
      <c r="A49" s="220"/>
      <c r="B49" s="207" t="s">
        <v>65</v>
      </c>
      <c r="C49" s="221"/>
      <c r="D49" s="221"/>
      <c r="E49" s="221"/>
      <c r="F49" s="221"/>
      <c r="G49" s="221"/>
      <c r="H49" s="221"/>
      <c r="I49" s="221"/>
      <c r="J49" s="222"/>
      <c r="K49" s="221"/>
      <c r="L49" s="221"/>
      <c r="M49" s="221"/>
      <c r="N49" s="221"/>
      <c r="O49" s="221"/>
      <c r="P49" s="223"/>
    </row>
    <row r="50" spans="1:16" s="27" customFormat="1" ht="12.75" thickBot="1" x14ac:dyDescent="0.3">
      <c r="A50" s="93"/>
      <c r="B50" s="28" t="s">
        <v>66</v>
      </c>
      <c r="C50" s="94">
        <f t="shared" ref="C50:C113" si="3">F50+I50+L50+O50</f>
        <v>614540</v>
      </c>
      <c r="D50" s="94">
        <f t="shared" ref="D50:O50" si="4">SUM(D51,D269)</f>
        <v>532953</v>
      </c>
      <c r="E50" s="94">
        <f t="shared" si="4"/>
        <v>6542</v>
      </c>
      <c r="F50" s="94">
        <f t="shared" si="4"/>
        <v>539495</v>
      </c>
      <c r="G50" s="94">
        <f t="shared" si="4"/>
        <v>0</v>
      </c>
      <c r="H50" s="94">
        <f t="shared" si="4"/>
        <v>0</v>
      </c>
      <c r="I50" s="94">
        <f t="shared" si="4"/>
        <v>0</v>
      </c>
      <c r="J50" s="95">
        <f t="shared" si="4"/>
        <v>75045</v>
      </c>
      <c r="K50" s="94">
        <f t="shared" si="4"/>
        <v>0</v>
      </c>
      <c r="L50" s="94">
        <f t="shared" si="4"/>
        <v>75045</v>
      </c>
      <c r="M50" s="94">
        <f t="shared" si="4"/>
        <v>0</v>
      </c>
      <c r="N50" s="94">
        <f t="shared" si="4"/>
        <v>0</v>
      </c>
      <c r="O50" s="94">
        <f t="shared" si="4"/>
        <v>0</v>
      </c>
      <c r="P50" s="96"/>
    </row>
    <row r="51" spans="1:16" s="27" customFormat="1" ht="36.75" thickTop="1" x14ac:dyDescent="0.25">
      <c r="A51" s="224"/>
      <c r="B51" s="225" t="s">
        <v>67</v>
      </c>
      <c r="C51" s="226">
        <f t="shared" si="3"/>
        <v>614540</v>
      </c>
      <c r="D51" s="226">
        <f t="shared" ref="D51:O51" si="5">SUM(D52,D181)</f>
        <v>532953</v>
      </c>
      <c r="E51" s="226">
        <f t="shared" si="5"/>
        <v>6542</v>
      </c>
      <c r="F51" s="226">
        <f t="shared" si="5"/>
        <v>539495</v>
      </c>
      <c r="G51" s="226">
        <f t="shared" si="5"/>
        <v>0</v>
      </c>
      <c r="H51" s="226">
        <f t="shared" si="5"/>
        <v>0</v>
      </c>
      <c r="I51" s="226">
        <f t="shared" si="5"/>
        <v>0</v>
      </c>
      <c r="J51" s="227">
        <f t="shared" si="5"/>
        <v>75045</v>
      </c>
      <c r="K51" s="226">
        <f t="shared" si="5"/>
        <v>0</v>
      </c>
      <c r="L51" s="226">
        <f t="shared" si="5"/>
        <v>75045</v>
      </c>
      <c r="M51" s="226">
        <f t="shared" si="5"/>
        <v>0</v>
      </c>
      <c r="N51" s="226">
        <f t="shared" si="5"/>
        <v>0</v>
      </c>
      <c r="O51" s="226">
        <f t="shared" si="5"/>
        <v>0</v>
      </c>
      <c r="P51" s="228"/>
    </row>
    <row r="52" spans="1:16" s="27" customFormat="1" ht="24" x14ac:dyDescent="0.25">
      <c r="A52" s="229"/>
      <c r="B52" s="220" t="s">
        <v>68</v>
      </c>
      <c r="C52" s="221">
        <f t="shared" si="3"/>
        <v>614540</v>
      </c>
      <c r="D52" s="221">
        <f t="shared" ref="D52:O52" si="6">SUM(D53,D75,D160,D174)</f>
        <v>532953</v>
      </c>
      <c r="E52" s="221">
        <f t="shared" si="6"/>
        <v>6542</v>
      </c>
      <c r="F52" s="221">
        <f t="shared" si="6"/>
        <v>539495</v>
      </c>
      <c r="G52" s="221">
        <f t="shared" si="6"/>
        <v>0</v>
      </c>
      <c r="H52" s="221">
        <f t="shared" si="6"/>
        <v>0</v>
      </c>
      <c r="I52" s="221">
        <f t="shared" si="6"/>
        <v>0</v>
      </c>
      <c r="J52" s="222">
        <f t="shared" si="6"/>
        <v>75045</v>
      </c>
      <c r="K52" s="221">
        <f t="shared" si="6"/>
        <v>0</v>
      </c>
      <c r="L52" s="221">
        <f t="shared" si="6"/>
        <v>75045</v>
      </c>
      <c r="M52" s="221">
        <f t="shared" si="6"/>
        <v>0</v>
      </c>
      <c r="N52" s="221">
        <f t="shared" si="6"/>
        <v>0</v>
      </c>
      <c r="O52" s="221">
        <f t="shared" si="6"/>
        <v>0</v>
      </c>
      <c r="P52" s="223"/>
    </row>
    <row r="53" spans="1:16" s="27" customFormat="1" ht="12" hidden="1" x14ac:dyDescent="0.25">
      <c r="A53" s="102">
        <v>1000</v>
      </c>
      <c r="B53" s="102" t="s">
        <v>69</v>
      </c>
      <c r="C53" s="103">
        <f t="shared" si="3"/>
        <v>0</v>
      </c>
      <c r="D53" s="103">
        <f t="shared" ref="D53:O53" si="7">SUM(D54,D67)</f>
        <v>0</v>
      </c>
      <c r="E53" s="103">
        <f t="shared" si="7"/>
        <v>0</v>
      </c>
      <c r="F53" s="103">
        <f t="shared" si="7"/>
        <v>0</v>
      </c>
      <c r="G53" s="103">
        <f t="shared" si="7"/>
        <v>0</v>
      </c>
      <c r="H53" s="103">
        <f t="shared" si="7"/>
        <v>0</v>
      </c>
      <c r="I53" s="103">
        <f t="shared" si="7"/>
        <v>0</v>
      </c>
      <c r="J53" s="104">
        <f t="shared" si="7"/>
        <v>0</v>
      </c>
      <c r="K53" s="103">
        <f t="shared" si="7"/>
        <v>0</v>
      </c>
      <c r="L53" s="103">
        <f t="shared" si="7"/>
        <v>0</v>
      </c>
      <c r="M53" s="103">
        <f t="shared" si="7"/>
        <v>0</v>
      </c>
      <c r="N53" s="103">
        <f t="shared" si="7"/>
        <v>0</v>
      </c>
      <c r="O53" s="103">
        <f t="shared" si="7"/>
        <v>0</v>
      </c>
      <c r="P53" s="105"/>
    </row>
    <row r="54" spans="1:16" hidden="1" x14ac:dyDescent="0.25">
      <c r="A54" s="60">
        <v>1100</v>
      </c>
      <c r="B54" s="88" t="s">
        <v>70</v>
      </c>
      <c r="C54" s="61">
        <f t="shared" si="3"/>
        <v>0</v>
      </c>
      <c r="D54" s="61">
        <f t="shared" ref="D54:O54" si="8">SUM(D55,D58,D66)</f>
        <v>0</v>
      </c>
      <c r="E54" s="61">
        <f t="shared" si="8"/>
        <v>0</v>
      </c>
      <c r="F54" s="61">
        <f t="shared" si="8"/>
        <v>0</v>
      </c>
      <c r="G54" s="61">
        <f t="shared" si="8"/>
        <v>0</v>
      </c>
      <c r="H54" s="61">
        <f t="shared" si="8"/>
        <v>0</v>
      </c>
      <c r="I54" s="61">
        <f t="shared" si="8"/>
        <v>0</v>
      </c>
      <c r="J54" s="106">
        <f t="shared" si="8"/>
        <v>0</v>
      </c>
      <c r="K54" s="61">
        <f t="shared" si="8"/>
        <v>0</v>
      </c>
      <c r="L54" s="61">
        <f t="shared" si="8"/>
        <v>0</v>
      </c>
      <c r="M54" s="61">
        <f t="shared" si="8"/>
        <v>0</v>
      </c>
      <c r="N54" s="61">
        <f t="shared" si="8"/>
        <v>0</v>
      </c>
      <c r="O54" s="61">
        <f t="shared" si="8"/>
        <v>0</v>
      </c>
      <c r="P54" s="107"/>
    </row>
    <row r="55" spans="1:16" hidden="1" x14ac:dyDescent="0.25">
      <c r="A55" s="230">
        <v>1110</v>
      </c>
      <c r="B55" s="187" t="s">
        <v>71</v>
      </c>
      <c r="C55" s="188">
        <f t="shared" si="3"/>
        <v>0</v>
      </c>
      <c r="D55" s="188">
        <f t="shared" ref="D55:O55" si="9">SUM(D56:D57)</f>
        <v>0</v>
      </c>
      <c r="E55" s="188">
        <f t="shared" si="9"/>
        <v>0</v>
      </c>
      <c r="F55" s="188">
        <f t="shared" si="9"/>
        <v>0</v>
      </c>
      <c r="G55" s="188">
        <f t="shared" si="9"/>
        <v>0</v>
      </c>
      <c r="H55" s="188">
        <f t="shared" si="9"/>
        <v>0</v>
      </c>
      <c r="I55" s="188">
        <f t="shared" si="9"/>
        <v>0</v>
      </c>
      <c r="J55" s="231">
        <f t="shared" si="9"/>
        <v>0</v>
      </c>
      <c r="K55" s="188">
        <f t="shared" si="9"/>
        <v>0</v>
      </c>
      <c r="L55" s="188">
        <f t="shared" si="9"/>
        <v>0</v>
      </c>
      <c r="M55" s="188">
        <f t="shared" si="9"/>
        <v>0</v>
      </c>
      <c r="N55" s="188">
        <f t="shared" si="9"/>
        <v>0</v>
      </c>
      <c r="O55" s="188">
        <f t="shared" si="9"/>
        <v>0</v>
      </c>
      <c r="P55" s="232"/>
    </row>
    <row r="56" spans="1:16" hidden="1" x14ac:dyDescent="0.25">
      <c r="A56" s="174">
        <v>1111</v>
      </c>
      <c r="B56" s="193" t="s">
        <v>72</v>
      </c>
      <c r="C56" s="194">
        <f t="shared" si="3"/>
        <v>0</v>
      </c>
      <c r="D56" s="233"/>
      <c r="E56" s="233"/>
      <c r="F56" s="194">
        <f>D56+E56</f>
        <v>0</v>
      </c>
      <c r="G56" s="233"/>
      <c r="H56" s="233"/>
      <c r="I56" s="194">
        <f>G56+H56</f>
        <v>0</v>
      </c>
      <c r="J56" s="234"/>
      <c r="K56" s="233"/>
      <c r="L56" s="194">
        <f>J56+K56</f>
        <v>0</v>
      </c>
      <c r="M56" s="233"/>
      <c r="N56" s="233"/>
      <c r="O56" s="194">
        <f>M56+N56</f>
        <v>0</v>
      </c>
      <c r="P56" s="235"/>
    </row>
    <row r="57" spans="1:16" ht="24" hidden="1" customHeight="1" x14ac:dyDescent="0.25">
      <c r="A57" s="174">
        <v>1119</v>
      </c>
      <c r="B57" s="193" t="s">
        <v>73</v>
      </c>
      <c r="C57" s="194">
        <f t="shared" si="3"/>
        <v>0</v>
      </c>
      <c r="D57" s="233"/>
      <c r="E57" s="233"/>
      <c r="F57" s="194">
        <f>D57+E57</f>
        <v>0</v>
      </c>
      <c r="G57" s="233"/>
      <c r="H57" s="233"/>
      <c r="I57" s="194">
        <f>G57+H57</f>
        <v>0</v>
      </c>
      <c r="J57" s="234"/>
      <c r="K57" s="233"/>
      <c r="L57" s="194">
        <f>J57+K57</f>
        <v>0</v>
      </c>
      <c r="M57" s="233"/>
      <c r="N57" s="233"/>
      <c r="O57" s="194">
        <f>M57+N57</f>
        <v>0</v>
      </c>
      <c r="P57" s="235"/>
    </row>
    <row r="58" spans="1:16" hidden="1" x14ac:dyDescent="0.25">
      <c r="A58" s="236">
        <v>1140</v>
      </c>
      <c r="B58" s="193" t="s">
        <v>74</v>
      </c>
      <c r="C58" s="194">
        <f t="shared" si="3"/>
        <v>0</v>
      </c>
      <c r="D58" s="194">
        <f t="shared" ref="D58:O58" si="10">SUM(D59:D65)</f>
        <v>0</v>
      </c>
      <c r="E58" s="194">
        <f t="shared" si="10"/>
        <v>0</v>
      </c>
      <c r="F58" s="194">
        <f t="shared" si="10"/>
        <v>0</v>
      </c>
      <c r="G58" s="194">
        <f t="shared" si="10"/>
        <v>0</v>
      </c>
      <c r="H58" s="194">
        <f t="shared" si="10"/>
        <v>0</v>
      </c>
      <c r="I58" s="194">
        <f t="shared" si="10"/>
        <v>0</v>
      </c>
      <c r="J58" s="237">
        <f t="shared" si="10"/>
        <v>0</v>
      </c>
      <c r="K58" s="194">
        <f t="shared" si="10"/>
        <v>0</v>
      </c>
      <c r="L58" s="194">
        <f t="shared" si="10"/>
        <v>0</v>
      </c>
      <c r="M58" s="194">
        <f t="shared" si="10"/>
        <v>0</v>
      </c>
      <c r="N58" s="194">
        <f t="shared" si="10"/>
        <v>0</v>
      </c>
      <c r="O58" s="194">
        <f t="shared" si="10"/>
        <v>0</v>
      </c>
      <c r="P58" s="235"/>
    </row>
    <row r="59" spans="1:16" hidden="1" x14ac:dyDescent="0.25">
      <c r="A59" s="174">
        <v>1141</v>
      </c>
      <c r="B59" s="193" t="s">
        <v>75</v>
      </c>
      <c r="C59" s="194">
        <f t="shared" si="3"/>
        <v>0</v>
      </c>
      <c r="D59" s="233"/>
      <c r="E59" s="233"/>
      <c r="F59" s="194">
        <f t="shared" ref="F59:F66" si="11">D59+E59</f>
        <v>0</v>
      </c>
      <c r="G59" s="233"/>
      <c r="H59" s="233"/>
      <c r="I59" s="194">
        <f t="shared" ref="I59:I66" si="12">G59+H59</f>
        <v>0</v>
      </c>
      <c r="J59" s="234"/>
      <c r="K59" s="233"/>
      <c r="L59" s="194">
        <f t="shared" ref="L59:L66" si="13">J59+K59</f>
        <v>0</v>
      </c>
      <c r="M59" s="233"/>
      <c r="N59" s="233"/>
      <c r="O59" s="194">
        <f t="shared" ref="O59:O66" si="14">M59+N59</f>
        <v>0</v>
      </c>
      <c r="P59" s="235"/>
    </row>
    <row r="60" spans="1:16" ht="24.75" hidden="1" customHeight="1" x14ac:dyDescent="0.25">
      <c r="A60" s="174">
        <v>1142</v>
      </c>
      <c r="B60" s="193" t="s">
        <v>76</v>
      </c>
      <c r="C60" s="194">
        <f t="shared" si="3"/>
        <v>0</v>
      </c>
      <c r="D60" s="233"/>
      <c r="E60" s="233"/>
      <c r="F60" s="194">
        <f t="shared" si="11"/>
        <v>0</v>
      </c>
      <c r="G60" s="233"/>
      <c r="H60" s="233"/>
      <c r="I60" s="194">
        <f t="shared" si="12"/>
        <v>0</v>
      </c>
      <c r="J60" s="234"/>
      <c r="K60" s="233"/>
      <c r="L60" s="194">
        <f t="shared" si="13"/>
        <v>0</v>
      </c>
      <c r="M60" s="233"/>
      <c r="N60" s="233"/>
      <c r="O60" s="194">
        <f t="shared" si="14"/>
        <v>0</v>
      </c>
      <c r="P60" s="235"/>
    </row>
    <row r="61" spans="1:16" ht="24" hidden="1" x14ac:dyDescent="0.25">
      <c r="A61" s="174">
        <v>1145</v>
      </c>
      <c r="B61" s="193" t="s">
        <v>77</v>
      </c>
      <c r="C61" s="194">
        <f t="shared" si="3"/>
        <v>0</v>
      </c>
      <c r="D61" s="233"/>
      <c r="E61" s="233"/>
      <c r="F61" s="194">
        <f t="shared" si="11"/>
        <v>0</v>
      </c>
      <c r="G61" s="233"/>
      <c r="H61" s="233"/>
      <c r="I61" s="194">
        <f t="shared" si="12"/>
        <v>0</v>
      </c>
      <c r="J61" s="234"/>
      <c r="K61" s="233"/>
      <c r="L61" s="194">
        <f t="shared" si="13"/>
        <v>0</v>
      </c>
      <c r="M61" s="233"/>
      <c r="N61" s="233"/>
      <c r="O61" s="194">
        <f t="shared" si="14"/>
        <v>0</v>
      </c>
      <c r="P61" s="235"/>
    </row>
    <row r="62" spans="1:16" ht="27.75" hidden="1" customHeight="1" x14ac:dyDescent="0.25">
      <c r="A62" s="174">
        <v>1146</v>
      </c>
      <c r="B62" s="193" t="s">
        <v>78</v>
      </c>
      <c r="C62" s="194">
        <f t="shared" si="3"/>
        <v>0</v>
      </c>
      <c r="D62" s="233"/>
      <c r="E62" s="233"/>
      <c r="F62" s="194">
        <f t="shared" si="11"/>
        <v>0</v>
      </c>
      <c r="G62" s="233"/>
      <c r="H62" s="233"/>
      <c r="I62" s="194">
        <f t="shared" si="12"/>
        <v>0</v>
      </c>
      <c r="J62" s="234"/>
      <c r="K62" s="233"/>
      <c r="L62" s="194">
        <f t="shared" si="13"/>
        <v>0</v>
      </c>
      <c r="M62" s="233"/>
      <c r="N62" s="233"/>
      <c r="O62" s="194">
        <f t="shared" si="14"/>
        <v>0</v>
      </c>
      <c r="P62" s="235"/>
    </row>
    <row r="63" spans="1:16" hidden="1" x14ac:dyDescent="0.25">
      <c r="A63" s="174">
        <v>1147</v>
      </c>
      <c r="B63" s="193" t="s">
        <v>79</v>
      </c>
      <c r="C63" s="194">
        <f t="shared" si="3"/>
        <v>0</v>
      </c>
      <c r="D63" s="233"/>
      <c r="E63" s="233"/>
      <c r="F63" s="194">
        <f t="shared" si="11"/>
        <v>0</v>
      </c>
      <c r="G63" s="233"/>
      <c r="H63" s="233"/>
      <c r="I63" s="194">
        <f t="shared" si="12"/>
        <v>0</v>
      </c>
      <c r="J63" s="234"/>
      <c r="K63" s="233"/>
      <c r="L63" s="194">
        <f t="shared" si="13"/>
        <v>0</v>
      </c>
      <c r="M63" s="233"/>
      <c r="N63" s="233"/>
      <c r="O63" s="194">
        <f t="shared" si="14"/>
        <v>0</v>
      </c>
      <c r="P63" s="235"/>
    </row>
    <row r="64" spans="1:16" hidden="1" x14ac:dyDescent="0.25">
      <c r="A64" s="174">
        <v>1148</v>
      </c>
      <c r="B64" s="193" t="s">
        <v>80</v>
      </c>
      <c r="C64" s="194">
        <f t="shared" si="3"/>
        <v>0</v>
      </c>
      <c r="D64" s="233"/>
      <c r="E64" s="233"/>
      <c r="F64" s="194">
        <f t="shared" si="11"/>
        <v>0</v>
      </c>
      <c r="G64" s="233"/>
      <c r="H64" s="233"/>
      <c r="I64" s="194">
        <f t="shared" si="12"/>
        <v>0</v>
      </c>
      <c r="J64" s="234"/>
      <c r="K64" s="233"/>
      <c r="L64" s="194">
        <f t="shared" si="13"/>
        <v>0</v>
      </c>
      <c r="M64" s="233"/>
      <c r="N64" s="233"/>
      <c r="O64" s="194">
        <f t="shared" si="14"/>
        <v>0</v>
      </c>
      <c r="P64" s="235"/>
    </row>
    <row r="65" spans="1:16" ht="24" hidden="1" customHeight="1" x14ac:dyDescent="0.25">
      <c r="A65" s="174">
        <v>1149</v>
      </c>
      <c r="B65" s="193" t="s">
        <v>81</v>
      </c>
      <c r="C65" s="194">
        <f t="shared" si="3"/>
        <v>0</v>
      </c>
      <c r="D65" s="233"/>
      <c r="E65" s="233"/>
      <c r="F65" s="194">
        <f t="shared" si="11"/>
        <v>0</v>
      </c>
      <c r="G65" s="233"/>
      <c r="H65" s="233"/>
      <c r="I65" s="194">
        <f t="shared" si="12"/>
        <v>0</v>
      </c>
      <c r="J65" s="234"/>
      <c r="K65" s="233"/>
      <c r="L65" s="194">
        <f t="shared" si="13"/>
        <v>0</v>
      </c>
      <c r="M65" s="233"/>
      <c r="N65" s="233"/>
      <c r="O65" s="194">
        <f t="shared" si="14"/>
        <v>0</v>
      </c>
      <c r="P65" s="235"/>
    </row>
    <row r="66" spans="1:16" ht="36" hidden="1" x14ac:dyDescent="0.25">
      <c r="A66" s="236">
        <v>1150</v>
      </c>
      <c r="B66" s="193" t="s">
        <v>82</v>
      </c>
      <c r="C66" s="194">
        <f t="shared" si="3"/>
        <v>0</v>
      </c>
      <c r="D66" s="233"/>
      <c r="E66" s="233"/>
      <c r="F66" s="194">
        <f t="shared" si="11"/>
        <v>0</v>
      </c>
      <c r="G66" s="233"/>
      <c r="H66" s="233"/>
      <c r="I66" s="194">
        <f t="shared" si="12"/>
        <v>0</v>
      </c>
      <c r="J66" s="234"/>
      <c r="K66" s="233"/>
      <c r="L66" s="194">
        <f t="shared" si="13"/>
        <v>0</v>
      </c>
      <c r="M66" s="233"/>
      <c r="N66" s="233"/>
      <c r="O66" s="194">
        <f t="shared" si="14"/>
        <v>0</v>
      </c>
      <c r="P66" s="235"/>
    </row>
    <row r="67" spans="1:16" ht="36" hidden="1" x14ac:dyDescent="0.25">
      <c r="A67" s="207">
        <v>1200</v>
      </c>
      <c r="B67" s="200" t="s">
        <v>83</v>
      </c>
      <c r="C67" s="201">
        <f t="shared" si="3"/>
        <v>0</v>
      </c>
      <c r="D67" s="201">
        <f t="shared" ref="D67:O67" si="15">SUM(D68:D69)</f>
        <v>0</v>
      </c>
      <c r="E67" s="201">
        <f t="shared" si="15"/>
        <v>0</v>
      </c>
      <c r="F67" s="201">
        <f t="shared" si="15"/>
        <v>0</v>
      </c>
      <c r="G67" s="201">
        <f t="shared" si="15"/>
        <v>0</v>
      </c>
      <c r="H67" s="201">
        <f t="shared" si="15"/>
        <v>0</v>
      </c>
      <c r="I67" s="201">
        <f t="shared" si="15"/>
        <v>0</v>
      </c>
      <c r="J67" s="238">
        <f t="shared" si="15"/>
        <v>0</v>
      </c>
      <c r="K67" s="201">
        <f t="shared" si="15"/>
        <v>0</v>
      </c>
      <c r="L67" s="201">
        <f t="shared" si="15"/>
        <v>0</v>
      </c>
      <c r="M67" s="201">
        <f t="shared" si="15"/>
        <v>0</v>
      </c>
      <c r="N67" s="201">
        <f t="shared" si="15"/>
        <v>0</v>
      </c>
      <c r="O67" s="201">
        <f t="shared" si="15"/>
        <v>0</v>
      </c>
      <c r="P67" s="239"/>
    </row>
    <row r="68" spans="1:16" ht="24" hidden="1" x14ac:dyDescent="0.25">
      <c r="A68" s="230">
        <v>1210</v>
      </c>
      <c r="B68" s="187" t="s">
        <v>84</v>
      </c>
      <c r="C68" s="188">
        <f t="shared" si="3"/>
        <v>0</v>
      </c>
      <c r="D68" s="240"/>
      <c r="E68" s="240"/>
      <c r="F68" s="188">
        <f>D68+E68</f>
        <v>0</v>
      </c>
      <c r="G68" s="240"/>
      <c r="H68" s="240"/>
      <c r="I68" s="188">
        <f>G68+H68</f>
        <v>0</v>
      </c>
      <c r="J68" s="241"/>
      <c r="K68" s="240"/>
      <c r="L68" s="188">
        <f>J68+K68</f>
        <v>0</v>
      </c>
      <c r="M68" s="240"/>
      <c r="N68" s="240"/>
      <c r="O68" s="188">
        <f>M68+N68</f>
        <v>0</v>
      </c>
      <c r="P68" s="232"/>
    </row>
    <row r="69" spans="1:16" ht="24" hidden="1" x14ac:dyDescent="0.25">
      <c r="A69" s="236">
        <v>1220</v>
      </c>
      <c r="B69" s="193" t="s">
        <v>85</v>
      </c>
      <c r="C69" s="194">
        <f t="shared" si="3"/>
        <v>0</v>
      </c>
      <c r="D69" s="194">
        <f t="shared" ref="D69:O69" si="16">SUM(D70:D74)</f>
        <v>0</v>
      </c>
      <c r="E69" s="194">
        <f t="shared" si="16"/>
        <v>0</v>
      </c>
      <c r="F69" s="194">
        <f t="shared" si="16"/>
        <v>0</v>
      </c>
      <c r="G69" s="194">
        <f t="shared" si="16"/>
        <v>0</v>
      </c>
      <c r="H69" s="194">
        <f t="shared" si="16"/>
        <v>0</v>
      </c>
      <c r="I69" s="194">
        <f t="shared" si="16"/>
        <v>0</v>
      </c>
      <c r="J69" s="237">
        <f t="shared" si="16"/>
        <v>0</v>
      </c>
      <c r="K69" s="194">
        <f t="shared" si="16"/>
        <v>0</v>
      </c>
      <c r="L69" s="194">
        <f t="shared" si="16"/>
        <v>0</v>
      </c>
      <c r="M69" s="194">
        <f t="shared" si="16"/>
        <v>0</v>
      </c>
      <c r="N69" s="194">
        <f t="shared" si="16"/>
        <v>0</v>
      </c>
      <c r="O69" s="194">
        <f t="shared" si="16"/>
        <v>0</v>
      </c>
      <c r="P69" s="235"/>
    </row>
    <row r="70" spans="1:16" ht="60" hidden="1" x14ac:dyDescent="0.25">
      <c r="A70" s="174">
        <v>1221</v>
      </c>
      <c r="B70" s="193" t="s">
        <v>86</v>
      </c>
      <c r="C70" s="194">
        <f t="shared" si="3"/>
        <v>0</v>
      </c>
      <c r="D70" s="233"/>
      <c r="E70" s="233"/>
      <c r="F70" s="194">
        <f>D70+E70</f>
        <v>0</v>
      </c>
      <c r="G70" s="233"/>
      <c r="H70" s="233"/>
      <c r="I70" s="194">
        <f>G70+H70</f>
        <v>0</v>
      </c>
      <c r="J70" s="234"/>
      <c r="K70" s="233"/>
      <c r="L70" s="194">
        <f>J70+K70</f>
        <v>0</v>
      </c>
      <c r="M70" s="233"/>
      <c r="N70" s="233"/>
      <c r="O70" s="194">
        <f>M70+N70</f>
        <v>0</v>
      </c>
      <c r="P70" s="235"/>
    </row>
    <row r="71" spans="1:16" hidden="1" x14ac:dyDescent="0.25">
      <c r="A71" s="174">
        <v>1223</v>
      </c>
      <c r="B71" s="193" t="s">
        <v>87</v>
      </c>
      <c r="C71" s="194">
        <f t="shared" si="3"/>
        <v>0</v>
      </c>
      <c r="D71" s="233"/>
      <c r="E71" s="233"/>
      <c r="F71" s="194">
        <f>D71+E71</f>
        <v>0</v>
      </c>
      <c r="G71" s="233"/>
      <c r="H71" s="233"/>
      <c r="I71" s="194">
        <f>G71+H71</f>
        <v>0</v>
      </c>
      <c r="J71" s="234"/>
      <c r="K71" s="233"/>
      <c r="L71" s="194">
        <f>J71+K71</f>
        <v>0</v>
      </c>
      <c r="M71" s="233"/>
      <c r="N71" s="233"/>
      <c r="O71" s="194">
        <f>M71+N71</f>
        <v>0</v>
      </c>
      <c r="P71" s="235"/>
    </row>
    <row r="72" spans="1:16" ht="24" hidden="1" x14ac:dyDescent="0.25">
      <c r="A72" s="174">
        <v>1225</v>
      </c>
      <c r="B72" s="193" t="s">
        <v>88</v>
      </c>
      <c r="C72" s="194">
        <f t="shared" si="3"/>
        <v>0</v>
      </c>
      <c r="D72" s="233"/>
      <c r="E72" s="233"/>
      <c r="F72" s="194">
        <f>D72+E72</f>
        <v>0</v>
      </c>
      <c r="G72" s="233"/>
      <c r="H72" s="233"/>
      <c r="I72" s="194">
        <f>G72+H72</f>
        <v>0</v>
      </c>
      <c r="J72" s="234"/>
      <c r="K72" s="233"/>
      <c r="L72" s="194">
        <f>J72+K72</f>
        <v>0</v>
      </c>
      <c r="M72" s="233"/>
      <c r="N72" s="233"/>
      <c r="O72" s="194">
        <f>M72+N72</f>
        <v>0</v>
      </c>
      <c r="P72" s="235"/>
    </row>
    <row r="73" spans="1:16" ht="36" hidden="1" x14ac:dyDescent="0.25">
      <c r="A73" s="174">
        <v>1227</v>
      </c>
      <c r="B73" s="193" t="s">
        <v>89</v>
      </c>
      <c r="C73" s="194">
        <f t="shared" si="3"/>
        <v>0</v>
      </c>
      <c r="D73" s="233"/>
      <c r="E73" s="233"/>
      <c r="F73" s="194">
        <f>D73+E73</f>
        <v>0</v>
      </c>
      <c r="G73" s="233"/>
      <c r="H73" s="233"/>
      <c r="I73" s="194">
        <f>G73+H73</f>
        <v>0</v>
      </c>
      <c r="J73" s="234"/>
      <c r="K73" s="233"/>
      <c r="L73" s="194">
        <f>J73+K73</f>
        <v>0</v>
      </c>
      <c r="M73" s="233"/>
      <c r="N73" s="233"/>
      <c r="O73" s="194">
        <f>M73+N73</f>
        <v>0</v>
      </c>
      <c r="P73" s="235"/>
    </row>
    <row r="74" spans="1:16" ht="60" hidden="1" x14ac:dyDescent="0.25">
      <c r="A74" s="209">
        <v>1228</v>
      </c>
      <c r="B74" s="200" t="s">
        <v>90</v>
      </c>
      <c r="C74" s="201">
        <f t="shared" si="3"/>
        <v>0</v>
      </c>
      <c r="D74" s="214"/>
      <c r="E74" s="214"/>
      <c r="F74" s="201">
        <f>D74+E74</f>
        <v>0</v>
      </c>
      <c r="G74" s="214"/>
      <c r="H74" s="214"/>
      <c r="I74" s="201">
        <f>G74+H74</f>
        <v>0</v>
      </c>
      <c r="J74" s="242"/>
      <c r="K74" s="214"/>
      <c r="L74" s="201">
        <f>J74+K74</f>
        <v>0</v>
      </c>
      <c r="M74" s="214"/>
      <c r="N74" s="214"/>
      <c r="O74" s="201">
        <f>M74+N74</f>
        <v>0</v>
      </c>
      <c r="P74" s="239"/>
    </row>
    <row r="75" spans="1:16" x14ac:dyDescent="0.25">
      <c r="A75" s="102">
        <v>2000</v>
      </c>
      <c r="B75" s="102" t="s">
        <v>91</v>
      </c>
      <c r="C75" s="103">
        <f t="shared" si="3"/>
        <v>614540</v>
      </c>
      <c r="D75" s="103">
        <f t="shared" ref="D75:O75" si="17">SUM(D76,D83,D120,D151,D152)</f>
        <v>532953</v>
      </c>
      <c r="E75" s="103">
        <f t="shared" si="17"/>
        <v>6542</v>
      </c>
      <c r="F75" s="103">
        <f t="shared" si="17"/>
        <v>539495</v>
      </c>
      <c r="G75" s="103">
        <f t="shared" si="17"/>
        <v>0</v>
      </c>
      <c r="H75" s="103">
        <f t="shared" si="17"/>
        <v>0</v>
      </c>
      <c r="I75" s="103">
        <f t="shared" si="17"/>
        <v>0</v>
      </c>
      <c r="J75" s="104">
        <f t="shared" si="17"/>
        <v>75045</v>
      </c>
      <c r="K75" s="103">
        <f t="shared" si="17"/>
        <v>0</v>
      </c>
      <c r="L75" s="103">
        <f t="shared" si="17"/>
        <v>75045</v>
      </c>
      <c r="M75" s="103">
        <f t="shared" si="17"/>
        <v>0</v>
      </c>
      <c r="N75" s="103">
        <f t="shared" si="17"/>
        <v>0</v>
      </c>
      <c r="O75" s="103">
        <f t="shared" si="17"/>
        <v>0</v>
      </c>
      <c r="P75" s="105"/>
    </row>
    <row r="76" spans="1:16" ht="24" hidden="1" x14ac:dyDescent="0.25">
      <c r="A76" s="60">
        <v>2100</v>
      </c>
      <c r="B76" s="88" t="s">
        <v>92</v>
      </c>
      <c r="C76" s="61">
        <f t="shared" si="3"/>
        <v>0</v>
      </c>
      <c r="D76" s="61">
        <f t="shared" ref="D76:O76" si="18">SUM(D77,D80)</f>
        <v>0</v>
      </c>
      <c r="E76" s="61">
        <f t="shared" si="18"/>
        <v>0</v>
      </c>
      <c r="F76" s="61">
        <f t="shared" si="18"/>
        <v>0</v>
      </c>
      <c r="G76" s="61">
        <f t="shared" si="18"/>
        <v>0</v>
      </c>
      <c r="H76" s="61">
        <f t="shared" si="18"/>
        <v>0</v>
      </c>
      <c r="I76" s="61">
        <f t="shared" si="18"/>
        <v>0</v>
      </c>
      <c r="J76" s="106">
        <f t="shared" si="18"/>
        <v>0</v>
      </c>
      <c r="K76" s="61">
        <f t="shared" si="18"/>
        <v>0</v>
      </c>
      <c r="L76" s="61">
        <f t="shared" si="18"/>
        <v>0</v>
      </c>
      <c r="M76" s="61">
        <f t="shared" si="18"/>
        <v>0</v>
      </c>
      <c r="N76" s="61">
        <f t="shared" si="18"/>
        <v>0</v>
      </c>
      <c r="O76" s="61">
        <f t="shared" si="18"/>
        <v>0</v>
      </c>
      <c r="P76" s="109"/>
    </row>
    <row r="77" spans="1:16" ht="24" hidden="1" x14ac:dyDescent="0.25">
      <c r="A77" s="230">
        <v>2110</v>
      </c>
      <c r="B77" s="187" t="s">
        <v>93</v>
      </c>
      <c r="C77" s="188">
        <f t="shared" si="3"/>
        <v>0</v>
      </c>
      <c r="D77" s="188">
        <f t="shared" ref="D77:O77" si="19">SUM(D78:D79)</f>
        <v>0</v>
      </c>
      <c r="E77" s="188">
        <f t="shared" si="19"/>
        <v>0</v>
      </c>
      <c r="F77" s="188">
        <f t="shared" si="19"/>
        <v>0</v>
      </c>
      <c r="G77" s="188">
        <f t="shared" si="19"/>
        <v>0</v>
      </c>
      <c r="H77" s="188">
        <f t="shared" si="19"/>
        <v>0</v>
      </c>
      <c r="I77" s="188">
        <f t="shared" si="19"/>
        <v>0</v>
      </c>
      <c r="J77" s="231">
        <f t="shared" si="19"/>
        <v>0</v>
      </c>
      <c r="K77" s="188">
        <f t="shared" si="19"/>
        <v>0</v>
      </c>
      <c r="L77" s="188">
        <f t="shared" si="19"/>
        <v>0</v>
      </c>
      <c r="M77" s="188">
        <f t="shared" si="19"/>
        <v>0</v>
      </c>
      <c r="N77" s="188">
        <f t="shared" si="19"/>
        <v>0</v>
      </c>
      <c r="O77" s="188">
        <f t="shared" si="19"/>
        <v>0</v>
      </c>
      <c r="P77" s="232"/>
    </row>
    <row r="78" spans="1:16" hidden="1" x14ac:dyDescent="0.25">
      <c r="A78" s="174">
        <v>2111</v>
      </c>
      <c r="B78" s="193" t="s">
        <v>94</v>
      </c>
      <c r="C78" s="194">
        <f t="shared" si="3"/>
        <v>0</v>
      </c>
      <c r="D78" s="233"/>
      <c r="E78" s="233"/>
      <c r="F78" s="194">
        <f>D78+E78</f>
        <v>0</v>
      </c>
      <c r="G78" s="233"/>
      <c r="H78" s="233"/>
      <c r="I78" s="194">
        <f>G78+H78</f>
        <v>0</v>
      </c>
      <c r="J78" s="234"/>
      <c r="K78" s="233"/>
      <c r="L78" s="194">
        <f>J78+K78</f>
        <v>0</v>
      </c>
      <c r="M78" s="233"/>
      <c r="N78" s="233"/>
      <c r="O78" s="194">
        <f>M78+N78</f>
        <v>0</v>
      </c>
      <c r="P78" s="235"/>
    </row>
    <row r="79" spans="1:16" ht="24" hidden="1" x14ac:dyDescent="0.25">
      <c r="A79" s="174">
        <v>2112</v>
      </c>
      <c r="B79" s="193" t="s">
        <v>95</v>
      </c>
      <c r="C79" s="194">
        <f t="shared" si="3"/>
        <v>0</v>
      </c>
      <c r="D79" s="233"/>
      <c r="E79" s="233"/>
      <c r="F79" s="194">
        <f>D79+E79</f>
        <v>0</v>
      </c>
      <c r="G79" s="233"/>
      <c r="H79" s="233"/>
      <c r="I79" s="194">
        <f>G79+H79</f>
        <v>0</v>
      </c>
      <c r="J79" s="234"/>
      <c r="K79" s="233"/>
      <c r="L79" s="194">
        <f>J79+K79</f>
        <v>0</v>
      </c>
      <c r="M79" s="233"/>
      <c r="N79" s="233"/>
      <c r="O79" s="194">
        <f>M79+N79</f>
        <v>0</v>
      </c>
      <c r="P79" s="235"/>
    </row>
    <row r="80" spans="1:16" ht="24" hidden="1" x14ac:dyDescent="0.25">
      <c r="A80" s="236">
        <v>2120</v>
      </c>
      <c r="B80" s="193" t="s">
        <v>96</v>
      </c>
      <c r="C80" s="194">
        <f t="shared" si="3"/>
        <v>0</v>
      </c>
      <c r="D80" s="194">
        <f t="shared" ref="D80:O80" si="20">SUM(D81:D82)</f>
        <v>0</v>
      </c>
      <c r="E80" s="194">
        <f t="shared" si="20"/>
        <v>0</v>
      </c>
      <c r="F80" s="194">
        <f t="shared" si="20"/>
        <v>0</v>
      </c>
      <c r="G80" s="194">
        <f t="shared" si="20"/>
        <v>0</v>
      </c>
      <c r="H80" s="194">
        <f t="shared" si="20"/>
        <v>0</v>
      </c>
      <c r="I80" s="194">
        <f t="shared" si="20"/>
        <v>0</v>
      </c>
      <c r="J80" s="237">
        <f t="shared" si="20"/>
        <v>0</v>
      </c>
      <c r="K80" s="194">
        <f t="shared" si="20"/>
        <v>0</v>
      </c>
      <c r="L80" s="194">
        <f t="shared" si="20"/>
        <v>0</v>
      </c>
      <c r="M80" s="194">
        <f t="shared" si="20"/>
        <v>0</v>
      </c>
      <c r="N80" s="194">
        <f t="shared" si="20"/>
        <v>0</v>
      </c>
      <c r="O80" s="194">
        <f t="shared" si="20"/>
        <v>0</v>
      </c>
      <c r="P80" s="235"/>
    </row>
    <row r="81" spans="1:16" hidden="1" x14ac:dyDescent="0.25">
      <c r="A81" s="174">
        <v>2121</v>
      </c>
      <c r="B81" s="193" t="s">
        <v>94</v>
      </c>
      <c r="C81" s="194">
        <f t="shared" si="3"/>
        <v>0</v>
      </c>
      <c r="D81" s="233"/>
      <c r="E81" s="233"/>
      <c r="F81" s="194">
        <f>D81+E81</f>
        <v>0</v>
      </c>
      <c r="G81" s="233"/>
      <c r="H81" s="233"/>
      <c r="I81" s="194">
        <f>G81+H81</f>
        <v>0</v>
      </c>
      <c r="J81" s="234"/>
      <c r="K81" s="233"/>
      <c r="L81" s="194">
        <f>J81+K81</f>
        <v>0</v>
      </c>
      <c r="M81" s="233"/>
      <c r="N81" s="233"/>
      <c r="O81" s="194">
        <f>M81+N81</f>
        <v>0</v>
      </c>
      <c r="P81" s="235"/>
    </row>
    <row r="82" spans="1:16" ht="24" hidden="1" x14ac:dyDescent="0.25">
      <c r="A82" s="174">
        <v>2122</v>
      </c>
      <c r="B82" s="193" t="s">
        <v>95</v>
      </c>
      <c r="C82" s="194">
        <f t="shared" si="3"/>
        <v>0</v>
      </c>
      <c r="D82" s="233"/>
      <c r="E82" s="233"/>
      <c r="F82" s="194">
        <f>D82+E82</f>
        <v>0</v>
      </c>
      <c r="G82" s="233"/>
      <c r="H82" s="233"/>
      <c r="I82" s="194">
        <f>G82+H82</f>
        <v>0</v>
      </c>
      <c r="J82" s="234"/>
      <c r="K82" s="233"/>
      <c r="L82" s="194">
        <f>J82+K82</f>
        <v>0</v>
      </c>
      <c r="M82" s="233"/>
      <c r="N82" s="233"/>
      <c r="O82" s="194">
        <f>M82+N82</f>
        <v>0</v>
      </c>
      <c r="P82" s="235"/>
    </row>
    <row r="83" spans="1:16" x14ac:dyDescent="0.25">
      <c r="A83" s="207">
        <v>2200</v>
      </c>
      <c r="B83" s="200" t="s">
        <v>97</v>
      </c>
      <c r="C83" s="201">
        <f t="shared" si="3"/>
        <v>608850</v>
      </c>
      <c r="D83" s="201">
        <f t="shared" ref="D83:O83" si="21">SUM(D84,D85,D91,D99,D107,D108,D114,D119)</f>
        <v>527263</v>
      </c>
      <c r="E83" s="201">
        <f t="shared" si="21"/>
        <v>6542</v>
      </c>
      <c r="F83" s="201">
        <f t="shared" si="21"/>
        <v>533805</v>
      </c>
      <c r="G83" s="201">
        <f t="shared" si="21"/>
        <v>0</v>
      </c>
      <c r="H83" s="201">
        <f t="shared" si="21"/>
        <v>0</v>
      </c>
      <c r="I83" s="201">
        <f t="shared" si="21"/>
        <v>0</v>
      </c>
      <c r="J83" s="238">
        <f t="shared" si="21"/>
        <v>75045</v>
      </c>
      <c r="K83" s="201">
        <f t="shared" si="21"/>
        <v>0</v>
      </c>
      <c r="L83" s="201">
        <f t="shared" si="21"/>
        <v>75045</v>
      </c>
      <c r="M83" s="201">
        <f t="shared" si="21"/>
        <v>0</v>
      </c>
      <c r="N83" s="201">
        <f t="shared" si="21"/>
        <v>0</v>
      </c>
      <c r="O83" s="201">
        <f t="shared" si="21"/>
        <v>0</v>
      </c>
      <c r="P83" s="239"/>
    </row>
    <row r="84" spans="1:16" hidden="1" x14ac:dyDescent="0.25">
      <c r="A84" s="230">
        <v>2210</v>
      </c>
      <c r="B84" s="187" t="s">
        <v>98</v>
      </c>
      <c r="C84" s="188">
        <f t="shared" si="3"/>
        <v>0</v>
      </c>
      <c r="D84" s="240"/>
      <c r="E84" s="240"/>
      <c r="F84" s="188">
        <f>D84+E84</f>
        <v>0</v>
      </c>
      <c r="G84" s="240"/>
      <c r="H84" s="240"/>
      <c r="I84" s="188">
        <f>G84+H84</f>
        <v>0</v>
      </c>
      <c r="J84" s="241"/>
      <c r="K84" s="240"/>
      <c r="L84" s="188">
        <f>J84+K84</f>
        <v>0</v>
      </c>
      <c r="M84" s="240"/>
      <c r="N84" s="240"/>
      <c r="O84" s="188">
        <f>M84+N84</f>
        <v>0</v>
      </c>
      <c r="P84" s="232"/>
    </row>
    <row r="85" spans="1:16" ht="24" x14ac:dyDescent="0.25">
      <c r="A85" s="236">
        <v>2220</v>
      </c>
      <c r="B85" s="193" t="s">
        <v>99</v>
      </c>
      <c r="C85" s="194">
        <f t="shared" si="3"/>
        <v>24500</v>
      </c>
      <c r="D85" s="194">
        <f t="shared" ref="D85:O85" si="22">SUM(D86:D90)</f>
        <v>24500</v>
      </c>
      <c r="E85" s="194">
        <f t="shared" si="22"/>
        <v>0</v>
      </c>
      <c r="F85" s="194">
        <f t="shared" si="22"/>
        <v>24500</v>
      </c>
      <c r="G85" s="194">
        <f t="shared" si="22"/>
        <v>0</v>
      </c>
      <c r="H85" s="194">
        <f t="shared" si="22"/>
        <v>0</v>
      </c>
      <c r="I85" s="194">
        <f t="shared" si="22"/>
        <v>0</v>
      </c>
      <c r="J85" s="237">
        <f t="shared" si="22"/>
        <v>0</v>
      </c>
      <c r="K85" s="194">
        <f t="shared" si="22"/>
        <v>0</v>
      </c>
      <c r="L85" s="194">
        <f t="shared" si="22"/>
        <v>0</v>
      </c>
      <c r="M85" s="194">
        <f t="shared" si="22"/>
        <v>0</v>
      </c>
      <c r="N85" s="194">
        <f t="shared" si="22"/>
        <v>0</v>
      </c>
      <c r="O85" s="194">
        <f t="shared" si="22"/>
        <v>0</v>
      </c>
      <c r="P85" s="235"/>
    </row>
    <row r="86" spans="1:16" x14ac:dyDescent="0.25">
      <c r="A86" s="174">
        <v>2221</v>
      </c>
      <c r="B86" s="193" t="s">
        <v>100</v>
      </c>
      <c r="C86" s="194">
        <f t="shared" si="3"/>
        <v>10500</v>
      </c>
      <c r="D86" s="233">
        <v>10500</v>
      </c>
      <c r="E86" s="233"/>
      <c r="F86" s="194">
        <f>D86+E86</f>
        <v>10500</v>
      </c>
      <c r="G86" s="233"/>
      <c r="H86" s="233"/>
      <c r="I86" s="194">
        <f>G86+H86</f>
        <v>0</v>
      </c>
      <c r="J86" s="234"/>
      <c r="K86" s="233"/>
      <c r="L86" s="194">
        <f>J86+K86</f>
        <v>0</v>
      </c>
      <c r="M86" s="233"/>
      <c r="N86" s="233"/>
      <c r="O86" s="194">
        <f>M86+N86</f>
        <v>0</v>
      </c>
      <c r="P86" s="235"/>
    </row>
    <row r="87" spans="1:16" ht="24" x14ac:dyDescent="0.25">
      <c r="A87" s="174">
        <v>2222</v>
      </c>
      <c r="B87" s="193" t="s">
        <v>101</v>
      </c>
      <c r="C87" s="194">
        <f t="shared" si="3"/>
        <v>2000</v>
      </c>
      <c r="D87" s="233">
        <v>2000</v>
      </c>
      <c r="E87" s="233"/>
      <c r="F87" s="194">
        <f>D87+E87</f>
        <v>2000</v>
      </c>
      <c r="G87" s="233"/>
      <c r="H87" s="233"/>
      <c r="I87" s="194">
        <f>G87+H87</f>
        <v>0</v>
      </c>
      <c r="J87" s="234"/>
      <c r="K87" s="233"/>
      <c r="L87" s="194">
        <f>J87+K87</f>
        <v>0</v>
      </c>
      <c r="M87" s="233"/>
      <c r="N87" s="233"/>
      <c r="O87" s="194">
        <f>M87+N87</f>
        <v>0</v>
      </c>
      <c r="P87" s="235"/>
    </row>
    <row r="88" spans="1:16" x14ac:dyDescent="0.25">
      <c r="A88" s="174">
        <v>2223</v>
      </c>
      <c r="B88" s="193" t="s">
        <v>102</v>
      </c>
      <c r="C88" s="194">
        <f t="shared" si="3"/>
        <v>12000</v>
      </c>
      <c r="D88" s="233">
        <v>12000</v>
      </c>
      <c r="E88" s="233"/>
      <c r="F88" s="194">
        <f>D88+E88</f>
        <v>12000</v>
      </c>
      <c r="G88" s="233"/>
      <c r="H88" s="233"/>
      <c r="I88" s="194">
        <f>G88+H88</f>
        <v>0</v>
      </c>
      <c r="J88" s="234"/>
      <c r="K88" s="233"/>
      <c r="L88" s="194">
        <f>J88+K88</f>
        <v>0</v>
      </c>
      <c r="M88" s="233"/>
      <c r="N88" s="233"/>
      <c r="O88" s="194">
        <f>M88+N88</f>
        <v>0</v>
      </c>
      <c r="P88" s="235"/>
    </row>
    <row r="89" spans="1:16" ht="48" hidden="1" x14ac:dyDescent="0.25">
      <c r="A89" s="174">
        <v>2224</v>
      </c>
      <c r="B89" s="193" t="s">
        <v>103</v>
      </c>
      <c r="C89" s="194">
        <f t="shared" si="3"/>
        <v>0</v>
      </c>
      <c r="D89" s="233"/>
      <c r="E89" s="233"/>
      <c r="F89" s="194">
        <f>D89+E89</f>
        <v>0</v>
      </c>
      <c r="G89" s="233"/>
      <c r="H89" s="233"/>
      <c r="I89" s="194">
        <f>G89+H89</f>
        <v>0</v>
      </c>
      <c r="J89" s="234"/>
      <c r="K89" s="233"/>
      <c r="L89" s="194">
        <f>J89+K89</f>
        <v>0</v>
      </c>
      <c r="M89" s="233"/>
      <c r="N89" s="233"/>
      <c r="O89" s="194">
        <f>M89+N89</f>
        <v>0</v>
      </c>
      <c r="P89" s="235"/>
    </row>
    <row r="90" spans="1:16" ht="24" hidden="1" x14ac:dyDescent="0.25">
      <c r="A90" s="174">
        <v>2229</v>
      </c>
      <c r="B90" s="193" t="s">
        <v>104</v>
      </c>
      <c r="C90" s="194">
        <f t="shared" si="3"/>
        <v>0</v>
      </c>
      <c r="D90" s="233"/>
      <c r="E90" s="233"/>
      <c r="F90" s="194">
        <f>D90+E90</f>
        <v>0</v>
      </c>
      <c r="G90" s="233"/>
      <c r="H90" s="233"/>
      <c r="I90" s="194">
        <f>G90+H90</f>
        <v>0</v>
      </c>
      <c r="J90" s="234"/>
      <c r="K90" s="233"/>
      <c r="L90" s="194">
        <f>J90+K90</f>
        <v>0</v>
      </c>
      <c r="M90" s="233"/>
      <c r="N90" s="233"/>
      <c r="O90" s="194">
        <f>M90+N90</f>
        <v>0</v>
      </c>
      <c r="P90" s="235"/>
    </row>
    <row r="91" spans="1:16" x14ac:dyDescent="0.25">
      <c r="A91" s="236">
        <v>2230</v>
      </c>
      <c r="B91" s="193" t="s">
        <v>105</v>
      </c>
      <c r="C91" s="194">
        <f t="shared" si="3"/>
        <v>9435</v>
      </c>
      <c r="D91" s="194">
        <f t="shared" ref="D91:O91" si="23">SUM(D92:D98)</f>
        <v>9435</v>
      </c>
      <c r="E91" s="194">
        <f t="shared" si="23"/>
        <v>0</v>
      </c>
      <c r="F91" s="194">
        <f t="shared" si="23"/>
        <v>9435</v>
      </c>
      <c r="G91" s="194">
        <f t="shared" si="23"/>
        <v>0</v>
      </c>
      <c r="H91" s="194">
        <f t="shared" si="23"/>
        <v>0</v>
      </c>
      <c r="I91" s="194">
        <f t="shared" si="23"/>
        <v>0</v>
      </c>
      <c r="J91" s="237">
        <f t="shared" si="23"/>
        <v>0</v>
      </c>
      <c r="K91" s="194">
        <f t="shared" si="23"/>
        <v>0</v>
      </c>
      <c r="L91" s="194">
        <f t="shared" si="23"/>
        <v>0</v>
      </c>
      <c r="M91" s="194">
        <f t="shared" si="23"/>
        <v>0</v>
      </c>
      <c r="N91" s="194">
        <f t="shared" si="23"/>
        <v>0</v>
      </c>
      <c r="O91" s="194">
        <f t="shared" si="23"/>
        <v>0</v>
      </c>
      <c r="P91" s="235"/>
    </row>
    <row r="92" spans="1:16" ht="24" hidden="1" x14ac:dyDescent="0.25">
      <c r="A92" s="174">
        <v>2231</v>
      </c>
      <c r="B92" s="193" t="s">
        <v>106</v>
      </c>
      <c r="C92" s="194">
        <f t="shared" si="3"/>
        <v>0</v>
      </c>
      <c r="D92" s="233"/>
      <c r="E92" s="233"/>
      <c r="F92" s="194">
        <f t="shared" ref="F92:F98" si="24">D92+E92</f>
        <v>0</v>
      </c>
      <c r="G92" s="233"/>
      <c r="H92" s="233"/>
      <c r="I92" s="194">
        <f t="shared" ref="I92:I98" si="25">G92+H92</f>
        <v>0</v>
      </c>
      <c r="J92" s="234"/>
      <c r="K92" s="233"/>
      <c r="L92" s="194">
        <f t="shared" ref="L92:L98" si="26">J92+K92</f>
        <v>0</v>
      </c>
      <c r="M92" s="233"/>
      <c r="N92" s="233"/>
      <c r="O92" s="194">
        <f t="shared" ref="O92:O98" si="27">M92+N92</f>
        <v>0</v>
      </c>
      <c r="P92" s="235"/>
    </row>
    <row r="93" spans="1:16" ht="24.75" hidden="1" customHeight="1" x14ac:dyDescent="0.25">
      <c r="A93" s="174">
        <v>2232</v>
      </c>
      <c r="B93" s="193" t="s">
        <v>107</v>
      </c>
      <c r="C93" s="194">
        <f t="shared" si="3"/>
        <v>0</v>
      </c>
      <c r="D93" s="233"/>
      <c r="E93" s="233"/>
      <c r="F93" s="194">
        <f t="shared" si="24"/>
        <v>0</v>
      </c>
      <c r="G93" s="233"/>
      <c r="H93" s="233"/>
      <c r="I93" s="194">
        <f t="shared" si="25"/>
        <v>0</v>
      </c>
      <c r="J93" s="234"/>
      <c r="K93" s="233"/>
      <c r="L93" s="194">
        <f t="shared" si="26"/>
        <v>0</v>
      </c>
      <c r="M93" s="233"/>
      <c r="N93" s="233"/>
      <c r="O93" s="194">
        <f t="shared" si="27"/>
        <v>0</v>
      </c>
      <c r="P93" s="235"/>
    </row>
    <row r="94" spans="1:16" ht="24" hidden="1" x14ac:dyDescent="0.25">
      <c r="A94" s="174">
        <v>2233</v>
      </c>
      <c r="B94" s="193" t="s">
        <v>108</v>
      </c>
      <c r="C94" s="194">
        <f t="shared" si="3"/>
        <v>0</v>
      </c>
      <c r="D94" s="233"/>
      <c r="E94" s="233"/>
      <c r="F94" s="194">
        <f t="shared" si="24"/>
        <v>0</v>
      </c>
      <c r="G94" s="233"/>
      <c r="H94" s="233"/>
      <c r="I94" s="194">
        <f t="shared" si="25"/>
        <v>0</v>
      </c>
      <c r="J94" s="234"/>
      <c r="K94" s="233"/>
      <c r="L94" s="194">
        <f t="shared" si="26"/>
        <v>0</v>
      </c>
      <c r="M94" s="233"/>
      <c r="N94" s="233"/>
      <c r="O94" s="194">
        <f t="shared" si="27"/>
        <v>0</v>
      </c>
      <c r="P94" s="235"/>
    </row>
    <row r="95" spans="1:16" ht="36" hidden="1" x14ac:dyDescent="0.25">
      <c r="A95" s="174">
        <v>2234</v>
      </c>
      <c r="B95" s="193" t="s">
        <v>109</v>
      </c>
      <c r="C95" s="194">
        <f t="shared" si="3"/>
        <v>0</v>
      </c>
      <c r="D95" s="233"/>
      <c r="E95" s="233"/>
      <c r="F95" s="194">
        <f t="shared" si="24"/>
        <v>0</v>
      </c>
      <c r="G95" s="233"/>
      <c r="H95" s="233"/>
      <c r="I95" s="194">
        <f t="shared" si="25"/>
        <v>0</v>
      </c>
      <c r="J95" s="234"/>
      <c r="K95" s="233"/>
      <c r="L95" s="194">
        <f t="shared" si="26"/>
        <v>0</v>
      </c>
      <c r="M95" s="233"/>
      <c r="N95" s="233"/>
      <c r="O95" s="194">
        <f t="shared" si="27"/>
        <v>0</v>
      </c>
      <c r="P95" s="235"/>
    </row>
    <row r="96" spans="1:16" ht="24" hidden="1" x14ac:dyDescent="0.25">
      <c r="A96" s="174">
        <v>2235</v>
      </c>
      <c r="B96" s="193" t="s">
        <v>110</v>
      </c>
      <c r="C96" s="194">
        <f t="shared" si="3"/>
        <v>0</v>
      </c>
      <c r="D96" s="233"/>
      <c r="E96" s="233"/>
      <c r="F96" s="194">
        <f t="shared" si="24"/>
        <v>0</v>
      </c>
      <c r="G96" s="233"/>
      <c r="H96" s="233"/>
      <c r="I96" s="194">
        <f t="shared" si="25"/>
        <v>0</v>
      </c>
      <c r="J96" s="234"/>
      <c r="K96" s="233"/>
      <c r="L96" s="194">
        <f t="shared" si="26"/>
        <v>0</v>
      </c>
      <c r="M96" s="233"/>
      <c r="N96" s="233"/>
      <c r="O96" s="194">
        <f t="shared" si="27"/>
        <v>0</v>
      </c>
      <c r="P96" s="235"/>
    </row>
    <row r="97" spans="1:16" hidden="1" x14ac:dyDescent="0.25">
      <c r="A97" s="174">
        <v>2236</v>
      </c>
      <c r="B97" s="193" t="s">
        <v>111</v>
      </c>
      <c r="C97" s="194">
        <f t="shared" si="3"/>
        <v>0</v>
      </c>
      <c r="D97" s="233"/>
      <c r="E97" s="233"/>
      <c r="F97" s="194">
        <f t="shared" si="24"/>
        <v>0</v>
      </c>
      <c r="G97" s="233"/>
      <c r="H97" s="233"/>
      <c r="I97" s="194">
        <f t="shared" si="25"/>
        <v>0</v>
      </c>
      <c r="J97" s="234"/>
      <c r="K97" s="233"/>
      <c r="L97" s="194">
        <f t="shared" si="26"/>
        <v>0</v>
      </c>
      <c r="M97" s="233"/>
      <c r="N97" s="233"/>
      <c r="O97" s="194">
        <f t="shared" si="27"/>
        <v>0</v>
      </c>
      <c r="P97" s="235"/>
    </row>
    <row r="98" spans="1:16" x14ac:dyDescent="0.25">
      <c r="A98" s="174">
        <v>2239</v>
      </c>
      <c r="B98" s="193" t="s">
        <v>112</v>
      </c>
      <c r="C98" s="194">
        <f t="shared" si="3"/>
        <v>9435</v>
      </c>
      <c r="D98" s="233">
        <v>9435</v>
      </c>
      <c r="E98" s="233"/>
      <c r="F98" s="194">
        <f t="shared" si="24"/>
        <v>9435</v>
      </c>
      <c r="G98" s="233"/>
      <c r="H98" s="233"/>
      <c r="I98" s="194">
        <f t="shared" si="25"/>
        <v>0</v>
      </c>
      <c r="J98" s="234"/>
      <c r="K98" s="233"/>
      <c r="L98" s="194">
        <f t="shared" si="26"/>
        <v>0</v>
      </c>
      <c r="M98" s="233"/>
      <c r="N98" s="233"/>
      <c r="O98" s="194">
        <f t="shared" si="27"/>
        <v>0</v>
      </c>
      <c r="P98" s="235"/>
    </row>
    <row r="99" spans="1:16" ht="36" x14ac:dyDescent="0.25">
      <c r="A99" s="236">
        <v>2240</v>
      </c>
      <c r="B99" s="193" t="s">
        <v>113</v>
      </c>
      <c r="C99" s="194">
        <f t="shared" si="3"/>
        <v>426951</v>
      </c>
      <c r="D99" s="194">
        <f t="shared" ref="D99:O99" si="28">SUM(D100:D106)</f>
        <v>391154</v>
      </c>
      <c r="E99" s="194">
        <f t="shared" si="28"/>
        <v>0</v>
      </c>
      <c r="F99" s="194">
        <f t="shared" si="28"/>
        <v>391154</v>
      </c>
      <c r="G99" s="194">
        <f t="shared" si="28"/>
        <v>0</v>
      </c>
      <c r="H99" s="194">
        <f t="shared" si="28"/>
        <v>0</v>
      </c>
      <c r="I99" s="194">
        <f t="shared" si="28"/>
        <v>0</v>
      </c>
      <c r="J99" s="237">
        <f t="shared" si="28"/>
        <v>35797</v>
      </c>
      <c r="K99" s="194">
        <f t="shared" si="28"/>
        <v>0</v>
      </c>
      <c r="L99" s="194">
        <f t="shared" si="28"/>
        <v>35797</v>
      </c>
      <c r="M99" s="194">
        <f t="shared" si="28"/>
        <v>0</v>
      </c>
      <c r="N99" s="194">
        <f t="shared" si="28"/>
        <v>0</v>
      </c>
      <c r="O99" s="194">
        <f t="shared" si="28"/>
        <v>0</v>
      </c>
      <c r="P99" s="235"/>
    </row>
    <row r="100" spans="1:16" hidden="1" x14ac:dyDescent="0.25">
      <c r="A100" s="174">
        <v>2241</v>
      </c>
      <c r="B100" s="193" t="s">
        <v>114</v>
      </c>
      <c r="C100" s="194">
        <f t="shared" si="3"/>
        <v>0</v>
      </c>
      <c r="D100" s="233"/>
      <c r="E100" s="233"/>
      <c r="F100" s="194">
        <f t="shared" ref="F100:F107" si="29">D100+E100</f>
        <v>0</v>
      </c>
      <c r="G100" s="233"/>
      <c r="H100" s="233"/>
      <c r="I100" s="194">
        <f t="shared" ref="I100:I107" si="30">G100+H100</f>
        <v>0</v>
      </c>
      <c r="J100" s="234"/>
      <c r="K100" s="233"/>
      <c r="L100" s="194">
        <f t="shared" ref="L100:L107" si="31">J100+K100</f>
        <v>0</v>
      </c>
      <c r="M100" s="233"/>
      <c r="N100" s="233"/>
      <c r="O100" s="194">
        <f t="shared" ref="O100:O107" si="32">M100+N100</f>
        <v>0</v>
      </c>
      <c r="P100" s="235"/>
    </row>
    <row r="101" spans="1:16" ht="24" hidden="1" x14ac:dyDescent="0.25">
      <c r="A101" s="174">
        <v>2242</v>
      </c>
      <c r="B101" s="193" t="s">
        <v>115</v>
      </c>
      <c r="C101" s="194">
        <f t="shared" si="3"/>
        <v>0</v>
      </c>
      <c r="D101" s="233"/>
      <c r="E101" s="233"/>
      <c r="F101" s="194">
        <f t="shared" si="29"/>
        <v>0</v>
      </c>
      <c r="G101" s="233"/>
      <c r="H101" s="233"/>
      <c r="I101" s="194">
        <f t="shared" si="30"/>
        <v>0</v>
      </c>
      <c r="J101" s="234"/>
      <c r="K101" s="233"/>
      <c r="L101" s="194">
        <f t="shared" si="31"/>
        <v>0</v>
      </c>
      <c r="M101" s="233"/>
      <c r="N101" s="233"/>
      <c r="O101" s="194">
        <f t="shared" si="32"/>
        <v>0</v>
      </c>
      <c r="P101" s="235"/>
    </row>
    <row r="102" spans="1:16" ht="24" x14ac:dyDescent="0.25">
      <c r="A102" s="174">
        <v>2243</v>
      </c>
      <c r="B102" s="193" t="s">
        <v>116</v>
      </c>
      <c r="C102" s="194">
        <f t="shared" si="3"/>
        <v>400</v>
      </c>
      <c r="D102" s="233">
        <v>400</v>
      </c>
      <c r="E102" s="233"/>
      <c r="F102" s="194">
        <f t="shared" si="29"/>
        <v>400</v>
      </c>
      <c r="G102" s="233"/>
      <c r="H102" s="233"/>
      <c r="I102" s="194">
        <f t="shared" si="30"/>
        <v>0</v>
      </c>
      <c r="J102" s="234"/>
      <c r="K102" s="233"/>
      <c r="L102" s="194">
        <f t="shared" si="31"/>
        <v>0</v>
      </c>
      <c r="M102" s="233"/>
      <c r="N102" s="233"/>
      <c r="O102" s="194">
        <f t="shared" si="32"/>
        <v>0</v>
      </c>
      <c r="P102" s="235"/>
    </row>
    <row r="103" spans="1:16" x14ac:dyDescent="0.25">
      <c r="A103" s="174">
        <v>2244</v>
      </c>
      <c r="B103" s="193" t="s">
        <v>117</v>
      </c>
      <c r="C103" s="194">
        <f t="shared" si="3"/>
        <v>426551</v>
      </c>
      <c r="D103" s="233">
        <v>390754</v>
      </c>
      <c r="E103" s="233"/>
      <c r="F103" s="194">
        <f t="shared" si="29"/>
        <v>390754</v>
      </c>
      <c r="G103" s="233"/>
      <c r="H103" s="233"/>
      <c r="I103" s="194">
        <f t="shared" si="30"/>
        <v>0</v>
      </c>
      <c r="J103" s="234">
        <v>35797</v>
      </c>
      <c r="K103" s="233"/>
      <c r="L103" s="194">
        <f t="shared" si="31"/>
        <v>35797</v>
      </c>
      <c r="M103" s="233"/>
      <c r="N103" s="233"/>
      <c r="O103" s="194">
        <f t="shared" si="32"/>
        <v>0</v>
      </c>
      <c r="P103" s="235"/>
    </row>
    <row r="104" spans="1:16" ht="24" hidden="1" x14ac:dyDescent="0.25">
      <c r="A104" s="174">
        <v>2246</v>
      </c>
      <c r="B104" s="193" t="s">
        <v>118</v>
      </c>
      <c r="C104" s="194">
        <f t="shared" si="3"/>
        <v>0</v>
      </c>
      <c r="D104" s="233"/>
      <c r="E104" s="233"/>
      <c r="F104" s="194">
        <f t="shared" si="29"/>
        <v>0</v>
      </c>
      <c r="G104" s="233"/>
      <c r="H104" s="233"/>
      <c r="I104" s="194">
        <f t="shared" si="30"/>
        <v>0</v>
      </c>
      <c r="J104" s="234"/>
      <c r="K104" s="233"/>
      <c r="L104" s="194">
        <f t="shared" si="31"/>
        <v>0</v>
      </c>
      <c r="M104" s="233"/>
      <c r="N104" s="233"/>
      <c r="O104" s="194">
        <f t="shared" si="32"/>
        <v>0</v>
      </c>
      <c r="P104" s="235"/>
    </row>
    <row r="105" spans="1:16" hidden="1" x14ac:dyDescent="0.25">
      <c r="A105" s="174">
        <v>2247</v>
      </c>
      <c r="B105" s="193" t="s">
        <v>119</v>
      </c>
      <c r="C105" s="194">
        <f t="shared" si="3"/>
        <v>0</v>
      </c>
      <c r="D105" s="233"/>
      <c r="E105" s="233"/>
      <c r="F105" s="194">
        <f t="shared" si="29"/>
        <v>0</v>
      </c>
      <c r="G105" s="233"/>
      <c r="H105" s="233"/>
      <c r="I105" s="194">
        <f t="shared" si="30"/>
        <v>0</v>
      </c>
      <c r="J105" s="234"/>
      <c r="K105" s="233"/>
      <c r="L105" s="194">
        <f t="shared" si="31"/>
        <v>0</v>
      </c>
      <c r="M105" s="233"/>
      <c r="N105" s="233"/>
      <c r="O105" s="194">
        <f t="shared" si="32"/>
        <v>0</v>
      </c>
      <c r="P105" s="235"/>
    </row>
    <row r="106" spans="1:16" ht="24" hidden="1" x14ac:dyDescent="0.25">
      <c r="A106" s="174">
        <v>2249</v>
      </c>
      <c r="B106" s="193" t="s">
        <v>120</v>
      </c>
      <c r="C106" s="194">
        <f t="shared" si="3"/>
        <v>0</v>
      </c>
      <c r="D106" s="233"/>
      <c r="E106" s="233"/>
      <c r="F106" s="194">
        <f t="shared" si="29"/>
        <v>0</v>
      </c>
      <c r="G106" s="233"/>
      <c r="H106" s="233"/>
      <c r="I106" s="194">
        <f t="shared" si="30"/>
        <v>0</v>
      </c>
      <c r="J106" s="234"/>
      <c r="K106" s="233"/>
      <c r="L106" s="194">
        <f t="shared" si="31"/>
        <v>0</v>
      </c>
      <c r="M106" s="233"/>
      <c r="N106" s="233"/>
      <c r="O106" s="194">
        <f t="shared" si="32"/>
        <v>0</v>
      </c>
      <c r="P106" s="235"/>
    </row>
    <row r="107" spans="1:16" hidden="1" x14ac:dyDescent="0.25">
      <c r="A107" s="236">
        <v>2250</v>
      </c>
      <c r="B107" s="193" t="s">
        <v>121</v>
      </c>
      <c r="C107" s="194">
        <f t="shared" si="3"/>
        <v>0</v>
      </c>
      <c r="D107" s="233"/>
      <c r="E107" s="233"/>
      <c r="F107" s="194">
        <f t="shared" si="29"/>
        <v>0</v>
      </c>
      <c r="G107" s="233"/>
      <c r="H107" s="233"/>
      <c r="I107" s="194">
        <f t="shared" si="30"/>
        <v>0</v>
      </c>
      <c r="J107" s="234"/>
      <c r="K107" s="233"/>
      <c r="L107" s="194">
        <f t="shared" si="31"/>
        <v>0</v>
      </c>
      <c r="M107" s="233"/>
      <c r="N107" s="233"/>
      <c r="O107" s="194">
        <f t="shared" si="32"/>
        <v>0</v>
      </c>
      <c r="P107" s="235"/>
    </row>
    <row r="108" spans="1:16" x14ac:dyDescent="0.25">
      <c r="A108" s="236">
        <v>2260</v>
      </c>
      <c r="B108" s="193" t="s">
        <v>122</v>
      </c>
      <c r="C108" s="194">
        <f t="shared" si="3"/>
        <v>146764</v>
      </c>
      <c r="D108" s="194">
        <f t="shared" ref="D108:O108" si="33">SUM(D109:D113)</f>
        <v>100974</v>
      </c>
      <c r="E108" s="194">
        <f t="shared" si="33"/>
        <v>6542</v>
      </c>
      <c r="F108" s="194">
        <f t="shared" si="33"/>
        <v>107516</v>
      </c>
      <c r="G108" s="194">
        <f t="shared" si="33"/>
        <v>0</v>
      </c>
      <c r="H108" s="194">
        <f t="shared" si="33"/>
        <v>0</v>
      </c>
      <c r="I108" s="194">
        <f t="shared" si="33"/>
        <v>0</v>
      </c>
      <c r="J108" s="237">
        <f t="shared" si="33"/>
        <v>39248</v>
      </c>
      <c r="K108" s="194">
        <f t="shared" si="33"/>
        <v>0</v>
      </c>
      <c r="L108" s="194">
        <f t="shared" si="33"/>
        <v>39248</v>
      </c>
      <c r="M108" s="194">
        <f t="shared" si="33"/>
        <v>0</v>
      </c>
      <c r="N108" s="194">
        <f t="shared" si="33"/>
        <v>0</v>
      </c>
      <c r="O108" s="194">
        <f t="shared" si="33"/>
        <v>0</v>
      </c>
      <c r="P108" s="235"/>
    </row>
    <row r="109" spans="1:16" x14ac:dyDescent="0.25">
      <c r="A109" s="174">
        <v>2261</v>
      </c>
      <c r="B109" s="193" t="s">
        <v>123</v>
      </c>
      <c r="C109" s="194">
        <f t="shared" si="3"/>
        <v>102636</v>
      </c>
      <c r="D109" s="233">
        <v>56846</v>
      </c>
      <c r="E109" s="243">
        <v>6542</v>
      </c>
      <c r="F109" s="194">
        <f>D109+E109</f>
        <v>63388</v>
      </c>
      <c r="G109" s="233"/>
      <c r="H109" s="233"/>
      <c r="I109" s="194">
        <f>G109+H109</f>
        <v>0</v>
      </c>
      <c r="J109" s="234">
        <v>39248</v>
      </c>
      <c r="K109" s="233"/>
      <c r="L109" s="194">
        <f>J109+K109</f>
        <v>39248</v>
      </c>
      <c r="M109" s="233"/>
      <c r="N109" s="233"/>
      <c r="O109" s="194">
        <f>M109+N109</f>
        <v>0</v>
      </c>
      <c r="P109" s="235"/>
    </row>
    <row r="110" spans="1:16" hidden="1" x14ac:dyDescent="0.25">
      <c r="A110" s="174">
        <v>2262</v>
      </c>
      <c r="B110" s="193" t="s">
        <v>124</v>
      </c>
      <c r="C110" s="194">
        <f t="shared" si="3"/>
        <v>0</v>
      </c>
      <c r="D110" s="233"/>
      <c r="E110" s="233"/>
      <c r="F110" s="194">
        <f>D110+E110</f>
        <v>0</v>
      </c>
      <c r="G110" s="233"/>
      <c r="H110" s="233"/>
      <c r="I110" s="194">
        <f>G110+H110</f>
        <v>0</v>
      </c>
      <c r="J110" s="234"/>
      <c r="K110" s="233"/>
      <c r="L110" s="194">
        <f>J110+K110</f>
        <v>0</v>
      </c>
      <c r="M110" s="233"/>
      <c r="N110" s="233"/>
      <c r="O110" s="194">
        <f>M110+N110</f>
        <v>0</v>
      </c>
      <c r="P110" s="235"/>
    </row>
    <row r="111" spans="1:16" x14ac:dyDescent="0.25">
      <c r="A111" s="174">
        <v>2263</v>
      </c>
      <c r="B111" s="193" t="s">
        <v>125</v>
      </c>
      <c r="C111" s="194">
        <f t="shared" si="3"/>
        <v>33869</v>
      </c>
      <c r="D111" s="233">
        <v>33869</v>
      </c>
      <c r="E111" s="233"/>
      <c r="F111" s="194">
        <f>D111+E111</f>
        <v>33869</v>
      </c>
      <c r="G111" s="233"/>
      <c r="H111" s="233"/>
      <c r="I111" s="194">
        <f>G111+H111</f>
        <v>0</v>
      </c>
      <c r="J111" s="234"/>
      <c r="K111" s="233"/>
      <c r="L111" s="194">
        <f>J111+K111</f>
        <v>0</v>
      </c>
      <c r="M111" s="233"/>
      <c r="N111" s="233"/>
      <c r="O111" s="194">
        <f>M111+N111</f>
        <v>0</v>
      </c>
      <c r="P111" s="235"/>
    </row>
    <row r="112" spans="1:16" ht="24" hidden="1" x14ac:dyDescent="0.25">
      <c r="A112" s="174">
        <v>2264</v>
      </c>
      <c r="B112" s="193" t="s">
        <v>126</v>
      </c>
      <c r="C112" s="194">
        <f t="shared" si="3"/>
        <v>0</v>
      </c>
      <c r="D112" s="233"/>
      <c r="E112" s="233"/>
      <c r="F112" s="194">
        <f>D112+E112</f>
        <v>0</v>
      </c>
      <c r="G112" s="233"/>
      <c r="H112" s="233"/>
      <c r="I112" s="194">
        <f>G112+H112</f>
        <v>0</v>
      </c>
      <c r="J112" s="234"/>
      <c r="K112" s="233"/>
      <c r="L112" s="194">
        <f>J112+K112</f>
        <v>0</v>
      </c>
      <c r="M112" s="233"/>
      <c r="N112" s="233"/>
      <c r="O112" s="194">
        <f>M112+N112</f>
        <v>0</v>
      </c>
      <c r="P112" s="235"/>
    </row>
    <row r="113" spans="1:16" x14ac:dyDescent="0.25">
      <c r="A113" s="174">
        <v>2269</v>
      </c>
      <c r="B113" s="193" t="s">
        <v>127</v>
      </c>
      <c r="C113" s="194">
        <f t="shared" si="3"/>
        <v>10259</v>
      </c>
      <c r="D113" s="233">
        <v>10259</v>
      </c>
      <c r="E113" s="233"/>
      <c r="F113" s="194">
        <f>D113+E113</f>
        <v>10259</v>
      </c>
      <c r="G113" s="233"/>
      <c r="H113" s="233"/>
      <c r="I113" s="194">
        <f>G113+H113</f>
        <v>0</v>
      </c>
      <c r="J113" s="234"/>
      <c r="K113" s="233"/>
      <c r="L113" s="194">
        <f>J113+K113</f>
        <v>0</v>
      </c>
      <c r="M113" s="233"/>
      <c r="N113" s="233"/>
      <c r="O113" s="194">
        <f>M113+N113</f>
        <v>0</v>
      </c>
      <c r="P113" s="235"/>
    </row>
    <row r="114" spans="1:16" x14ac:dyDescent="0.25">
      <c r="A114" s="236">
        <v>2270</v>
      </c>
      <c r="B114" s="193" t="s">
        <v>128</v>
      </c>
      <c r="C114" s="194">
        <f t="shared" ref="C114:C177" si="34">F114+I114+L114+O114</f>
        <v>1200</v>
      </c>
      <c r="D114" s="194">
        <f t="shared" ref="D114:O114" si="35">SUM(D115:D118)</f>
        <v>1200</v>
      </c>
      <c r="E114" s="194">
        <f t="shared" si="35"/>
        <v>0</v>
      </c>
      <c r="F114" s="194">
        <f t="shared" si="35"/>
        <v>1200</v>
      </c>
      <c r="G114" s="194">
        <f t="shared" si="35"/>
        <v>0</v>
      </c>
      <c r="H114" s="194">
        <f t="shared" si="35"/>
        <v>0</v>
      </c>
      <c r="I114" s="194">
        <f t="shared" si="35"/>
        <v>0</v>
      </c>
      <c r="J114" s="237">
        <f t="shared" si="35"/>
        <v>0</v>
      </c>
      <c r="K114" s="194">
        <f t="shared" si="35"/>
        <v>0</v>
      </c>
      <c r="L114" s="194">
        <f t="shared" si="35"/>
        <v>0</v>
      </c>
      <c r="M114" s="194">
        <f t="shared" si="35"/>
        <v>0</v>
      </c>
      <c r="N114" s="194">
        <f t="shared" si="35"/>
        <v>0</v>
      </c>
      <c r="O114" s="194">
        <f t="shared" si="35"/>
        <v>0</v>
      </c>
      <c r="P114" s="235"/>
    </row>
    <row r="115" spans="1:16" hidden="1" x14ac:dyDescent="0.25">
      <c r="A115" s="174">
        <v>2272</v>
      </c>
      <c r="B115" s="244" t="s">
        <v>129</v>
      </c>
      <c r="C115" s="194">
        <f t="shared" si="34"/>
        <v>0</v>
      </c>
      <c r="D115" s="233"/>
      <c r="E115" s="233"/>
      <c r="F115" s="194">
        <f>D115+E115</f>
        <v>0</v>
      </c>
      <c r="G115" s="233"/>
      <c r="H115" s="233"/>
      <c r="I115" s="194">
        <f>G115+H115</f>
        <v>0</v>
      </c>
      <c r="J115" s="234"/>
      <c r="K115" s="233"/>
      <c r="L115" s="194">
        <f>J115+K115</f>
        <v>0</v>
      </c>
      <c r="M115" s="233"/>
      <c r="N115" s="233"/>
      <c r="O115" s="194">
        <f>M115+N115</f>
        <v>0</v>
      </c>
      <c r="P115" s="235"/>
    </row>
    <row r="116" spans="1:16" ht="24" hidden="1" x14ac:dyDescent="0.25">
      <c r="A116" s="174">
        <v>2274</v>
      </c>
      <c r="B116" s="245" t="s">
        <v>130</v>
      </c>
      <c r="C116" s="194">
        <f t="shared" si="34"/>
        <v>0</v>
      </c>
      <c r="D116" s="233"/>
      <c r="E116" s="233"/>
      <c r="F116" s="194">
        <f>D116+E116</f>
        <v>0</v>
      </c>
      <c r="G116" s="233"/>
      <c r="H116" s="233"/>
      <c r="I116" s="194">
        <f>G116+H116</f>
        <v>0</v>
      </c>
      <c r="J116" s="234"/>
      <c r="K116" s="233"/>
      <c r="L116" s="194">
        <f>J116+K116</f>
        <v>0</v>
      </c>
      <c r="M116" s="233"/>
      <c r="N116" s="233"/>
      <c r="O116" s="194">
        <f>M116+N116</f>
        <v>0</v>
      </c>
      <c r="P116" s="235"/>
    </row>
    <row r="117" spans="1:16" ht="24" hidden="1" x14ac:dyDescent="0.25">
      <c r="A117" s="174">
        <v>2275</v>
      </c>
      <c r="B117" s="193" t="s">
        <v>131</v>
      </c>
      <c r="C117" s="194">
        <f t="shared" si="34"/>
        <v>0</v>
      </c>
      <c r="D117" s="233"/>
      <c r="E117" s="233"/>
      <c r="F117" s="194">
        <f>D117+E117</f>
        <v>0</v>
      </c>
      <c r="G117" s="233"/>
      <c r="H117" s="233"/>
      <c r="I117" s="194">
        <f>G117+H117</f>
        <v>0</v>
      </c>
      <c r="J117" s="234"/>
      <c r="K117" s="233"/>
      <c r="L117" s="194">
        <f>J117+K117</f>
        <v>0</v>
      </c>
      <c r="M117" s="233"/>
      <c r="N117" s="233"/>
      <c r="O117" s="194">
        <f>M117+N117</f>
        <v>0</v>
      </c>
      <c r="P117" s="235"/>
    </row>
    <row r="118" spans="1:16" ht="36" x14ac:dyDescent="0.25">
      <c r="A118" s="174">
        <v>2276</v>
      </c>
      <c r="B118" s="193" t="s">
        <v>132</v>
      </c>
      <c r="C118" s="194">
        <f t="shared" si="34"/>
        <v>1200</v>
      </c>
      <c r="D118" s="233">
        <v>1200</v>
      </c>
      <c r="E118" s="233"/>
      <c r="F118" s="194">
        <f>D118+E118</f>
        <v>1200</v>
      </c>
      <c r="G118" s="233"/>
      <c r="H118" s="233"/>
      <c r="I118" s="194">
        <f>G118+H118</f>
        <v>0</v>
      </c>
      <c r="J118" s="234"/>
      <c r="K118" s="233"/>
      <c r="L118" s="194">
        <f>J118+K118</f>
        <v>0</v>
      </c>
      <c r="M118" s="233"/>
      <c r="N118" s="233"/>
      <c r="O118" s="194">
        <f>M118+N118</f>
        <v>0</v>
      </c>
      <c r="P118" s="235"/>
    </row>
    <row r="119" spans="1:16" ht="48" hidden="1" x14ac:dyDescent="0.25">
      <c r="A119" s="236">
        <v>2280</v>
      </c>
      <c r="B119" s="193" t="s">
        <v>133</v>
      </c>
      <c r="C119" s="194">
        <f t="shared" si="34"/>
        <v>0</v>
      </c>
      <c r="D119" s="233"/>
      <c r="E119" s="233"/>
      <c r="F119" s="194">
        <f>D119+E119</f>
        <v>0</v>
      </c>
      <c r="G119" s="233"/>
      <c r="H119" s="233"/>
      <c r="I119" s="194">
        <f>G119+H119</f>
        <v>0</v>
      </c>
      <c r="J119" s="234"/>
      <c r="K119" s="233"/>
      <c r="L119" s="194">
        <f>J119+K119</f>
        <v>0</v>
      </c>
      <c r="M119" s="233"/>
      <c r="N119" s="233"/>
      <c r="O119" s="194">
        <f>M119+N119</f>
        <v>0</v>
      </c>
      <c r="P119" s="235"/>
    </row>
    <row r="120" spans="1:16" ht="38.25" customHeight="1" x14ac:dyDescent="0.25">
      <c r="A120" s="207">
        <v>2300</v>
      </c>
      <c r="B120" s="200" t="s">
        <v>134</v>
      </c>
      <c r="C120" s="201">
        <f t="shared" si="34"/>
        <v>3500</v>
      </c>
      <c r="D120" s="201">
        <f t="shared" ref="D120:O120" si="36">SUM(D121,D126,D130,D131,D134,D138,D146,D147,D150)</f>
        <v>3500</v>
      </c>
      <c r="E120" s="201">
        <f t="shared" si="36"/>
        <v>0</v>
      </c>
      <c r="F120" s="201">
        <f t="shared" si="36"/>
        <v>3500</v>
      </c>
      <c r="G120" s="201">
        <f t="shared" si="36"/>
        <v>0</v>
      </c>
      <c r="H120" s="201">
        <f t="shared" si="36"/>
        <v>0</v>
      </c>
      <c r="I120" s="201">
        <f t="shared" si="36"/>
        <v>0</v>
      </c>
      <c r="J120" s="238">
        <f t="shared" si="36"/>
        <v>0</v>
      </c>
      <c r="K120" s="201">
        <f t="shared" si="36"/>
        <v>0</v>
      </c>
      <c r="L120" s="201">
        <f t="shared" si="36"/>
        <v>0</v>
      </c>
      <c r="M120" s="201">
        <f t="shared" si="36"/>
        <v>0</v>
      </c>
      <c r="N120" s="201">
        <f t="shared" si="36"/>
        <v>0</v>
      </c>
      <c r="O120" s="201">
        <f t="shared" si="36"/>
        <v>0</v>
      </c>
      <c r="P120" s="239"/>
    </row>
    <row r="121" spans="1:16" ht="24" x14ac:dyDescent="0.25">
      <c r="A121" s="230">
        <v>2310</v>
      </c>
      <c r="B121" s="187" t="s">
        <v>135</v>
      </c>
      <c r="C121" s="188">
        <f t="shared" si="34"/>
        <v>3500</v>
      </c>
      <c r="D121" s="188">
        <f t="shared" ref="D121:O121" si="37">SUM(D122:D125)</f>
        <v>3500</v>
      </c>
      <c r="E121" s="188">
        <f t="shared" si="37"/>
        <v>0</v>
      </c>
      <c r="F121" s="188">
        <f t="shared" si="37"/>
        <v>3500</v>
      </c>
      <c r="G121" s="188">
        <f t="shared" si="37"/>
        <v>0</v>
      </c>
      <c r="H121" s="188">
        <f t="shared" si="37"/>
        <v>0</v>
      </c>
      <c r="I121" s="188">
        <f t="shared" si="37"/>
        <v>0</v>
      </c>
      <c r="J121" s="231">
        <f t="shared" si="37"/>
        <v>0</v>
      </c>
      <c r="K121" s="188">
        <f t="shared" si="37"/>
        <v>0</v>
      </c>
      <c r="L121" s="188">
        <f t="shared" si="37"/>
        <v>0</v>
      </c>
      <c r="M121" s="188">
        <f t="shared" si="37"/>
        <v>0</v>
      </c>
      <c r="N121" s="188">
        <f t="shared" si="37"/>
        <v>0</v>
      </c>
      <c r="O121" s="188">
        <f t="shared" si="37"/>
        <v>0</v>
      </c>
      <c r="P121" s="232"/>
    </row>
    <row r="122" spans="1:16" hidden="1" x14ac:dyDescent="0.25">
      <c r="A122" s="174">
        <v>2311</v>
      </c>
      <c r="B122" s="193" t="s">
        <v>136</v>
      </c>
      <c r="C122" s="194">
        <f t="shared" si="34"/>
        <v>0</v>
      </c>
      <c r="D122" s="233"/>
      <c r="E122" s="233"/>
      <c r="F122" s="194">
        <f>D122+E122</f>
        <v>0</v>
      </c>
      <c r="G122" s="233"/>
      <c r="H122" s="233"/>
      <c r="I122" s="194">
        <f>G122+H122</f>
        <v>0</v>
      </c>
      <c r="J122" s="234"/>
      <c r="K122" s="233"/>
      <c r="L122" s="194">
        <f>J122+K122</f>
        <v>0</v>
      </c>
      <c r="M122" s="233"/>
      <c r="N122" s="233"/>
      <c r="O122" s="194">
        <f>M122+N122</f>
        <v>0</v>
      </c>
      <c r="P122" s="235"/>
    </row>
    <row r="123" spans="1:16" x14ac:dyDescent="0.25">
      <c r="A123" s="174">
        <v>2312</v>
      </c>
      <c r="B123" s="193" t="s">
        <v>137</v>
      </c>
      <c r="C123" s="194">
        <f t="shared" si="34"/>
        <v>3500</v>
      </c>
      <c r="D123" s="233">
        <v>3500</v>
      </c>
      <c r="E123" s="233"/>
      <c r="F123" s="194">
        <f>D123+E123</f>
        <v>3500</v>
      </c>
      <c r="G123" s="233"/>
      <c r="H123" s="233"/>
      <c r="I123" s="194">
        <f>G123+H123</f>
        <v>0</v>
      </c>
      <c r="J123" s="234"/>
      <c r="K123" s="233"/>
      <c r="L123" s="194">
        <f>J123+K123</f>
        <v>0</v>
      </c>
      <c r="M123" s="233"/>
      <c r="N123" s="233"/>
      <c r="O123" s="194">
        <f>M123+N123</f>
        <v>0</v>
      </c>
      <c r="P123" s="235"/>
    </row>
    <row r="124" spans="1:16" hidden="1" x14ac:dyDescent="0.25">
      <c r="A124" s="174">
        <v>2313</v>
      </c>
      <c r="B124" s="193" t="s">
        <v>138</v>
      </c>
      <c r="C124" s="194">
        <f t="shared" si="34"/>
        <v>0</v>
      </c>
      <c r="D124" s="233"/>
      <c r="E124" s="233"/>
      <c r="F124" s="194">
        <f>D124+E124</f>
        <v>0</v>
      </c>
      <c r="G124" s="233"/>
      <c r="H124" s="233"/>
      <c r="I124" s="194">
        <f>G124+H124</f>
        <v>0</v>
      </c>
      <c r="J124" s="234"/>
      <c r="K124" s="233"/>
      <c r="L124" s="194">
        <f>J124+K124</f>
        <v>0</v>
      </c>
      <c r="M124" s="233"/>
      <c r="N124" s="233"/>
      <c r="O124" s="194">
        <f>M124+N124</f>
        <v>0</v>
      </c>
      <c r="P124" s="235"/>
    </row>
    <row r="125" spans="1:16" ht="36" hidden="1" customHeight="1" x14ac:dyDescent="0.25">
      <c r="A125" s="174">
        <v>2314</v>
      </c>
      <c r="B125" s="193" t="s">
        <v>139</v>
      </c>
      <c r="C125" s="194">
        <f t="shared" si="34"/>
        <v>0</v>
      </c>
      <c r="D125" s="233"/>
      <c r="E125" s="233"/>
      <c r="F125" s="194">
        <f>D125+E125</f>
        <v>0</v>
      </c>
      <c r="G125" s="233"/>
      <c r="H125" s="233"/>
      <c r="I125" s="194">
        <f>G125+H125</f>
        <v>0</v>
      </c>
      <c r="J125" s="234"/>
      <c r="K125" s="233"/>
      <c r="L125" s="194">
        <f>J125+K125</f>
        <v>0</v>
      </c>
      <c r="M125" s="233"/>
      <c r="N125" s="233"/>
      <c r="O125" s="194">
        <f>M125+N125</f>
        <v>0</v>
      </c>
      <c r="P125" s="235"/>
    </row>
    <row r="126" spans="1:16" hidden="1" x14ac:dyDescent="0.25">
      <c r="A126" s="236">
        <v>2320</v>
      </c>
      <c r="B126" s="193" t="s">
        <v>140</v>
      </c>
      <c r="C126" s="194">
        <f t="shared" si="34"/>
        <v>0</v>
      </c>
      <c r="D126" s="194">
        <f t="shared" ref="D126:O126" si="38">SUM(D127:D129)</f>
        <v>0</v>
      </c>
      <c r="E126" s="194">
        <f t="shared" si="38"/>
        <v>0</v>
      </c>
      <c r="F126" s="194">
        <f t="shared" si="38"/>
        <v>0</v>
      </c>
      <c r="G126" s="194">
        <f t="shared" si="38"/>
        <v>0</v>
      </c>
      <c r="H126" s="194">
        <f t="shared" si="38"/>
        <v>0</v>
      </c>
      <c r="I126" s="194">
        <f t="shared" si="38"/>
        <v>0</v>
      </c>
      <c r="J126" s="237">
        <f t="shared" si="38"/>
        <v>0</v>
      </c>
      <c r="K126" s="194">
        <f t="shared" si="38"/>
        <v>0</v>
      </c>
      <c r="L126" s="194">
        <f t="shared" si="38"/>
        <v>0</v>
      </c>
      <c r="M126" s="194">
        <f t="shared" si="38"/>
        <v>0</v>
      </c>
      <c r="N126" s="194">
        <f t="shared" si="38"/>
        <v>0</v>
      </c>
      <c r="O126" s="194">
        <f t="shared" si="38"/>
        <v>0</v>
      </c>
      <c r="P126" s="235"/>
    </row>
    <row r="127" spans="1:16" hidden="1" x14ac:dyDescent="0.25">
      <c r="A127" s="174">
        <v>2321</v>
      </c>
      <c r="B127" s="193" t="s">
        <v>141</v>
      </c>
      <c r="C127" s="194">
        <f t="shared" si="34"/>
        <v>0</v>
      </c>
      <c r="D127" s="233"/>
      <c r="E127" s="233"/>
      <c r="F127" s="194">
        <f>D127+E127</f>
        <v>0</v>
      </c>
      <c r="G127" s="233"/>
      <c r="H127" s="233"/>
      <c r="I127" s="194">
        <f>G127+H127</f>
        <v>0</v>
      </c>
      <c r="J127" s="234"/>
      <c r="K127" s="233"/>
      <c r="L127" s="194">
        <f>J127+K127</f>
        <v>0</v>
      </c>
      <c r="M127" s="233"/>
      <c r="N127" s="233"/>
      <c r="O127" s="194">
        <f>M127+N127</f>
        <v>0</v>
      </c>
      <c r="P127" s="235"/>
    </row>
    <row r="128" spans="1:16" hidden="1" x14ac:dyDescent="0.25">
      <c r="A128" s="174">
        <v>2322</v>
      </c>
      <c r="B128" s="193" t="s">
        <v>142</v>
      </c>
      <c r="C128" s="194">
        <f t="shared" si="34"/>
        <v>0</v>
      </c>
      <c r="D128" s="233"/>
      <c r="E128" s="233"/>
      <c r="F128" s="194">
        <f>D128+E128</f>
        <v>0</v>
      </c>
      <c r="G128" s="233"/>
      <c r="H128" s="233"/>
      <c r="I128" s="194">
        <f>G128+H128</f>
        <v>0</v>
      </c>
      <c r="J128" s="234"/>
      <c r="K128" s="233"/>
      <c r="L128" s="194">
        <f>J128+K128</f>
        <v>0</v>
      </c>
      <c r="M128" s="233"/>
      <c r="N128" s="233"/>
      <c r="O128" s="194">
        <f>M128+N128</f>
        <v>0</v>
      </c>
      <c r="P128" s="235"/>
    </row>
    <row r="129" spans="1:16" ht="10.5" hidden="1" customHeight="1" x14ac:dyDescent="0.25">
      <c r="A129" s="174">
        <v>2329</v>
      </c>
      <c r="B129" s="193" t="s">
        <v>143</v>
      </c>
      <c r="C129" s="194">
        <f t="shared" si="34"/>
        <v>0</v>
      </c>
      <c r="D129" s="233"/>
      <c r="E129" s="233"/>
      <c r="F129" s="194">
        <f>D129+E129</f>
        <v>0</v>
      </c>
      <c r="G129" s="233"/>
      <c r="H129" s="233"/>
      <c r="I129" s="194">
        <f>G129+H129</f>
        <v>0</v>
      </c>
      <c r="J129" s="234"/>
      <c r="K129" s="233"/>
      <c r="L129" s="194">
        <f>J129+K129</f>
        <v>0</v>
      </c>
      <c r="M129" s="233"/>
      <c r="N129" s="233"/>
      <c r="O129" s="194">
        <f>M129+N129</f>
        <v>0</v>
      </c>
      <c r="P129" s="235"/>
    </row>
    <row r="130" spans="1:16" hidden="1" x14ac:dyDescent="0.25">
      <c r="A130" s="236">
        <v>2330</v>
      </c>
      <c r="B130" s="193" t="s">
        <v>144</v>
      </c>
      <c r="C130" s="194">
        <f t="shared" si="34"/>
        <v>0</v>
      </c>
      <c r="D130" s="233"/>
      <c r="E130" s="233"/>
      <c r="F130" s="194">
        <f>D130+E130</f>
        <v>0</v>
      </c>
      <c r="G130" s="233"/>
      <c r="H130" s="233"/>
      <c r="I130" s="194">
        <f>G130+H130</f>
        <v>0</v>
      </c>
      <c r="J130" s="234"/>
      <c r="K130" s="233"/>
      <c r="L130" s="194">
        <f>J130+K130</f>
        <v>0</v>
      </c>
      <c r="M130" s="233"/>
      <c r="N130" s="233"/>
      <c r="O130" s="194">
        <f>M130+N130</f>
        <v>0</v>
      </c>
      <c r="P130" s="235"/>
    </row>
    <row r="131" spans="1:16" ht="36" hidden="1" x14ac:dyDescent="0.25">
      <c r="A131" s="236">
        <v>2340</v>
      </c>
      <c r="B131" s="193" t="s">
        <v>145</v>
      </c>
      <c r="C131" s="194">
        <f t="shared" si="34"/>
        <v>0</v>
      </c>
      <c r="D131" s="194">
        <f t="shared" ref="D131:O131" si="39">SUM(D132:D133)</f>
        <v>0</v>
      </c>
      <c r="E131" s="194">
        <f t="shared" si="39"/>
        <v>0</v>
      </c>
      <c r="F131" s="194">
        <f t="shared" si="39"/>
        <v>0</v>
      </c>
      <c r="G131" s="194">
        <f t="shared" si="39"/>
        <v>0</v>
      </c>
      <c r="H131" s="194">
        <f t="shared" si="39"/>
        <v>0</v>
      </c>
      <c r="I131" s="194">
        <f t="shared" si="39"/>
        <v>0</v>
      </c>
      <c r="J131" s="237">
        <f t="shared" si="39"/>
        <v>0</v>
      </c>
      <c r="K131" s="194">
        <f t="shared" si="39"/>
        <v>0</v>
      </c>
      <c r="L131" s="194">
        <f t="shared" si="39"/>
        <v>0</v>
      </c>
      <c r="M131" s="194">
        <f t="shared" si="39"/>
        <v>0</v>
      </c>
      <c r="N131" s="194">
        <f t="shared" si="39"/>
        <v>0</v>
      </c>
      <c r="O131" s="194">
        <f t="shared" si="39"/>
        <v>0</v>
      </c>
      <c r="P131" s="235"/>
    </row>
    <row r="132" spans="1:16" hidden="1" x14ac:dyDescent="0.25">
      <c r="A132" s="174">
        <v>2341</v>
      </c>
      <c r="B132" s="193" t="s">
        <v>146</v>
      </c>
      <c r="C132" s="194">
        <f t="shared" si="34"/>
        <v>0</v>
      </c>
      <c r="D132" s="233"/>
      <c r="E132" s="233"/>
      <c r="F132" s="194">
        <f>D132+E132</f>
        <v>0</v>
      </c>
      <c r="G132" s="233"/>
      <c r="H132" s="233"/>
      <c r="I132" s="194">
        <f>G132+H132</f>
        <v>0</v>
      </c>
      <c r="J132" s="234"/>
      <c r="K132" s="233"/>
      <c r="L132" s="194">
        <f>J132+K132</f>
        <v>0</v>
      </c>
      <c r="M132" s="233"/>
      <c r="N132" s="233"/>
      <c r="O132" s="194">
        <f>M132+N132</f>
        <v>0</v>
      </c>
      <c r="P132" s="235"/>
    </row>
    <row r="133" spans="1:16" ht="24" hidden="1" x14ac:dyDescent="0.25">
      <c r="A133" s="174">
        <v>2344</v>
      </c>
      <c r="B133" s="193" t="s">
        <v>147</v>
      </c>
      <c r="C133" s="194">
        <f t="shared" si="34"/>
        <v>0</v>
      </c>
      <c r="D133" s="233"/>
      <c r="E133" s="233"/>
      <c r="F133" s="194">
        <f>D133+E133</f>
        <v>0</v>
      </c>
      <c r="G133" s="233"/>
      <c r="H133" s="233"/>
      <c r="I133" s="194">
        <f>G133+H133</f>
        <v>0</v>
      </c>
      <c r="J133" s="234"/>
      <c r="K133" s="233"/>
      <c r="L133" s="194">
        <f>J133+K133</f>
        <v>0</v>
      </c>
      <c r="M133" s="233"/>
      <c r="N133" s="233"/>
      <c r="O133" s="194">
        <f>M133+N133</f>
        <v>0</v>
      </c>
      <c r="P133" s="235"/>
    </row>
    <row r="134" spans="1:16" ht="24" hidden="1" x14ac:dyDescent="0.25">
      <c r="A134" s="236">
        <v>2350</v>
      </c>
      <c r="B134" s="193" t="s">
        <v>148</v>
      </c>
      <c r="C134" s="194">
        <f t="shared" si="34"/>
        <v>0</v>
      </c>
      <c r="D134" s="194">
        <f t="shared" ref="D134:O134" si="40">SUM(D135:D137)</f>
        <v>0</v>
      </c>
      <c r="E134" s="194">
        <f t="shared" si="40"/>
        <v>0</v>
      </c>
      <c r="F134" s="194">
        <f t="shared" si="40"/>
        <v>0</v>
      </c>
      <c r="G134" s="194">
        <f t="shared" si="40"/>
        <v>0</v>
      </c>
      <c r="H134" s="194">
        <f t="shared" si="40"/>
        <v>0</v>
      </c>
      <c r="I134" s="194">
        <f t="shared" si="40"/>
        <v>0</v>
      </c>
      <c r="J134" s="237">
        <f t="shared" si="40"/>
        <v>0</v>
      </c>
      <c r="K134" s="194">
        <f t="shared" si="40"/>
        <v>0</v>
      </c>
      <c r="L134" s="194">
        <f t="shared" si="40"/>
        <v>0</v>
      </c>
      <c r="M134" s="194">
        <f t="shared" si="40"/>
        <v>0</v>
      </c>
      <c r="N134" s="194">
        <f t="shared" si="40"/>
        <v>0</v>
      </c>
      <c r="O134" s="194">
        <f t="shared" si="40"/>
        <v>0</v>
      </c>
      <c r="P134" s="235"/>
    </row>
    <row r="135" spans="1:16" hidden="1" x14ac:dyDescent="0.25">
      <c r="A135" s="174">
        <v>2351</v>
      </c>
      <c r="B135" s="193" t="s">
        <v>149</v>
      </c>
      <c r="C135" s="194">
        <f t="shared" si="34"/>
        <v>0</v>
      </c>
      <c r="D135" s="233"/>
      <c r="E135" s="233"/>
      <c r="F135" s="194">
        <f>D135+E135</f>
        <v>0</v>
      </c>
      <c r="G135" s="233"/>
      <c r="H135" s="233"/>
      <c r="I135" s="194">
        <f>G135+H135</f>
        <v>0</v>
      </c>
      <c r="J135" s="234"/>
      <c r="K135" s="233"/>
      <c r="L135" s="194">
        <f>J135+K135</f>
        <v>0</v>
      </c>
      <c r="M135" s="233"/>
      <c r="N135" s="233"/>
      <c r="O135" s="194">
        <f>M135+N135</f>
        <v>0</v>
      </c>
      <c r="P135" s="235"/>
    </row>
    <row r="136" spans="1:16" ht="24" hidden="1" x14ac:dyDescent="0.25">
      <c r="A136" s="174">
        <v>2352</v>
      </c>
      <c r="B136" s="193" t="s">
        <v>150</v>
      </c>
      <c r="C136" s="194">
        <f t="shared" si="34"/>
        <v>0</v>
      </c>
      <c r="D136" s="233"/>
      <c r="E136" s="233"/>
      <c r="F136" s="194">
        <f>D136+E136</f>
        <v>0</v>
      </c>
      <c r="G136" s="233"/>
      <c r="H136" s="233"/>
      <c r="I136" s="194">
        <f>G136+H136</f>
        <v>0</v>
      </c>
      <c r="J136" s="234"/>
      <c r="K136" s="233"/>
      <c r="L136" s="194">
        <f>J136+K136</f>
        <v>0</v>
      </c>
      <c r="M136" s="233"/>
      <c r="N136" s="233"/>
      <c r="O136" s="194">
        <f>M136+N136</f>
        <v>0</v>
      </c>
      <c r="P136" s="235"/>
    </row>
    <row r="137" spans="1:16" ht="24" hidden="1" x14ac:dyDescent="0.25">
      <c r="A137" s="174">
        <v>2353</v>
      </c>
      <c r="B137" s="193" t="s">
        <v>151</v>
      </c>
      <c r="C137" s="194">
        <f t="shared" si="34"/>
        <v>0</v>
      </c>
      <c r="D137" s="233"/>
      <c r="E137" s="233"/>
      <c r="F137" s="194">
        <f>D137+E137</f>
        <v>0</v>
      </c>
      <c r="G137" s="233"/>
      <c r="H137" s="233"/>
      <c r="I137" s="194">
        <f>G137+H137</f>
        <v>0</v>
      </c>
      <c r="J137" s="234"/>
      <c r="K137" s="233"/>
      <c r="L137" s="194">
        <f>J137+K137</f>
        <v>0</v>
      </c>
      <c r="M137" s="233"/>
      <c r="N137" s="233"/>
      <c r="O137" s="194">
        <f>M137+N137</f>
        <v>0</v>
      </c>
      <c r="P137" s="235"/>
    </row>
    <row r="138" spans="1:16" ht="36" hidden="1" x14ac:dyDescent="0.25">
      <c r="A138" s="236">
        <v>2360</v>
      </c>
      <c r="B138" s="193" t="s">
        <v>152</v>
      </c>
      <c r="C138" s="194">
        <f t="shared" si="34"/>
        <v>0</v>
      </c>
      <c r="D138" s="194">
        <f t="shared" ref="D138:O138" si="41">SUM(D139:D145)</f>
        <v>0</v>
      </c>
      <c r="E138" s="194">
        <f t="shared" si="41"/>
        <v>0</v>
      </c>
      <c r="F138" s="194">
        <f t="shared" si="41"/>
        <v>0</v>
      </c>
      <c r="G138" s="194">
        <f t="shared" si="41"/>
        <v>0</v>
      </c>
      <c r="H138" s="194">
        <f t="shared" si="41"/>
        <v>0</v>
      </c>
      <c r="I138" s="194">
        <f t="shared" si="41"/>
        <v>0</v>
      </c>
      <c r="J138" s="237">
        <f t="shared" si="41"/>
        <v>0</v>
      </c>
      <c r="K138" s="194">
        <f t="shared" si="41"/>
        <v>0</v>
      </c>
      <c r="L138" s="194">
        <f t="shared" si="41"/>
        <v>0</v>
      </c>
      <c r="M138" s="194">
        <f t="shared" si="41"/>
        <v>0</v>
      </c>
      <c r="N138" s="194">
        <f t="shared" si="41"/>
        <v>0</v>
      </c>
      <c r="O138" s="194">
        <f t="shared" si="41"/>
        <v>0</v>
      </c>
      <c r="P138" s="235"/>
    </row>
    <row r="139" spans="1:16" hidden="1" x14ac:dyDescent="0.25">
      <c r="A139" s="173">
        <v>2361</v>
      </c>
      <c r="B139" s="193" t="s">
        <v>153</v>
      </c>
      <c r="C139" s="194">
        <f t="shared" si="34"/>
        <v>0</v>
      </c>
      <c r="D139" s="233"/>
      <c r="E139" s="233"/>
      <c r="F139" s="194">
        <f t="shared" ref="F139:F146" si="42">D139+E139</f>
        <v>0</v>
      </c>
      <c r="G139" s="233"/>
      <c r="H139" s="233"/>
      <c r="I139" s="194">
        <f t="shared" ref="I139:I146" si="43">G139+H139</f>
        <v>0</v>
      </c>
      <c r="J139" s="234"/>
      <c r="K139" s="233"/>
      <c r="L139" s="194">
        <f t="shared" ref="L139:L146" si="44">J139+K139</f>
        <v>0</v>
      </c>
      <c r="M139" s="233"/>
      <c r="N139" s="233"/>
      <c r="O139" s="194">
        <f t="shared" ref="O139:O146" si="45">M139+N139</f>
        <v>0</v>
      </c>
      <c r="P139" s="235"/>
    </row>
    <row r="140" spans="1:16" ht="24" hidden="1" x14ac:dyDescent="0.25">
      <c r="A140" s="173">
        <v>2362</v>
      </c>
      <c r="B140" s="193" t="s">
        <v>154</v>
      </c>
      <c r="C140" s="194">
        <f t="shared" si="34"/>
        <v>0</v>
      </c>
      <c r="D140" s="233"/>
      <c r="E140" s="233"/>
      <c r="F140" s="194">
        <f t="shared" si="42"/>
        <v>0</v>
      </c>
      <c r="G140" s="233"/>
      <c r="H140" s="233"/>
      <c r="I140" s="194">
        <f t="shared" si="43"/>
        <v>0</v>
      </c>
      <c r="J140" s="234"/>
      <c r="K140" s="233"/>
      <c r="L140" s="194">
        <f t="shared" si="44"/>
        <v>0</v>
      </c>
      <c r="M140" s="233"/>
      <c r="N140" s="233"/>
      <c r="O140" s="194">
        <f t="shared" si="45"/>
        <v>0</v>
      </c>
      <c r="P140" s="235"/>
    </row>
    <row r="141" spans="1:16" hidden="1" x14ac:dyDescent="0.25">
      <c r="A141" s="173">
        <v>2363</v>
      </c>
      <c r="B141" s="193" t="s">
        <v>155</v>
      </c>
      <c r="C141" s="194">
        <f t="shared" si="34"/>
        <v>0</v>
      </c>
      <c r="D141" s="233"/>
      <c r="E141" s="233"/>
      <c r="F141" s="194">
        <f t="shared" si="42"/>
        <v>0</v>
      </c>
      <c r="G141" s="233"/>
      <c r="H141" s="233"/>
      <c r="I141" s="194">
        <f t="shared" si="43"/>
        <v>0</v>
      </c>
      <c r="J141" s="234"/>
      <c r="K141" s="233"/>
      <c r="L141" s="194">
        <f t="shared" si="44"/>
        <v>0</v>
      </c>
      <c r="M141" s="233"/>
      <c r="N141" s="233"/>
      <c r="O141" s="194">
        <f t="shared" si="45"/>
        <v>0</v>
      </c>
      <c r="P141" s="235"/>
    </row>
    <row r="142" spans="1:16" hidden="1" x14ac:dyDescent="0.25">
      <c r="A142" s="173">
        <v>2364</v>
      </c>
      <c r="B142" s="193" t="s">
        <v>156</v>
      </c>
      <c r="C142" s="194">
        <f t="shared" si="34"/>
        <v>0</v>
      </c>
      <c r="D142" s="233"/>
      <c r="E142" s="233"/>
      <c r="F142" s="194">
        <f t="shared" si="42"/>
        <v>0</v>
      </c>
      <c r="G142" s="233"/>
      <c r="H142" s="233"/>
      <c r="I142" s="194">
        <f t="shared" si="43"/>
        <v>0</v>
      </c>
      <c r="J142" s="234"/>
      <c r="K142" s="233"/>
      <c r="L142" s="194">
        <f t="shared" si="44"/>
        <v>0</v>
      </c>
      <c r="M142" s="233"/>
      <c r="N142" s="233"/>
      <c r="O142" s="194">
        <f t="shared" si="45"/>
        <v>0</v>
      </c>
      <c r="P142" s="235"/>
    </row>
    <row r="143" spans="1:16" ht="12.75" hidden="1" customHeight="1" x14ac:dyDescent="0.25">
      <c r="A143" s="173">
        <v>2365</v>
      </c>
      <c r="B143" s="193" t="s">
        <v>157</v>
      </c>
      <c r="C143" s="194">
        <f t="shared" si="34"/>
        <v>0</v>
      </c>
      <c r="D143" s="233"/>
      <c r="E143" s="233"/>
      <c r="F143" s="194">
        <f t="shared" si="42"/>
        <v>0</v>
      </c>
      <c r="G143" s="233"/>
      <c r="H143" s="233"/>
      <c r="I143" s="194">
        <f t="shared" si="43"/>
        <v>0</v>
      </c>
      <c r="J143" s="234"/>
      <c r="K143" s="233"/>
      <c r="L143" s="194">
        <f t="shared" si="44"/>
        <v>0</v>
      </c>
      <c r="M143" s="233"/>
      <c r="N143" s="233"/>
      <c r="O143" s="194">
        <f t="shared" si="45"/>
        <v>0</v>
      </c>
      <c r="P143" s="235"/>
    </row>
    <row r="144" spans="1:16" ht="36" hidden="1" x14ac:dyDescent="0.25">
      <c r="A144" s="173">
        <v>2366</v>
      </c>
      <c r="B144" s="193" t="s">
        <v>158</v>
      </c>
      <c r="C144" s="194">
        <f t="shared" si="34"/>
        <v>0</v>
      </c>
      <c r="D144" s="233"/>
      <c r="E144" s="233"/>
      <c r="F144" s="194">
        <f t="shared" si="42"/>
        <v>0</v>
      </c>
      <c r="G144" s="233"/>
      <c r="H144" s="233"/>
      <c r="I144" s="194">
        <f t="shared" si="43"/>
        <v>0</v>
      </c>
      <c r="J144" s="234"/>
      <c r="K144" s="233"/>
      <c r="L144" s="194">
        <f t="shared" si="44"/>
        <v>0</v>
      </c>
      <c r="M144" s="233"/>
      <c r="N144" s="233"/>
      <c r="O144" s="194">
        <f t="shared" si="45"/>
        <v>0</v>
      </c>
      <c r="P144" s="235"/>
    </row>
    <row r="145" spans="1:16" ht="60" hidden="1" x14ac:dyDescent="0.25">
      <c r="A145" s="173">
        <v>2369</v>
      </c>
      <c r="B145" s="193" t="s">
        <v>159</v>
      </c>
      <c r="C145" s="194">
        <f t="shared" si="34"/>
        <v>0</v>
      </c>
      <c r="D145" s="233"/>
      <c r="E145" s="233"/>
      <c r="F145" s="194">
        <f t="shared" si="42"/>
        <v>0</v>
      </c>
      <c r="G145" s="233"/>
      <c r="H145" s="233"/>
      <c r="I145" s="194">
        <f t="shared" si="43"/>
        <v>0</v>
      </c>
      <c r="J145" s="234"/>
      <c r="K145" s="233"/>
      <c r="L145" s="194">
        <f t="shared" si="44"/>
        <v>0</v>
      </c>
      <c r="M145" s="233"/>
      <c r="N145" s="233"/>
      <c r="O145" s="194">
        <f t="shared" si="45"/>
        <v>0</v>
      </c>
      <c r="P145" s="235"/>
    </row>
    <row r="146" spans="1:16" hidden="1" x14ac:dyDescent="0.25">
      <c r="A146" s="236">
        <v>2370</v>
      </c>
      <c r="B146" s="193" t="s">
        <v>160</v>
      </c>
      <c r="C146" s="194">
        <f t="shared" si="34"/>
        <v>0</v>
      </c>
      <c r="D146" s="233"/>
      <c r="E146" s="233"/>
      <c r="F146" s="194">
        <f t="shared" si="42"/>
        <v>0</v>
      </c>
      <c r="G146" s="233"/>
      <c r="H146" s="233"/>
      <c r="I146" s="194">
        <f t="shared" si="43"/>
        <v>0</v>
      </c>
      <c r="J146" s="234"/>
      <c r="K146" s="233"/>
      <c r="L146" s="194">
        <f t="shared" si="44"/>
        <v>0</v>
      </c>
      <c r="M146" s="233"/>
      <c r="N146" s="233"/>
      <c r="O146" s="194">
        <f t="shared" si="45"/>
        <v>0</v>
      </c>
      <c r="P146" s="235"/>
    </row>
    <row r="147" spans="1:16" hidden="1" x14ac:dyDescent="0.25">
      <c r="A147" s="236">
        <v>2380</v>
      </c>
      <c r="B147" s="193" t="s">
        <v>161</v>
      </c>
      <c r="C147" s="194">
        <f t="shared" si="34"/>
        <v>0</v>
      </c>
      <c r="D147" s="194">
        <f t="shared" ref="D147:O147" si="46">SUM(D148:D149)</f>
        <v>0</v>
      </c>
      <c r="E147" s="194">
        <f t="shared" si="46"/>
        <v>0</v>
      </c>
      <c r="F147" s="194">
        <f t="shared" si="46"/>
        <v>0</v>
      </c>
      <c r="G147" s="194">
        <f t="shared" si="46"/>
        <v>0</v>
      </c>
      <c r="H147" s="194">
        <f t="shared" si="46"/>
        <v>0</v>
      </c>
      <c r="I147" s="194">
        <f t="shared" si="46"/>
        <v>0</v>
      </c>
      <c r="J147" s="237">
        <f t="shared" si="46"/>
        <v>0</v>
      </c>
      <c r="K147" s="194">
        <f t="shared" si="46"/>
        <v>0</v>
      </c>
      <c r="L147" s="194">
        <f t="shared" si="46"/>
        <v>0</v>
      </c>
      <c r="M147" s="194">
        <f t="shared" si="46"/>
        <v>0</v>
      </c>
      <c r="N147" s="194">
        <f t="shared" si="46"/>
        <v>0</v>
      </c>
      <c r="O147" s="194">
        <f t="shared" si="46"/>
        <v>0</v>
      </c>
      <c r="P147" s="235"/>
    </row>
    <row r="148" spans="1:16" hidden="1" x14ac:dyDescent="0.25">
      <c r="A148" s="173">
        <v>2381</v>
      </c>
      <c r="B148" s="193" t="s">
        <v>162</v>
      </c>
      <c r="C148" s="194">
        <f t="shared" si="34"/>
        <v>0</v>
      </c>
      <c r="D148" s="233"/>
      <c r="E148" s="233"/>
      <c r="F148" s="194">
        <f>D148+E148</f>
        <v>0</v>
      </c>
      <c r="G148" s="233"/>
      <c r="H148" s="233"/>
      <c r="I148" s="194">
        <f>G148+H148</f>
        <v>0</v>
      </c>
      <c r="J148" s="234"/>
      <c r="K148" s="233"/>
      <c r="L148" s="194">
        <f>J148+K148</f>
        <v>0</v>
      </c>
      <c r="M148" s="233"/>
      <c r="N148" s="233"/>
      <c r="O148" s="194">
        <f>M148+N148</f>
        <v>0</v>
      </c>
      <c r="P148" s="235"/>
    </row>
    <row r="149" spans="1:16" ht="24" hidden="1" x14ac:dyDescent="0.25">
      <c r="A149" s="173">
        <v>2389</v>
      </c>
      <c r="B149" s="193" t="s">
        <v>163</v>
      </c>
      <c r="C149" s="194">
        <f t="shared" si="34"/>
        <v>0</v>
      </c>
      <c r="D149" s="233"/>
      <c r="E149" s="233"/>
      <c r="F149" s="194">
        <f>D149+E149</f>
        <v>0</v>
      </c>
      <c r="G149" s="233"/>
      <c r="H149" s="233"/>
      <c r="I149" s="194">
        <f>G149+H149</f>
        <v>0</v>
      </c>
      <c r="J149" s="234"/>
      <c r="K149" s="233"/>
      <c r="L149" s="194">
        <f>J149+K149</f>
        <v>0</v>
      </c>
      <c r="M149" s="233"/>
      <c r="N149" s="233"/>
      <c r="O149" s="194">
        <f>M149+N149</f>
        <v>0</v>
      </c>
      <c r="P149" s="235"/>
    </row>
    <row r="150" spans="1:16" hidden="1" x14ac:dyDescent="0.25">
      <c r="A150" s="236">
        <v>2390</v>
      </c>
      <c r="B150" s="193" t="s">
        <v>164</v>
      </c>
      <c r="C150" s="194">
        <f t="shared" si="34"/>
        <v>0</v>
      </c>
      <c r="D150" s="233"/>
      <c r="E150" s="233"/>
      <c r="F150" s="194">
        <f>D150+E150</f>
        <v>0</v>
      </c>
      <c r="G150" s="233"/>
      <c r="H150" s="233"/>
      <c r="I150" s="194">
        <f>G150+H150</f>
        <v>0</v>
      </c>
      <c r="J150" s="234"/>
      <c r="K150" s="233"/>
      <c r="L150" s="194">
        <f>J150+K150</f>
        <v>0</v>
      </c>
      <c r="M150" s="233"/>
      <c r="N150" s="233"/>
      <c r="O150" s="194">
        <f>M150+N150</f>
        <v>0</v>
      </c>
      <c r="P150" s="235"/>
    </row>
    <row r="151" spans="1:16" hidden="1" x14ac:dyDescent="0.25">
      <c r="A151" s="207">
        <v>2400</v>
      </c>
      <c r="B151" s="200" t="s">
        <v>165</v>
      </c>
      <c r="C151" s="201">
        <f t="shared" si="34"/>
        <v>0</v>
      </c>
      <c r="D151" s="214"/>
      <c r="E151" s="214"/>
      <c r="F151" s="201">
        <f>D151+E151</f>
        <v>0</v>
      </c>
      <c r="G151" s="214"/>
      <c r="H151" s="214"/>
      <c r="I151" s="201">
        <f>G151+H151</f>
        <v>0</v>
      </c>
      <c r="J151" s="242"/>
      <c r="K151" s="214"/>
      <c r="L151" s="201">
        <f>J151+K151</f>
        <v>0</v>
      </c>
      <c r="M151" s="214"/>
      <c r="N151" s="214"/>
      <c r="O151" s="201">
        <f>M151+N151</f>
        <v>0</v>
      </c>
      <c r="P151" s="239"/>
    </row>
    <row r="152" spans="1:16" ht="24" x14ac:dyDescent="0.25">
      <c r="A152" s="60">
        <v>2500</v>
      </c>
      <c r="B152" s="88" t="s">
        <v>166</v>
      </c>
      <c r="C152" s="61">
        <f t="shared" si="34"/>
        <v>2190</v>
      </c>
      <c r="D152" s="61">
        <f t="shared" ref="D152:O152" si="47">SUM(D153,D159)</f>
        <v>2190</v>
      </c>
      <c r="E152" s="61">
        <f t="shared" si="47"/>
        <v>0</v>
      </c>
      <c r="F152" s="61">
        <f t="shared" si="47"/>
        <v>2190</v>
      </c>
      <c r="G152" s="61">
        <f t="shared" si="47"/>
        <v>0</v>
      </c>
      <c r="H152" s="61">
        <f t="shared" si="47"/>
        <v>0</v>
      </c>
      <c r="I152" s="61">
        <f t="shared" si="47"/>
        <v>0</v>
      </c>
      <c r="J152" s="106">
        <f t="shared" si="47"/>
        <v>0</v>
      </c>
      <c r="K152" s="61">
        <f t="shared" si="47"/>
        <v>0</v>
      </c>
      <c r="L152" s="61">
        <f t="shared" si="47"/>
        <v>0</v>
      </c>
      <c r="M152" s="61">
        <f t="shared" si="47"/>
        <v>0</v>
      </c>
      <c r="N152" s="61">
        <f t="shared" si="47"/>
        <v>0</v>
      </c>
      <c r="O152" s="61">
        <f t="shared" si="47"/>
        <v>0</v>
      </c>
      <c r="P152" s="107"/>
    </row>
    <row r="153" spans="1:16" ht="24" x14ac:dyDescent="0.25">
      <c r="A153" s="230">
        <v>2510</v>
      </c>
      <c r="B153" s="187" t="s">
        <v>167</v>
      </c>
      <c r="C153" s="188">
        <f t="shared" si="34"/>
        <v>2190</v>
      </c>
      <c r="D153" s="188">
        <f t="shared" ref="D153:O153" si="48">SUM(D154:D158)</f>
        <v>2190</v>
      </c>
      <c r="E153" s="188">
        <f t="shared" si="48"/>
        <v>0</v>
      </c>
      <c r="F153" s="188">
        <f t="shared" si="48"/>
        <v>2190</v>
      </c>
      <c r="G153" s="188">
        <f t="shared" si="48"/>
        <v>0</v>
      </c>
      <c r="H153" s="188">
        <f t="shared" si="48"/>
        <v>0</v>
      </c>
      <c r="I153" s="188">
        <f t="shared" si="48"/>
        <v>0</v>
      </c>
      <c r="J153" s="231">
        <f t="shared" si="48"/>
        <v>0</v>
      </c>
      <c r="K153" s="188">
        <f t="shared" si="48"/>
        <v>0</v>
      </c>
      <c r="L153" s="188">
        <f t="shared" si="48"/>
        <v>0</v>
      </c>
      <c r="M153" s="188">
        <f t="shared" si="48"/>
        <v>0</v>
      </c>
      <c r="N153" s="188">
        <f t="shared" si="48"/>
        <v>0</v>
      </c>
      <c r="O153" s="188">
        <f t="shared" si="48"/>
        <v>0</v>
      </c>
      <c r="P153" s="232"/>
    </row>
    <row r="154" spans="1:16" ht="24" hidden="1" x14ac:dyDescent="0.25">
      <c r="A154" s="174">
        <v>2512</v>
      </c>
      <c r="B154" s="193" t="s">
        <v>168</v>
      </c>
      <c r="C154" s="194">
        <f t="shared" si="34"/>
        <v>0</v>
      </c>
      <c r="D154" s="233"/>
      <c r="E154" s="233"/>
      <c r="F154" s="194">
        <f t="shared" ref="F154:F159" si="49">D154+E154</f>
        <v>0</v>
      </c>
      <c r="G154" s="233"/>
      <c r="H154" s="233"/>
      <c r="I154" s="194">
        <f t="shared" ref="I154:I159" si="50">G154+H154</f>
        <v>0</v>
      </c>
      <c r="J154" s="234"/>
      <c r="K154" s="233"/>
      <c r="L154" s="194">
        <f t="shared" ref="L154:L159" si="51">J154+K154</f>
        <v>0</v>
      </c>
      <c r="M154" s="233"/>
      <c r="N154" s="233"/>
      <c r="O154" s="194">
        <f t="shared" ref="O154:O159" si="52">M154+N154</f>
        <v>0</v>
      </c>
      <c r="P154" s="235"/>
    </row>
    <row r="155" spans="1:16" ht="24" hidden="1" x14ac:dyDescent="0.25">
      <c r="A155" s="174">
        <v>2513</v>
      </c>
      <c r="B155" s="193" t="s">
        <v>169</v>
      </c>
      <c r="C155" s="194">
        <f t="shared" si="34"/>
        <v>0</v>
      </c>
      <c r="D155" s="233"/>
      <c r="E155" s="233"/>
      <c r="F155" s="194">
        <f t="shared" si="49"/>
        <v>0</v>
      </c>
      <c r="G155" s="233"/>
      <c r="H155" s="233"/>
      <c r="I155" s="194">
        <f t="shared" si="50"/>
        <v>0</v>
      </c>
      <c r="J155" s="234"/>
      <c r="K155" s="233"/>
      <c r="L155" s="194">
        <f t="shared" si="51"/>
        <v>0</v>
      </c>
      <c r="M155" s="233"/>
      <c r="N155" s="233"/>
      <c r="O155" s="194">
        <f t="shared" si="52"/>
        <v>0</v>
      </c>
      <c r="P155" s="235"/>
    </row>
    <row r="156" spans="1:16" ht="36" hidden="1" x14ac:dyDescent="0.25">
      <c r="A156" s="174">
        <v>2514</v>
      </c>
      <c r="B156" s="193" t="s">
        <v>170</v>
      </c>
      <c r="C156" s="194">
        <f t="shared" si="34"/>
        <v>0</v>
      </c>
      <c r="D156" s="233"/>
      <c r="E156" s="233"/>
      <c r="F156" s="194">
        <f t="shared" si="49"/>
        <v>0</v>
      </c>
      <c r="G156" s="233"/>
      <c r="H156" s="233"/>
      <c r="I156" s="194">
        <f t="shared" si="50"/>
        <v>0</v>
      </c>
      <c r="J156" s="234"/>
      <c r="K156" s="233"/>
      <c r="L156" s="194">
        <f t="shared" si="51"/>
        <v>0</v>
      </c>
      <c r="M156" s="233"/>
      <c r="N156" s="233"/>
      <c r="O156" s="194">
        <f t="shared" si="52"/>
        <v>0</v>
      </c>
      <c r="P156" s="235"/>
    </row>
    <row r="157" spans="1:16" ht="24" hidden="1" x14ac:dyDescent="0.25">
      <c r="A157" s="174">
        <v>2515</v>
      </c>
      <c r="B157" s="193" t="s">
        <v>171</v>
      </c>
      <c r="C157" s="194">
        <f t="shared" si="34"/>
        <v>0</v>
      </c>
      <c r="D157" s="233"/>
      <c r="E157" s="233"/>
      <c r="F157" s="194">
        <f t="shared" si="49"/>
        <v>0</v>
      </c>
      <c r="G157" s="233"/>
      <c r="H157" s="233"/>
      <c r="I157" s="194">
        <f t="shared" si="50"/>
        <v>0</v>
      </c>
      <c r="J157" s="234"/>
      <c r="K157" s="233"/>
      <c r="L157" s="194">
        <f t="shared" si="51"/>
        <v>0</v>
      </c>
      <c r="M157" s="233"/>
      <c r="N157" s="233"/>
      <c r="O157" s="194">
        <f t="shared" si="52"/>
        <v>0</v>
      </c>
      <c r="P157" s="235"/>
    </row>
    <row r="158" spans="1:16" ht="24" x14ac:dyDescent="0.25">
      <c r="A158" s="174">
        <v>2519</v>
      </c>
      <c r="B158" s="193" t="s">
        <v>172</v>
      </c>
      <c r="C158" s="194">
        <f t="shared" si="34"/>
        <v>2190</v>
      </c>
      <c r="D158" s="233">
        <v>2190</v>
      </c>
      <c r="E158" s="233"/>
      <c r="F158" s="194">
        <f t="shared" si="49"/>
        <v>2190</v>
      </c>
      <c r="G158" s="233"/>
      <c r="H158" s="233"/>
      <c r="I158" s="194">
        <f t="shared" si="50"/>
        <v>0</v>
      </c>
      <c r="J158" s="234"/>
      <c r="K158" s="233"/>
      <c r="L158" s="194">
        <f t="shared" si="51"/>
        <v>0</v>
      </c>
      <c r="M158" s="233"/>
      <c r="N158" s="233"/>
      <c r="O158" s="194">
        <f t="shared" si="52"/>
        <v>0</v>
      </c>
      <c r="P158" s="235"/>
    </row>
    <row r="159" spans="1:16" ht="24" hidden="1" x14ac:dyDescent="0.25">
      <c r="A159" s="246">
        <v>2520</v>
      </c>
      <c r="B159" s="200" t="s">
        <v>173</v>
      </c>
      <c r="C159" s="201">
        <f t="shared" si="34"/>
        <v>0</v>
      </c>
      <c r="D159" s="214"/>
      <c r="E159" s="214"/>
      <c r="F159" s="201">
        <f t="shared" si="49"/>
        <v>0</v>
      </c>
      <c r="G159" s="214"/>
      <c r="H159" s="214"/>
      <c r="I159" s="201">
        <f t="shared" si="50"/>
        <v>0</v>
      </c>
      <c r="J159" s="242"/>
      <c r="K159" s="214"/>
      <c r="L159" s="201">
        <f t="shared" si="51"/>
        <v>0</v>
      </c>
      <c r="M159" s="214"/>
      <c r="N159" s="214"/>
      <c r="O159" s="201">
        <f t="shared" si="52"/>
        <v>0</v>
      </c>
      <c r="P159" s="239"/>
    </row>
    <row r="160" spans="1:16" hidden="1" x14ac:dyDescent="0.25">
      <c r="A160" s="102">
        <v>3000</v>
      </c>
      <c r="B160" s="102" t="s">
        <v>174</v>
      </c>
      <c r="C160" s="103">
        <f t="shared" si="34"/>
        <v>0</v>
      </c>
      <c r="D160" s="103">
        <f t="shared" ref="D160:O160" si="53">SUM(D161,D171)</f>
        <v>0</v>
      </c>
      <c r="E160" s="103">
        <f t="shared" si="53"/>
        <v>0</v>
      </c>
      <c r="F160" s="103">
        <f t="shared" si="53"/>
        <v>0</v>
      </c>
      <c r="G160" s="103">
        <f t="shared" si="53"/>
        <v>0</v>
      </c>
      <c r="H160" s="103">
        <f t="shared" si="53"/>
        <v>0</v>
      </c>
      <c r="I160" s="103">
        <f t="shared" si="53"/>
        <v>0</v>
      </c>
      <c r="J160" s="104">
        <f t="shared" si="53"/>
        <v>0</v>
      </c>
      <c r="K160" s="103">
        <f t="shared" si="53"/>
        <v>0</v>
      </c>
      <c r="L160" s="103">
        <f t="shared" si="53"/>
        <v>0</v>
      </c>
      <c r="M160" s="103">
        <f t="shared" si="53"/>
        <v>0</v>
      </c>
      <c r="N160" s="103">
        <f t="shared" si="53"/>
        <v>0</v>
      </c>
      <c r="O160" s="103">
        <f t="shared" si="53"/>
        <v>0</v>
      </c>
      <c r="P160" s="105"/>
    </row>
    <row r="161" spans="1:16" ht="24" hidden="1" x14ac:dyDescent="0.25">
      <c r="A161" s="60">
        <v>3200</v>
      </c>
      <c r="B161" s="75" t="s">
        <v>175</v>
      </c>
      <c r="C161" s="61">
        <f t="shared" si="34"/>
        <v>0</v>
      </c>
      <c r="D161" s="61">
        <f t="shared" ref="D161:O161" si="54">SUM(D162,D166)</f>
        <v>0</v>
      </c>
      <c r="E161" s="61">
        <f t="shared" si="54"/>
        <v>0</v>
      </c>
      <c r="F161" s="61">
        <f t="shared" si="54"/>
        <v>0</v>
      </c>
      <c r="G161" s="61">
        <f t="shared" si="54"/>
        <v>0</v>
      </c>
      <c r="H161" s="61">
        <f t="shared" si="54"/>
        <v>0</v>
      </c>
      <c r="I161" s="61">
        <f t="shared" si="54"/>
        <v>0</v>
      </c>
      <c r="J161" s="106">
        <f t="shared" si="54"/>
        <v>0</v>
      </c>
      <c r="K161" s="61">
        <f t="shared" si="54"/>
        <v>0</v>
      </c>
      <c r="L161" s="61">
        <f t="shared" si="54"/>
        <v>0</v>
      </c>
      <c r="M161" s="61">
        <f t="shared" si="54"/>
        <v>0</v>
      </c>
      <c r="N161" s="61">
        <f t="shared" si="54"/>
        <v>0</v>
      </c>
      <c r="O161" s="61">
        <f t="shared" si="54"/>
        <v>0</v>
      </c>
      <c r="P161" s="107"/>
    </row>
    <row r="162" spans="1:16" ht="36" hidden="1" x14ac:dyDescent="0.25">
      <c r="A162" s="230">
        <v>3260</v>
      </c>
      <c r="B162" s="187" t="s">
        <v>176</v>
      </c>
      <c r="C162" s="188">
        <f t="shared" si="34"/>
        <v>0</v>
      </c>
      <c r="D162" s="188">
        <f t="shared" ref="D162:O162" si="55">SUM(D163:D165)</f>
        <v>0</v>
      </c>
      <c r="E162" s="188">
        <f t="shared" si="55"/>
        <v>0</v>
      </c>
      <c r="F162" s="188">
        <f t="shared" si="55"/>
        <v>0</v>
      </c>
      <c r="G162" s="188">
        <f t="shared" si="55"/>
        <v>0</v>
      </c>
      <c r="H162" s="188">
        <f t="shared" si="55"/>
        <v>0</v>
      </c>
      <c r="I162" s="188">
        <f t="shared" si="55"/>
        <v>0</v>
      </c>
      <c r="J162" s="231">
        <f t="shared" si="55"/>
        <v>0</v>
      </c>
      <c r="K162" s="188">
        <f t="shared" si="55"/>
        <v>0</v>
      </c>
      <c r="L162" s="188">
        <f t="shared" si="55"/>
        <v>0</v>
      </c>
      <c r="M162" s="188">
        <f t="shared" si="55"/>
        <v>0</v>
      </c>
      <c r="N162" s="188">
        <f t="shared" si="55"/>
        <v>0</v>
      </c>
      <c r="O162" s="188">
        <f t="shared" si="55"/>
        <v>0</v>
      </c>
      <c r="P162" s="232"/>
    </row>
    <row r="163" spans="1:16" ht="24" hidden="1" x14ac:dyDescent="0.25">
      <c r="A163" s="174">
        <v>3261</v>
      </c>
      <c r="B163" s="193" t="s">
        <v>177</v>
      </c>
      <c r="C163" s="194">
        <f t="shared" si="34"/>
        <v>0</v>
      </c>
      <c r="D163" s="233"/>
      <c r="E163" s="233"/>
      <c r="F163" s="194">
        <f>D163+E163</f>
        <v>0</v>
      </c>
      <c r="G163" s="233"/>
      <c r="H163" s="233"/>
      <c r="I163" s="194">
        <f>G163+H163</f>
        <v>0</v>
      </c>
      <c r="J163" s="234"/>
      <c r="K163" s="233"/>
      <c r="L163" s="194">
        <f>J163+K163</f>
        <v>0</v>
      </c>
      <c r="M163" s="233"/>
      <c r="N163" s="233"/>
      <c r="O163" s="194">
        <f>M163+N163</f>
        <v>0</v>
      </c>
      <c r="P163" s="235"/>
    </row>
    <row r="164" spans="1:16" ht="36" hidden="1" x14ac:dyDescent="0.25">
      <c r="A164" s="174">
        <v>3262</v>
      </c>
      <c r="B164" s="193" t="s">
        <v>178</v>
      </c>
      <c r="C164" s="194">
        <f t="shared" si="34"/>
        <v>0</v>
      </c>
      <c r="D164" s="233"/>
      <c r="E164" s="233"/>
      <c r="F164" s="194">
        <f>D164+E164</f>
        <v>0</v>
      </c>
      <c r="G164" s="233"/>
      <c r="H164" s="233"/>
      <c r="I164" s="194">
        <f>G164+H164</f>
        <v>0</v>
      </c>
      <c r="J164" s="234"/>
      <c r="K164" s="233"/>
      <c r="L164" s="194">
        <f>J164+K164</f>
        <v>0</v>
      </c>
      <c r="M164" s="233"/>
      <c r="N164" s="233"/>
      <c r="O164" s="194">
        <f>M164+N164</f>
        <v>0</v>
      </c>
      <c r="P164" s="235"/>
    </row>
    <row r="165" spans="1:16" ht="24" hidden="1" x14ac:dyDescent="0.25">
      <c r="A165" s="174">
        <v>3263</v>
      </c>
      <c r="B165" s="193" t="s">
        <v>179</v>
      </c>
      <c r="C165" s="194">
        <f t="shared" si="34"/>
        <v>0</v>
      </c>
      <c r="D165" s="233"/>
      <c r="E165" s="233"/>
      <c r="F165" s="194">
        <f>D165+E165</f>
        <v>0</v>
      </c>
      <c r="G165" s="233"/>
      <c r="H165" s="233"/>
      <c r="I165" s="194">
        <f>G165+H165</f>
        <v>0</v>
      </c>
      <c r="J165" s="234"/>
      <c r="K165" s="233"/>
      <c r="L165" s="194">
        <f>J165+K165</f>
        <v>0</v>
      </c>
      <c r="M165" s="233"/>
      <c r="N165" s="233"/>
      <c r="O165" s="194">
        <f>M165+N165</f>
        <v>0</v>
      </c>
      <c r="P165" s="235"/>
    </row>
    <row r="166" spans="1:16" ht="84" hidden="1" x14ac:dyDescent="0.25">
      <c r="A166" s="236">
        <v>3290</v>
      </c>
      <c r="B166" s="193" t="s">
        <v>180</v>
      </c>
      <c r="C166" s="194">
        <f t="shared" si="34"/>
        <v>0</v>
      </c>
      <c r="D166" s="194">
        <f t="shared" ref="D166:O166" si="56">SUM(D167:D170)</f>
        <v>0</v>
      </c>
      <c r="E166" s="194">
        <f t="shared" si="56"/>
        <v>0</v>
      </c>
      <c r="F166" s="194">
        <f t="shared" si="56"/>
        <v>0</v>
      </c>
      <c r="G166" s="194">
        <f t="shared" si="56"/>
        <v>0</v>
      </c>
      <c r="H166" s="194">
        <f t="shared" si="56"/>
        <v>0</v>
      </c>
      <c r="I166" s="194">
        <f t="shared" si="56"/>
        <v>0</v>
      </c>
      <c r="J166" s="237">
        <f t="shared" si="56"/>
        <v>0</v>
      </c>
      <c r="K166" s="194">
        <f t="shared" si="56"/>
        <v>0</v>
      </c>
      <c r="L166" s="194">
        <f t="shared" si="56"/>
        <v>0</v>
      </c>
      <c r="M166" s="194">
        <f t="shared" si="56"/>
        <v>0</v>
      </c>
      <c r="N166" s="194">
        <f t="shared" si="56"/>
        <v>0</v>
      </c>
      <c r="O166" s="194">
        <f t="shared" si="56"/>
        <v>0</v>
      </c>
      <c r="P166" s="235"/>
    </row>
    <row r="167" spans="1:16" ht="72" hidden="1" x14ac:dyDescent="0.25">
      <c r="A167" s="174">
        <v>3291</v>
      </c>
      <c r="B167" s="193" t="s">
        <v>181</v>
      </c>
      <c r="C167" s="194">
        <f t="shared" si="34"/>
        <v>0</v>
      </c>
      <c r="D167" s="233"/>
      <c r="E167" s="233"/>
      <c r="F167" s="194">
        <f>D167+E167</f>
        <v>0</v>
      </c>
      <c r="G167" s="233"/>
      <c r="H167" s="233"/>
      <c r="I167" s="194">
        <f>G167+H167</f>
        <v>0</v>
      </c>
      <c r="J167" s="234"/>
      <c r="K167" s="233"/>
      <c r="L167" s="194">
        <f>J167+K167</f>
        <v>0</v>
      </c>
      <c r="M167" s="233"/>
      <c r="N167" s="233"/>
      <c r="O167" s="194">
        <f>M167+N167</f>
        <v>0</v>
      </c>
      <c r="P167" s="235"/>
    </row>
    <row r="168" spans="1:16" ht="72" hidden="1" x14ac:dyDescent="0.25">
      <c r="A168" s="174">
        <v>3292</v>
      </c>
      <c r="B168" s="193" t="s">
        <v>182</v>
      </c>
      <c r="C168" s="194">
        <f t="shared" si="34"/>
        <v>0</v>
      </c>
      <c r="D168" s="233"/>
      <c r="E168" s="233"/>
      <c r="F168" s="194">
        <f>D168+E168</f>
        <v>0</v>
      </c>
      <c r="G168" s="233"/>
      <c r="H168" s="233"/>
      <c r="I168" s="194">
        <f>G168+H168</f>
        <v>0</v>
      </c>
      <c r="J168" s="234"/>
      <c r="K168" s="233"/>
      <c r="L168" s="194">
        <f>J168+K168</f>
        <v>0</v>
      </c>
      <c r="M168" s="233"/>
      <c r="N168" s="233"/>
      <c r="O168" s="194">
        <f>M168+N168</f>
        <v>0</v>
      </c>
      <c r="P168" s="235"/>
    </row>
    <row r="169" spans="1:16" ht="72" hidden="1" x14ac:dyDescent="0.25">
      <c r="A169" s="174">
        <v>3293</v>
      </c>
      <c r="B169" s="193" t="s">
        <v>183</v>
      </c>
      <c r="C169" s="194">
        <f t="shared" si="34"/>
        <v>0</v>
      </c>
      <c r="D169" s="233"/>
      <c r="E169" s="233"/>
      <c r="F169" s="194">
        <f>D169+E169</f>
        <v>0</v>
      </c>
      <c r="G169" s="233"/>
      <c r="H169" s="233"/>
      <c r="I169" s="194">
        <f>G169+H169</f>
        <v>0</v>
      </c>
      <c r="J169" s="234"/>
      <c r="K169" s="233"/>
      <c r="L169" s="194">
        <f>J169+K169</f>
        <v>0</v>
      </c>
      <c r="M169" s="233"/>
      <c r="N169" s="233"/>
      <c r="O169" s="194">
        <f>M169+N169</f>
        <v>0</v>
      </c>
      <c r="P169" s="235"/>
    </row>
    <row r="170" spans="1:16" ht="60" hidden="1" x14ac:dyDescent="0.25">
      <c r="A170" s="209">
        <v>3294</v>
      </c>
      <c r="B170" s="200" t="s">
        <v>184</v>
      </c>
      <c r="C170" s="201">
        <f t="shared" si="34"/>
        <v>0</v>
      </c>
      <c r="D170" s="214"/>
      <c r="E170" s="214"/>
      <c r="F170" s="201">
        <f>D170+E170</f>
        <v>0</v>
      </c>
      <c r="G170" s="214"/>
      <c r="H170" s="214"/>
      <c r="I170" s="201">
        <f>G170+H170</f>
        <v>0</v>
      </c>
      <c r="J170" s="242"/>
      <c r="K170" s="214"/>
      <c r="L170" s="201">
        <f>J170+K170</f>
        <v>0</v>
      </c>
      <c r="M170" s="214"/>
      <c r="N170" s="214"/>
      <c r="O170" s="201">
        <f>M170+N170</f>
        <v>0</v>
      </c>
      <c r="P170" s="239"/>
    </row>
    <row r="171" spans="1:16" ht="48" hidden="1" x14ac:dyDescent="0.25">
      <c r="A171" s="85">
        <v>3300</v>
      </c>
      <c r="B171" s="75" t="s">
        <v>185</v>
      </c>
      <c r="C171" s="76">
        <f t="shared" si="34"/>
        <v>0</v>
      </c>
      <c r="D171" s="76">
        <f t="shared" ref="D171:O171" si="57">SUM(D172:D173)</f>
        <v>0</v>
      </c>
      <c r="E171" s="76">
        <f t="shared" si="57"/>
        <v>0</v>
      </c>
      <c r="F171" s="76">
        <f t="shared" si="57"/>
        <v>0</v>
      </c>
      <c r="G171" s="76">
        <f t="shared" si="57"/>
        <v>0</v>
      </c>
      <c r="H171" s="76">
        <f t="shared" si="57"/>
        <v>0</v>
      </c>
      <c r="I171" s="76">
        <f t="shared" si="57"/>
        <v>0</v>
      </c>
      <c r="J171" s="115">
        <f t="shared" si="57"/>
        <v>0</v>
      </c>
      <c r="K171" s="76">
        <f t="shared" si="57"/>
        <v>0</v>
      </c>
      <c r="L171" s="76">
        <f t="shared" si="57"/>
        <v>0</v>
      </c>
      <c r="M171" s="76">
        <f t="shared" si="57"/>
        <v>0</v>
      </c>
      <c r="N171" s="76">
        <f t="shared" si="57"/>
        <v>0</v>
      </c>
      <c r="O171" s="76">
        <f t="shared" si="57"/>
        <v>0</v>
      </c>
      <c r="P171" s="107"/>
    </row>
    <row r="172" spans="1:16" ht="48" hidden="1" x14ac:dyDescent="0.25">
      <c r="A172" s="168">
        <v>3310</v>
      </c>
      <c r="B172" s="187" t="s">
        <v>186</v>
      </c>
      <c r="C172" s="188">
        <f t="shared" si="34"/>
        <v>0</v>
      </c>
      <c r="D172" s="240"/>
      <c r="E172" s="240"/>
      <c r="F172" s="188">
        <f>D172+E172</f>
        <v>0</v>
      </c>
      <c r="G172" s="240"/>
      <c r="H172" s="240"/>
      <c r="I172" s="188">
        <f>G172+H172</f>
        <v>0</v>
      </c>
      <c r="J172" s="241"/>
      <c r="K172" s="240"/>
      <c r="L172" s="188">
        <f>J172+K172</f>
        <v>0</v>
      </c>
      <c r="M172" s="240"/>
      <c r="N172" s="240"/>
      <c r="O172" s="188">
        <f>M172+N172</f>
        <v>0</v>
      </c>
      <c r="P172" s="232"/>
    </row>
    <row r="173" spans="1:16" ht="48.75" hidden="1" customHeight="1" x14ac:dyDescent="0.25">
      <c r="A173" s="209">
        <v>3320</v>
      </c>
      <c r="B173" s="200" t="s">
        <v>187</v>
      </c>
      <c r="C173" s="201">
        <f t="shared" si="34"/>
        <v>0</v>
      </c>
      <c r="D173" s="214"/>
      <c r="E173" s="214"/>
      <c r="F173" s="201">
        <f>D173+E173</f>
        <v>0</v>
      </c>
      <c r="G173" s="214"/>
      <c r="H173" s="214"/>
      <c r="I173" s="201">
        <f>G173+H173</f>
        <v>0</v>
      </c>
      <c r="J173" s="242"/>
      <c r="K173" s="214"/>
      <c r="L173" s="201">
        <f>J173+K173</f>
        <v>0</v>
      </c>
      <c r="M173" s="214"/>
      <c r="N173" s="214"/>
      <c r="O173" s="201">
        <f>M173+N173</f>
        <v>0</v>
      </c>
      <c r="P173" s="239"/>
    </row>
    <row r="174" spans="1:16" hidden="1" x14ac:dyDescent="0.25">
      <c r="A174" s="128">
        <v>4000</v>
      </c>
      <c r="B174" s="102" t="s">
        <v>188</v>
      </c>
      <c r="C174" s="103">
        <f t="shared" si="34"/>
        <v>0</v>
      </c>
      <c r="D174" s="103">
        <f t="shared" ref="D174:O174" si="58">SUM(D175,D178)</f>
        <v>0</v>
      </c>
      <c r="E174" s="103">
        <f t="shared" si="58"/>
        <v>0</v>
      </c>
      <c r="F174" s="103">
        <f t="shared" si="58"/>
        <v>0</v>
      </c>
      <c r="G174" s="103">
        <f t="shared" si="58"/>
        <v>0</v>
      </c>
      <c r="H174" s="103">
        <f t="shared" si="58"/>
        <v>0</v>
      </c>
      <c r="I174" s="103">
        <f t="shared" si="58"/>
        <v>0</v>
      </c>
      <c r="J174" s="104">
        <f t="shared" si="58"/>
        <v>0</v>
      </c>
      <c r="K174" s="103">
        <f t="shared" si="58"/>
        <v>0</v>
      </c>
      <c r="L174" s="103">
        <f t="shared" si="58"/>
        <v>0</v>
      </c>
      <c r="M174" s="103">
        <f t="shared" si="58"/>
        <v>0</v>
      </c>
      <c r="N174" s="103">
        <f t="shared" si="58"/>
        <v>0</v>
      </c>
      <c r="O174" s="103">
        <f t="shared" si="58"/>
        <v>0</v>
      </c>
      <c r="P174" s="105"/>
    </row>
    <row r="175" spans="1:16" ht="24" hidden="1" x14ac:dyDescent="0.25">
      <c r="A175" s="129">
        <v>4200</v>
      </c>
      <c r="B175" s="88" t="s">
        <v>189</v>
      </c>
      <c r="C175" s="61">
        <f t="shared" si="34"/>
        <v>0</v>
      </c>
      <c r="D175" s="61">
        <f t="shared" ref="D175:O175" si="59">SUM(D176,D177)</f>
        <v>0</v>
      </c>
      <c r="E175" s="61">
        <f t="shared" si="59"/>
        <v>0</v>
      </c>
      <c r="F175" s="61">
        <f t="shared" si="59"/>
        <v>0</v>
      </c>
      <c r="G175" s="61">
        <f t="shared" si="59"/>
        <v>0</v>
      </c>
      <c r="H175" s="61">
        <f t="shared" si="59"/>
        <v>0</v>
      </c>
      <c r="I175" s="61">
        <f t="shared" si="59"/>
        <v>0</v>
      </c>
      <c r="J175" s="106">
        <f t="shared" si="59"/>
        <v>0</v>
      </c>
      <c r="K175" s="61">
        <f t="shared" si="59"/>
        <v>0</v>
      </c>
      <c r="L175" s="61">
        <f t="shared" si="59"/>
        <v>0</v>
      </c>
      <c r="M175" s="61">
        <f t="shared" si="59"/>
        <v>0</v>
      </c>
      <c r="N175" s="61">
        <f t="shared" si="59"/>
        <v>0</v>
      </c>
      <c r="O175" s="61">
        <f t="shared" si="59"/>
        <v>0</v>
      </c>
      <c r="P175" s="109"/>
    </row>
    <row r="176" spans="1:16" ht="36" hidden="1" x14ac:dyDescent="0.25">
      <c r="A176" s="230">
        <v>4240</v>
      </c>
      <c r="B176" s="187" t="s">
        <v>190</v>
      </c>
      <c r="C176" s="188">
        <f t="shared" si="34"/>
        <v>0</v>
      </c>
      <c r="D176" s="240"/>
      <c r="E176" s="240"/>
      <c r="F176" s="188">
        <f>D176+E176</f>
        <v>0</v>
      </c>
      <c r="G176" s="240"/>
      <c r="H176" s="240"/>
      <c r="I176" s="188">
        <f>G176+H176</f>
        <v>0</v>
      </c>
      <c r="J176" s="241"/>
      <c r="K176" s="240"/>
      <c r="L176" s="188">
        <f>J176+K176</f>
        <v>0</v>
      </c>
      <c r="M176" s="240"/>
      <c r="N176" s="240"/>
      <c r="O176" s="188">
        <f>M176+N176</f>
        <v>0</v>
      </c>
      <c r="P176" s="232"/>
    </row>
    <row r="177" spans="1:16" ht="24" hidden="1" x14ac:dyDescent="0.25">
      <c r="A177" s="236">
        <v>4250</v>
      </c>
      <c r="B177" s="193" t="s">
        <v>191</v>
      </c>
      <c r="C177" s="194">
        <f t="shared" si="34"/>
        <v>0</v>
      </c>
      <c r="D177" s="233"/>
      <c r="E177" s="233"/>
      <c r="F177" s="194">
        <f>D177+E177</f>
        <v>0</v>
      </c>
      <c r="G177" s="233"/>
      <c r="H177" s="233"/>
      <c r="I177" s="194">
        <f>G177+H177</f>
        <v>0</v>
      </c>
      <c r="J177" s="234"/>
      <c r="K177" s="233"/>
      <c r="L177" s="194">
        <f>J177+K177</f>
        <v>0</v>
      </c>
      <c r="M177" s="233"/>
      <c r="N177" s="233"/>
      <c r="O177" s="194">
        <f>M177+N177</f>
        <v>0</v>
      </c>
      <c r="P177" s="235"/>
    </row>
    <row r="178" spans="1:16" hidden="1" x14ac:dyDescent="0.25">
      <c r="A178" s="207">
        <v>4300</v>
      </c>
      <c r="B178" s="200" t="s">
        <v>192</v>
      </c>
      <c r="C178" s="201">
        <f t="shared" ref="C178:C241" si="60">F178+I178+L178+O178</f>
        <v>0</v>
      </c>
      <c r="D178" s="201">
        <f t="shared" ref="D178:O178" si="61">SUM(D179)</f>
        <v>0</v>
      </c>
      <c r="E178" s="201">
        <f t="shared" si="61"/>
        <v>0</v>
      </c>
      <c r="F178" s="201">
        <f t="shared" si="61"/>
        <v>0</v>
      </c>
      <c r="G178" s="201">
        <f t="shared" si="61"/>
        <v>0</v>
      </c>
      <c r="H178" s="201">
        <f t="shared" si="61"/>
        <v>0</v>
      </c>
      <c r="I178" s="201">
        <f t="shared" si="61"/>
        <v>0</v>
      </c>
      <c r="J178" s="238">
        <f t="shared" si="61"/>
        <v>0</v>
      </c>
      <c r="K178" s="201">
        <f t="shared" si="61"/>
        <v>0</v>
      </c>
      <c r="L178" s="201">
        <f t="shared" si="61"/>
        <v>0</v>
      </c>
      <c r="M178" s="201">
        <f t="shared" si="61"/>
        <v>0</v>
      </c>
      <c r="N178" s="201">
        <f t="shared" si="61"/>
        <v>0</v>
      </c>
      <c r="O178" s="201">
        <f t="shared" si="61"/>
        <v>0</v>
      </c>
      <c r="P178" s="239"/>
    </row>
    <row r="179" spans="1:16" ht="24" hidden="1" x14ac:dyDescent="0.25">
      <c r="A179" s="230">
        <v>4310</v>
      </c>
      <c r="B179" s="187" t="s">
        <v>193</v>
      </c>
      <c r="C179" s="188">
        <f t="shared" si="60"/>
        <v>0</v>
      </c>
      <c r="D179" s="188">
        <f t="shared" ref="D179:O179" si="62">SUM(D180:D180)</f>
        <v>0</v>
      </c>
      <c r="E179" s="188">
        <f t="shared" si="62"/>
        <v>0</v>
      </c>
      <c r="F179" s="188">
        <f t="shared" si="62"/>
        <v>0</v>
      </c>
      <c r="G179" s="188">
        <f t="shared" si="62"/>
        <v>0</v>
      </c>
      <c r="H179" s="188">
        <f t="shared" si="62"/>
        <v>0</v>
      </c>
      <c r="I179" s="188">
        <f t="shared" si="62"/>
        <v>0</v>
      </c>
      <c r="J179" s="231">
        <f t="shared" si="62"/>
        <v>0</v>
      </c>
      <c r="K179" s="188">
        <f t="shared" si="62"/>
        <v>0</v>
      </c>
      <c r="L179" s="188">
        <f t="shared" si="62"/>
        <v>0</v>
      </c>
      <c r="M179" s="188">
        <f t="shared" si="62"/>
        <v>0</v>
      </c>
      <c r="N179" s="188">
        <f t="shared" si="62"/>
        <v>0</v>
      </c>
      <c r="O179" s="188">
        <f t="shared" si="62"/>
        <v>0</v>
      </c>
      <c r="P179" s="232"/>
    </row>
    <row r="180" spans="1:16" ht="36" hidden="1" x14ac:dyDescent="0.25">
      <c r="A180" s="174">
        <v>4311</v>
      </c>
      <c r="B180" s="193" t="s">
        <v>194</v>
      </c>
      <c r="C180" s="194">
        <f t="shared" si="60"/>
        <v>0</v>
      </c>
      <c r="D180" s="233"/>
      <c r="E180" s="233"/>
      <c r="F180" s="194">
        <f>D180+E180</f>
        <v>0</v>
      </c>
      <c r="G180" s="233"/>
      <c r="H180" s="233"/>
      <c r="I180" s="194">
        <f>G180+H180</f>
        <v>0</v>
      </c>
      <c r="J180" s="234"/>
      <c r="K180" s="233"/>
      <c r="L180" s="194">
        <f>J180+K180</f>
        <v>0</v>
      </c>
      <c r="M180" s="233"/>
      <c r="N180" s="233"/>
      <c r="O180" s="194">
        <f>M180+N180</f>
        <v>0</v>
      </c>
      <c r="P180" s="235"/>
    </row>
    <row r="181" spans="1:16" s="27" customFormat="1" ht="24" hidden="1" x14ac:dyDescent="0.25">
      <c r="A181" s="206"/>
      <c r="B181" s="207" t="s">
        <v>195</v>
      </c>
      <c r="C181" s="221">
        <f t="shared" si="60"/>
        <v>0</v>
      </c>
      <c r="D181" s="221">
        <f t="shared" ref="D181:O181" si="63">SUM(D182,D211,D252,D265)</f>
        <v>0</v>
      </c>
      <c r="E181" s="221">
        <f t="shared" si="63"/>
        <v>0</v>
      </c>
      <c r="F181" s="221">
        <f t="shared" si="63"/>
        <v>0</v>
      </c>
      <c r="G181" s="221">
        <f t="shared" si="63"/>
        <v>0</v>
      </c>
      <c r="H181" s="221">
        <f t="shared" si="63"/>
        <v>0</v>
      </c>
      <c r="I181" s="221">
        <f t="shared" si="63"/>
        <v>0</v>
      </c>
      <c r="J181" s="222">
        <f t="shared" si="63"/>
        <v>0</v>
      </c>
      <c r="K181" s="221">
        <f t="shared" si="63"/>
        <v>0</v>
      </c>
      <c r="L181" s="221">
        <f t="shared" si="63"/>
        <v>0</v>
      </c>
      <c r="M181" s="221">
        <f t="shared" si="63"/>
        <v>0</v>
      </c>
      <c r="N181" s="221">
        <f t="shared" si="63"/>
        <v>0</v>
      </c>
      <c r="O181" s="221">
        <f t="shared" si="63"/>
        <v>0</v>
      </c>
      <c r="P181" s="223"/>
    </row>
    <row r="182" spans="1:16" hidden="1" x14ac:dyDescent="0.25">
      <c r="A182" s="102">
        <v>5000</v>
      </c>
      <c r="B182" s="102" t="s">
        <v>196</v>
      </c>
      <c r="C182" s="103">
        <f t="shared" si="60"/>
        <v>0</v>
      </c>
      <c r="D182" s="103">
        <f t="shared" ref="D182:O182" si="64">D183+D187</f>
        <v>0</v>
      </c>
      <c r="E182" s="103">
        <f t="shared" si="64"/>
        <v>0</v>
      </c>
      <c r="F182" s="103">
        <f t="shared" si="64"/>
        <v>0</v>
      </c>
      <c r="G182" s="103">
        <f t="shared" si="64"/>
        <v>0</v>
      </c>
      <c r="H182" s="103">
        <f t="shared" si="64"/>
        <v>0</v>
      </c>
      <c r="I182" s="103">
        <f t="shared" si="64"/>
        <v>0</v>
      </c>
      <c r="J182" s="104">
        <f t="shared" si="64"/>
        <v>0</v>
      </c>
      <c r="K182" s="103">
        <f t="shared" si="64"/>
        <v>0</v>
      </c>
      <c r="L182" s="103">
        <f t="shared" si="64"/>
        <v>0</v>
      </c>
      <c r="M182" s="103">
        <f t="shared" si="64"/>
        <v>0</v>
      </c>
      <c r="N182" s="103">
        <f t="shared" si="64"/>
        <v>0</v>
      </c>
      <c r="O182" s="103">
        <f t="shared" si="64"/>
        <v>0</v>
      </c>
      <c r="P182" s="105"/>
    </row>
    <row r="183" spans="1:16" hidden="1" x14ac:dyDescent="0.25">
      <c r="A183" s="60">
        <v>5100</v>
      </c>
      <c r="B183" s="88" t="s">
        <v>197</v>
      </c>
      <c r="C183" s="61">
        <f t="shared" si="60"/>
        <v>0</v>
      </c>
      <c r="D183" s="61">
        <f t="shared" ref="D183:O183" si="65">SUM(D184:D186)</f>
        <v>0</v>
      </c>
      <c r="E183" s="61">
        <f t="shared" si="65"/>
        <v>0</v>
      </c>
      <c r="F183" s="61">
        <f t="shared" si="65"/>
        <v>0</v>
      </c>
      <c r="G183" s="61">
        <f t="shared" si="65"/>
        <v>0</v>
      </c>
      <c r="H183" s="61">
        <f t="shared" si="65"/>
        <v>0</v>
      </c>
      <c r="I183" s="61">
        <f t="shared" si="65"/>
        <v>0</v>
      </c>
      <c r="J183" s="106">
        <f t="shared" si="65"/>
        <v>0</v>
      </c>
      <c r="K183" s="61">
        <f t="shared" si="65"/>
        <v>0</v>
      </c>
      <c r="L183" s="61">
        <f t="shared" si="65"/>
        <v>0</v>
      </c>
      <c r="M183" s="61">
        <f t="shared" si="65"/>
        <v>0</v>
      </c>
      <c r="N183" s="61">
        <f t="shared" si="65"/>
        <v>0</v>
      </c>
      <c r="O183" s="61">
        <f t="shared" si="65"/>
        <v>0</v>
      </c>
      <c r="P183" s="109"/>
    </row>
    <row r="184" spans="1:16" hidden="1" x14ac:dyDescent="0.25">
      <c r="A184" s="230">
        <v>5110</v>
      </c>
      <c r="B184" s="187" t="s">
        <v>198</v>
      </c>
      <c r="C184" s="188">
        <f t="shared" si="60"/>
        <v>0</v>
      </c>
      <c r="D184" s="240"/>
      <c r="E184" s="240"/>
      <c r="F184" s="188">
        <f>D184+E184</f>
        <v>0</v>
      </c>
      <c r="G184" s="240"/>
      <c r="H184" s="240"/>
      <c r="I184" s="188">
        <f>G184+H184</f>
        <v>0</v>
      </c>
      <c r="J184" s="241"/>
      <c r="K184" s="240"/>
      <c r="L184" s="188">
        <f>J184+K184</f>
        <v>0</v>
      </c>
      <c r="M184" s="240"/>
      <c r="N184" s="240"/>
      <c r="O184" s="188">
        <f>M184+N184</f>
        <v>0</v>
      </c>
      <c r="P184" s="232"/>
    </row>
    <row r="185" spans="1:16" ht="24" hidden="1" x14ac:dyDescent="0.25">
      <c r="A185" s="236">
        <v>5120</v>
      </c>
      <c r="B185" s="193" t="s">
        <v>199</v>
      </c>
      <c r="C185" s="194">
        <f t="shared" si="60"/>
        <v>0</v>
      </c>
      <c r="D185" s="233"/>
      <c r="E185" s="233"/>
      <c r="F185" s="194">
        <f>D185+E185</f>
        <v>0</v>
      </c>
      <c r="G185" s="233"/>
      <c r="H185" s="233"/>
      <c r="I185" s="194">
        <f>G185+H185</f>
        <v>0</v>
      </c>
      <c r="J185" s="234"/>
      <c r="K185" s="233"/>
      <c r="L185" s="194">
        <f>J185+K185</f>
        <v>0</v>
      </c>
      <c r="M185" s="233"/>
      <c r="N185" s="233"/>
      <c r="O185" s="194">
        <f>M185+N185</f>
        <v>0</v>
      </c>
      <c r="P185" s="235"/>
    </row>
    <row r="186" spans="1:16" hidden="1" x14ac:dyDescent="0.25">
      <c r="A186" s="236">
        <v>5140</v>
      </c>
      <c r="B186" s="193" t="s">
        <v>200</v>
      </c>
      <c r="C186" s="194">
        <f t="shared" si="60"/>
        <v>0</v>
      </c>
      <c r="D186" s="233"/>
      <c r="E186" s="233"/>
      <c r="F186" s="194">
        <f>D186+E186</f>
        <v>0</v>
      </c>
      <c r="G186" s="233"/>
      <c r="H186" s="233"/>
      <c r="I186" s="194">
        <f>G186+H186</f>
        <v>0</v>
      </c>
      <c r="J186" s="234"/>
      <c r="K186" s="233"/>
      <c r="L186" s="194">
        <f>J186+K186</f>
        <v>0</v>
      </c>
      <c r="M186" s="233"/>
      <c r="N186" s="233"/>
      <c r="O186" s="194">
        <f>M186+N186</f>
        <v>0</v>
      </c>
      <c r="P186" s="235"/>
    </row>
    <row r="187" spans="1:16" ht="24" hidden="1" x14ac:dyDescent="0.25">
      <c r="A187" s="207">
        <v>5200</v>
      </c>
      <c r="B187" s="200" t="s">
        <v>201</v>
      </c>
      <c r="C187" s="201">
        <f t="shared" si="60"/>
        <v>0</v>
      </c>
      <c r="D187" s="201">
        <f t="shared" ref="D187:O187" si="66">D188+D198+D199+D206+D207+D208+D210</f>
        <v>0</v>
      </c>
      <c r="E187" s="201">
        <f t="shared" si="66"/>
        <v>0</v>
      </c>
      <c r="F187" s="201">
        <f t="shared" si="66"/>
        <v>0</v>
      </c>
      <c r="G187" s="201">
        <f t="shared" si="66"/>
        <v>0</v>
      </c>
      <c r="H187" s="201">
        <f t="shared" si="66"/>
        <v>0</v>
      </c>
      <c r="I187" s="201">
        <f t="shared" si="66"/>
        <v>0</v>
      </c>
      <c r="J187" s="238">
        <f t="shared" si="66"/>
        <v>0</v>
      </c>
      <c r="K187" s="201">
        <f t="shared" si="66"/>
        <v>0</v>
      </c>
      <c r="L187" s="201">
        <f t="shared" si="66"/>
        <v>0</v>
      </c>
      <c r="M187" s="201">
        <f t="shared" si="66"/>
        <v>0</v>
      </c>
      <c r="N187" s="201">
        <f t="shared" si="66"/>
        <v>0</v>
      </c>
      <c r="O187" s="201">
        <f t="shared" si="66"/>
        <v>0</v>
      </c>
      <c r="P187" s="239"/>
    </row>
    <row r="188" spans="1:16" hidden="1" x14ac:dyDescent="0.25">
      <c r="A188" s="230">
        <v>5210</v>
      </c>
      <c r="B188" s="187" t="s">
        <v>202</v>
      </c>
      <c r="C188" s="188">
        <f t="shared" si="60"/>
        <v>0</v>
      </c>
      <c r="D188" s="188">
        <f t="shared" ref="D188:O188" si="67">SUM(D189:D197)</f>
        <v>0</v>
      </c>
      <c r="E188" s="188">
        <f t="shared" si="67"/>
        <v>0</v>
      </c>
      <c r="F188" s="188">
        <f t="shared" si="67"/>
        <v>0</v>
      </c>
      <c r="G188" s="188">
        <f t="shared" si="67"/>
        <v>0</v>
      </c>
      <c r="H188" s="188">
        <f t="shared" si="67"/>
        <v>0</v>
      </c>
      <c r="I188" s="188">
        <f t="shared" si="67"/>
        <v>0</v>
      </c>
      <c r="J188" s="231">
        <f t="shared" si="67"/>
        <v>0</v>
      </c>
      <c r="K188" s="188">
        <f t="shared" si="67"/>
        <v>0</v>
      </c>
      <c r="L188" s="188">
        <f t="shared" si="67"/>
        <v>0</v>
      </c>
      <c r="M188" s="188">
        <f t="shared" si="67"/>
        <v>0</v>
      </c>
      <c r="N188" s="188">
        <f t="shared" si="67"/>
        <v>0</v>
      </c>
      <c r="O188" s="188">
        <f t="shared" si="67"/>
        <v>0</v>
      </c>
      <c r="P188" s="232"/>
    </row>
    <row r="189" spans="1:16" hidden="1" x14ac:dyDescent="0.25">
      <c r="A189" s="174">
        <v>5211</v>
      </c>
      <c r="B189" s="193" t="s">
        <v>203</v>
      </c>
      <c r="C189" s="194">
        <f t="shared" si="60"/>
        <v>0</v>
      </c>
      <c r="D189" s="233"/>
      <c r="E189" s="233"/>
      <c r="F189" s="194">
        <f t="shared" ref="F189:F198" si="68">D189+E189</f>
        <v>0</v>
      </c>
      <c r="G189" s="233"/>
      <c r="H189" s="233"/>
      <c r="I189" s="194">
        <f t="shared" ref="I189:I198" si="69">G189+H189</f>
        <v>0</v>
      </c>
      <c r="J189" s="234"/>
      <c r="K189" s="233"/>
      <c r="L189" s="194">
        <f t="shared" ref="L189:L198" si="70">J189+K189</f>
        <v>0</v>
      </c>
      <c r="M189" s="233"/>
      <c r="N189" s="233"/>
      <c r="O189" s="194">
        <f t="shared" ref="O189:O198" si="71">M189+N189</f>
        <v>0</v>
      </c>
      <c r="P189" s="235"/>
    </row>
    <row r="190" spans="1:16" hidden="1" x14ac:dyDescent="0.25">
      <c r="A190" s="174">
        <v>5212</v>
      </c>
      <c r="B190" s="193" t="s">
        <v>204</v>
      </c>
      <c r="C190" s="194">
        <f t="shared" si="60"/>
        <v>0</v>
      </c>
      <c r="D190" s="233"/>
      <c r="E190" s="233"/>
      <c r="F190" s="194">
        <f t="shared" si="68"/>
        <v>0</v>
      </c>
      <c r="G190" s="233"/>
      <c r="H190" s="233"/>
      <c r="I190" s="194">
        <f t="shared" si="69"/>
        <v>0</v>
      </c>
      <c r="J190" s="234"/>
      <c r="K190" s="233"/>
      <c r="L190" s="194">
        <f t="shared" si="70"/>
        <v>0</v>
      </c>
      <c r="M190" s="233"/>
      <c r="N190" s="233"/>
      <c r="O190" s="194">
        <f t="shared" si="71"/>
        <v>0</v>
      </c>
      <c r="P190" s="235"/>
    </row>
    <row r="191" spans="1:16" hidden="1" x14ac:dyDescent="0.25">
      <c r="A191" s="174">
        <v>5213</v>
      </c>
      <c r="B191" s="193" t="s">
        <v>205</v>
      </c>
      <c r="C191" s="194">
        <f t="shared" si="60"/>
        <v>0</v>
      </c>
      <c r="D191" s="233"/>
      <c r="E191" s="233"/>
      <c r="F191" s="194">
        <f t="shared" si="68"/>
        <v>0</v>
      </c>
      <c r="G191" s="233"/>
      <c r="H191" s="233"/>
      <c r="I191" s="194">
        <f t="shared" si="69"/>
        <v>0</v>
      </c>
      <c r="J191" s="234"/>
      <c r="K191" s="233"/>
      <c r="L191" s="194">
        <f t="shared" si="70"/>
        <v>0</v>
      </c>
      <c r="M191" s="233"/>
      <c r="N191" s="233"/>
      <c r="O191" s="194">
        <f t="shared" si="71"/>
        <v>0</v>
      </c>
      <c r="P191" s="235"/>
    </row>
    <row r="192" spans="1:16" hidden="1" x14ac:dyDescent="0.25">
      <c r="A192" s="174">
        <v>5214</v>
      </c>
      <c r="B192" s="193" t="s">
        <v>206</v>
      </c>
      <c r="C192" s="194">
        <f t="shared" si="60"/>
        <v>0</v>
      </c>
      <c r="D192" s="233"/>
      <c r="E192" s="233"/>
      <c r="F192" s="194">
        <f t="shared" si="68"/>
        <v>0</v>
      </c>
      <c r="G192" s="233"/>
      <c r="H192" s="233"/>
      <c r="I192" s="194">
        <f t="shared" si="69"/>
        <v>0</v>
      </c>
      <c r="J192" s="234"/>
      <c r="K192" s="233"/>
      <c r="L192" s="194">
        <f t="shared" si="70"/>
        <v>0</v>
      </c>
      <c r="M192" s="233"/>
      <c r="N192" s="233"/>
      <c r="O192" s="194">
        <f t="shared" si="71"/>
        <v>0</v>
      </c>
      <c r="P192" s="235"/>
    </row>
    <row r="193" spans="1:16" hidden="1" x14ac:dyDescent="0.25">
      <c r="A193" s="174">
        <v>5215</v>
      </c>
      <c r="B193" s="193" t="s">
        <v>207</v>
      </c>
      <c r="C193" s="194">
        <f t="shared" si="60"/>
        <v>0</v>
      </c>
      <c r="D193" s="233"/>
      <c r="E193" s="233"/>
      <c r="F193" s="194">
        <f t="shared" si="68"/>
        <v>0</v>
      </c>
      <c r="G193" s="233"/>
      <c r="H193" s="233"/>
      <c r="I193" s="194">
        <f t="shared" si="69"/>
        <v>0</v>
      </c>
      <c r="J193" s="234"/>
      <c r="K193" s="233"/>
      <c r="L193" s="194">
        <f t="shared" si="70"/>
        <v>0</v>
      </c>
      <c r="M193" s="233"/>
      <c r="N193" s="233"/>
      <c r="O193" s="194">
        <f t="shared" si="71"/>
        <v>0</v>
      </c>
      <c r="P193" s="235"/>
    </row>
    <row r="194" spans="1:16" ht="14.25" hidden="1" customHeight="1" x14ac:dyDescent="0.25">
      <c r="A194" s="174">
        <v>5216</v>
      </c>
      <c r="B194" s="193" t="s">
        <v>208</v>
      </c>
      <c r="C194" s="194">
        <f t="shared" si="60"/>
        <v>0</v>
      </c>
      <c r="D194" s="233"/>
      <c r="E194" s="233"/>
      <c r="F194" s="194">
        <f t="shared" si="68"/>
        <v>0</v>
      </c>
      <c r="G194" s="233"/>
      <c r="H194" s="233"/>
      <c r="I194" s="194">
        <f t="shared" si="69"/>
        <v>0</v>
      </c>
      <c r="J194" s="234"/>
      <c r="K194" s="233"/>
      <c r="L194" s="194">
        <f t="shared" si="70"/>
        <v>0</v>
      </c>
      <c r="M194" s="233"/>
      <c r="N194" s="233"/>
      <c r="O194" s="194">
        <f t="shared" si="71"/>
        <v>0</v>
      </c>
      <c r="P194" s="235"/>
    </row>
    <row r="195" spans="1:16" hidden="1" x14ac:dyDescent="0.25">
      <c r="A195" s="174">
        <v>5217</v>
      </c>
      <c r="B195" s="193" t="s">
        <v>209</v>
      </c>
      <c r="C195" s="194">
        <f t="shared" si="60"/>
        <v>0</v>
      </c>
      <c r="D195" s="233"/>
      <c r="E195" s="233"/>
      <c r="F195" s="194">
        <f t="shared" si="68"/>
        <v>0</v>
      </c>
      <c r="G195" s="233"/>
      <c r="H195" s="233"/>
      <c r="I195" s="194">
        <f t="shared" si="69"/>
        <v>0</v>
      </c>
      <c r="J195" s="234"/>
      <c r="K195" s="233"/>
      <c r="L195" s="194">
        <f t="shared" si="70"/>
        <v>0</v>
      </c>
      <c r="M195" s="233"/>
      <c r="N195" s="233"/>
      <c r="O195" s="194">
        <f t="shared" si="71"/>
        <v>0</v>
      </c>
      <c r="P195" s="235"/>
    </row>
    <row r="196" spans="1:16" hidden="1" x14ac:dyDescent="0.25">
      <c r="A196" s="174">
        <v>5218</v>
      </c>
      <c r="B196" s="193" t="s">
        <v>210</v>
      </c>
      <c r="C196" s="194">
        <f t="shared" si="60"/>
        <v>0</v>
      </c>
      <c r="D196" s="233"/>
      <c r="E196" s="233"/>
      <c r="F196" s="194">
        <f t="shared" si="68"/>
        <v>0</v>
      </c>
      <c r="G196" s="233"/>
      <c r="H196" s="233"/>
      <c r="I196" s="194">
        <f t="shared" si="69"/>
        <v>0</v>
      </c>
      <c r="J196" s="234"/>
      <c r="K196" s="233"/>
      <c r="L196" s="194">
        <f t="shared" si="70"/>
        <v>0</v>
      </c>
      <c r="M196" s="233"/>
      <c r="N196" s="233"/>
      <c r="O196" s="194">
        <f t="shared" si="71"/>
        <v>0</v>
      </c>
      <c r="P196" s="235"/>
    </row>
    <row r="197" spans="1:16" hidden="1" x14ac:dyDescent="0.25">
      <c r="A197" s="174">
        <v>5219</v>
      </c>
      <c r="B197" s="193" t="s">
        <v>211</v>
      </c>
      <c r="C197" s="194">
        <f t="shared" si="60"/>
        <v>0</v>
      </c>
      <c r="D197" s="233"/>
      <c r="E197" s="233"/>
      <c r="F197" s="194">
        <f t="shared" si="68"/>
        <v>0</v>
      </c>
      <c r="G197" s="233"/>
      <c r="H197" s="233"/>
      <c r="I197" s="194">
        <f t="shared" si="69"/>
        <v>0</v>
      </c>
      <c r="J197" s="234"/>
      <c r="K197" s="233"/>
      <c r="L197" s="194">
        <f t="shared" si="70"/>
        <v>0</v>
      </c>
      <c r="M197" s="233"/>
      <c r="N197" s="233"/>
      <c r="O197" s="194">
        <f t="shared" si="71"/>
        <v>0</v>
      </c>
      <c r="P197" s="235"/>
    </row>
    <row r="198" spans="1:16" ht="13.5" hidden="1" customHeight="1" x14ac:dyDescent="0.25">
      <c r="A198" s="236">
        <v>5220</v>
      </c>
      <c r="B198" s="193" t="s">
        <v>212</v>
      </c>
      <c r="C198" s="194">
        <f t="shared" si="60"/>
        <v>0</v>
      </c>
      <c r="D198" s="233"/>
      <c r="E198" s="233"/>
      <c r="F198" s="194">
        <f t="shared" si="68"/>
        <v>0</v>
      </c>
      <c r="G198" s="233"/>
      <c r="H198" s="233"/>
      <c r="I198" s="194">
        <f t="shared" si="69"/>
        <v>0</v>
      </c>
      <c r="J198" s="234"/>
      <c r="K198" s="233"/>
      <c r="L198" s="194">
        <f t="shared" si="70"/>
        <v>0</v>
      </c>
      <c r="M198" s="233"/>
      <c r="N198" s="233"/>
      <c r="O198" s="194">
        <f t="shared" si="71"/>
        <v>0</v>
      </c>
      <c r="P198" s="235"/>
    </row>
    <row r="199" spans="1:16" hidden="1" x14ac:dyDescent="0.25">
      <c r="A199" s="236">
        <v>5230</v>
      </c>
      <c r="B199" s="193" t="s">
        <v>213</v>
      </c>
      <c r="C199" s="194">
        <f t="shared" si="60"/>
        <v>0</v>
      </c>
      <c r="D199" s="194">
        <f t="shared" ref="D199:O199" si="72">SUM(D200:D205)</f>
        <v>0</v>
      </c>
      <c r="E199" s="194">
        <f t="shared" si="72"/>
        <v>0</v>
      </c>
      <c r="F199" s="194">
        <f t="shared" si="72"/>
        <v>0</v>
      </c>
      <c r="G199" s="194">
        <f t="shared" si="72"/>
        <v>0</v>
      </c>
      <c r="H199" s="194">
        <f t="shared" si="72"/>
        <v>0</v>
      </c>
      <c r="I199" s="194">
        <f t="shared" si="72"/>
        <v>0</v>
      </c>
      <c r="J199" s="237">
        <f t="shared" si="72"/>
        <v>0</v>
      </c>
      <c r="K199" s="194">
        <f t="shared" si="72"/>
        <v>0</v>
      </c>
      <c r="L199" s="194">
        <f t="shared" si="72"/>
        <v>0</v>
      </c>
      <c r="M199" s="194">
        <f t="shared" si="72"/>
        <v>0</v>
      </c>
      <c r="N199" s="194">
        <f t="shared" si="72"/>
        <v>0</v>
      </c>
      <c r="O199" s="194">
        <f t="shared" si="72"/>
        <v>0</v>
      </c>
      <c r="P199" s="235"/>
    </row>
    <row r="200" spans="1:16" hidden="1" x14ac:dyDescent="0.25">
      <c r="A200" s="174">
        <v>5231</v>
      </c>
      <c r="B200" s="193" t="s">
        <v>214</v>
      </c>
      <c r="C200" s="194">
        <f t="shared" si="60"/>
        <v>0</v>
      </c>
      <c r="D200" s="233"/>
      <c r="E200" s="233"/>
      <c r="F200" s="194">
        <f t="shared" ref="F200:F207" si="73">D200+E200</f>
        <v>0</v>
      </c>
      <c r="G200" s="233"/>
      <c r="H200" s="233"/>
      <c r="I200" s="194">
        <f t="shared" ref="I200:I207" si="74">G200+H200</f>
        <v>0</v>
      </c>
      <c r="J200" s="234"/>
      <c r="K200" s="233"/>
      <c r="L200" s="194">
        <f t="shared" ref="L200:L207" si="75">J200+K200</f>
        <v>0</v>
      </c>
      <c r="M200" s="233"/>
      <c r="N200" s="233"/>
      <c r="O200" s="194">
        <f t="shared" ref="O200:O207" si="76">M200+N200</f>
        <v>0</v>
      </c>
      <c r="P200" s="235"/>
    </row>
    <row r="201" spans="1:16" hidden="1" x14ac:dyDescent="0.25">
      <c r="A201" s="174">
        <v>5233</v>
      </c>
      <c r="B201" s="193" t="s">
        <v>215</v>
      </c>
      <c r="C201" s="194">
        <f t="shared" si="60"/>
        <v>0</v>
      </c>
      <c r="D201" s="233"/>
      <c r="E201" s="233"/>
      <c r="F201" s="194">
        <f t="shared" si="73"/>
        <v>0</v>
      </c>
      <c r="G201" s="233"/>
      <c r="H201" s="233"/>
      <c r="I201" s="194">
        <f t="shared" si="74"/>
        <v>0</v>
      </c>
      <c r="J201" s="234"/>
      <c r="K201" s="233"/>
      <c r="L201" s="194">
        <f t="shared" si="75"/>
        <v>0</v>
      </c>
      <c r="M201" s="233"/>
      <c r="N201" s="233"/>
      <c r="O201" s="194">
        <f t="shared" si="76"/>
        <v>0</v>
      </c>
      <c r="P201" s="235"/>
    </row>
    <row r="202" spans="1:16" ht="24" hidden="1" x14ac:dyDescent="0.25">
      <c r="A202" s="174">
        <v>5234</v>
      </c>
      <c r="B202" s="193" t="s">
        <v>216</v>
      </c>
      <c r="C202" s="194">
        <f t="shared" si="60"/>
        <v>0</v>
      </c>
      <c r="D202" s="233"/>
      <c r="E202" s="233"/>
      <c r="F202" s="194">
        <f t="shared" si="73"/>
        <v>0</v>
      </c>
      <c r="G202" s="233"/>
      <c r="H202" s="233"/>
      <c r="I202" s="194">
        <f t="shared" si="74"/>
        <v>0</v>
      </c>
      <c r="J202" s="234"/>
      <c r="K202" s="233"/>
      <c r="L202" s="194">
        <f t="shared" si="75"/>
        <v>0</v>
      </c>
      <c r="M202" s="233"/>
      <c r="N202" s="233"/>
      <c r="O202" s="194">
        <f t="shared" si="76"/>
        <v>0</v>
      </c>
      <c r="P202" s="235"/>
    </row>
    <row r="203" spans="1:16" ht="14.25" hidden="1" customHeight="1" x14ac:dyDescent="0.25">
      <c r="A203" s="174">
        <v>5236</v>
      </c>
      <c r="B203" s="193" t="s">
        <v>217</v>
      </c>
      <c r="C203" s="194">
        <f t="shared" si="60"/>
        <v>0</v>
      </c>
      <c r="D203" s="233"/>
      <c r="E203" s="233"/>
      <c r="F203" s="194">
        <f t="shared" si="73"/>
        <v>0</v>
      </c>
      <c r="G203" s="233"/>
      <c r="H203" s="233"/>
      <c r="I203" s="194">
        <f t="shared" si="74"/>
        <v>0</v>
      </c>
      <c r="J203" s="234"/>
      <c r="K203" s="233"/>
      <c r="L203" s="194">
        <f t="shared" si="75"/>
        <v>0</v>
      </c>
      <c r="M203" s="233"/>
      <c r="N203" s="233"/>
      <c r="O203" s="194">
        <f t="shared" si="76"/>
        <v>0</v>
      </c>
      <c r="P203" s="235"/>
    </row>
    <row r="204" spans="1:16" ht="24" hidden="1" x14ac:dyDescent="0.25">
      <c r="A204" s="174">
        <v>5238</v>
      </c>
      <c r="B204" s="193" t="s">
        <v>218</v>
      </c>
      <c r="C204" s="194">
        <f t="shared" si="60"/>
        <v>0</v>
      </c>
      <c r="D204" s="233"/>
      <c r="E204" s="233"/>
      <c r="F204" s="194">
        <f t="shared" si="73"/>
        <v>0</v>
      </c>
      <c r="G204" s="233"/>
      <c r="H204" s="233"/>
      <c r="I204" s="194">
        <f t="shared" si="74"/>
        <v>0</v>
      </c>
      <c r="J204" s="234"/>
      <c r="K204" s="233"/>
      <c r="L204" s="194">
        <f t="shared" si="75"/>
        <v>0</v>
      </c>
      <c r="M204" s="233"/>
      <c r="N204" s="233"/>
      <c r="O204" s="194">
        <f t="shared" si="76"/>
        <v>0</v>
      </c>
      <c r="P204" s="235"/>
    </row>
    <row r="205" spans="1:16" ht="24" hidden="1" x14ac:dyDescent="0.25">
      <c r="A205" s="174">
        <v>5239</v>
      </c>
      <c r="B205" s="193" t="s">
        <v>219</v>
      </c>
      <c r="C205" s="194">
        <f t="shared" si="60"/>
        <v>0</v>
      </c>
      <c r="D205" s="233"/>
      <c r="E205" s="233"/>
      <c r="F205" s="194">
        <f t="shared" si="73"/>
        <v>0</v>
      </c>
      <c r="G205" s="233"/>
      <c r="H205" s="233"/>
      <c r="I205" s="194">
        <f t="shared" si="74"/>
        <v>0</v>
      </c>
      <c r="J205" s="234"/>
      <c r="K205" s="233"/>
      <c r="L205" s="194">
        <f t="shared" si="75"/>
        <v>0</v>
      </c>
      <c r="M205" s="233"/>
      <c r="N205" s="233"/>
      <c r="O205" s="194">
        <f t="shared" si="76"/>
        <v>0</v>
      </c>
      <c r="P205" s="235"/>
    </row>
    <row r="206" spans="1:16" ht="24" hidden="1" x14ac:dyDescent="0.25">
      <c r="A206" s="236">
        <v>5240</v>
      </c>
      <c r="B206" s="193" t="s">
        <v>220</v>
      </c>
      <c r="C206" s="194">
        <f t="shared" si="60"/>
        <v>0</v>
      </c>
      <c r="D206" s="233"/>
      <c r="E206" s="233"/>
      <c r="F206" s="194">
        <f t="shared" si="73"/>
        <v>0</v>
      </c>
      <c r="G206" s="233"/>
      <c r="H206" s="233"/>
      <c r="I206" s="194">
        <f t="shared" si="74"/>
        <v>0</v>
      </c>
      <c r="J206" s="234"/>
      <c r="K206" s="233"/>
      <c r="L206" s="194">
        <f t="shared" si="75"/>
        <v>0</v>
      </c>
      <c r="M206" s="233"/>
      <c r="N206" s="233"/>
      <c r="O206" s="194">
        <f t="shared" si="76"/>
        <v>0</v>
      </c>
      <c r="P206" s="235"/>
    </row>
    <row r="207" spans="1:16" hidden="1" x14ac:dyDescent="0.25">
      <c r="A207" s="236">
        <v>5250</v>
      </c>
      <c r="B207" s="193" t="s">
        <v>221</v>
      </c>
      <c r="C207" s="194">
        <f t="shared" si="60"/>
        <v>0</v>
      </c>
      <c r="D207" s="233"/>
      <c r="E207" s="233"/>
      <c r="F207" s="194">
        <f t="shared" si="73"/>
        <v>0</v>
      </c>
      <c r="G207" s="233"/>
      <c r="H207" s="233"/>
      <c r="I207" s="194">
        <f t="shared" si="74"/>
        <v>0</v>
      </c>
      <c r="J207" s="234"/>
      <c r="K207" s="233"/>
      <c r="L207" s="194">
        <f t="shared" si="75"/>
        <v>0</v>
      </c>
      <c r="M207" s="233"/>
      <c r="N207" s="233"/>
      <c r="O207" s="194">
        <f t="shared" si="76"/>
        <v>0</v>
      </c>
      <c r="P207" s="235"/>
    </row>
    <row r="208" spans="1:16" hidden="1" x14ac:dyDescent="0.25">
      <c r="A208" s="236">
        <v>5260</v>
      </c>
      <c r="B208" s="193" t="s">
        <v>222</v>
      </c>
      <c r="C208" s="194">
        <f t="shared" si="60"/>
        <v>0</v>
      </c>
      <c r="D208" s="194">
        <f t="shared" ref="D208:O208" si="77">SUM(D209)</f>
        <v>0</v>
      </c>
      <c r="E208" s="194">
        <f t="shared" si="77"/>
        <v>0</v>
      </c>
      <c r="F208" s="194">
        <f t="shared" si="77"/>
        <v>0</v>
      </c>
      <c r="G208" s="194">
        <f t="shared" si="77"/>
        <v>0</v>
      </c>
      <c r="H208" s="194">
        <f t="shared" si="77"/>
        <v>0</v>
      </c>
      <c r="I208" s="194">
        <f t="shared" si="77"/>
        <v>0</v>
      </c>
      <c r="J208" s="237">
        <f t="shared" si="77"/>
        <v>0</v>
      </c>
      <c r="K208" s="194">
        <f t="shared" si="77"/>
        <v>0</v>
      </c>
      <c r="L208" s="194">
        <f t="shared" si="77"/>
        <v>0</v>
      </c>
      <c r="M208" s="194">
        <f t="shared" si="77"/>
        <v>0</v>
      </c>
      <c r="N208" s="194">
        <f t="shared" si="77"/>
        <v>0</v>
      </c>
      <c r="O208" s="194">
        <f t="shared" si="77"/>
        <v>0</v>
      </c>
      <c r="P208" s="235"/>
    </row>
    <row r="209" spans="1:16" ht="24" hidden="1" x14ac:dyDescent="0.25">
      <c r="A209" s="174">
        <v>5269</v>
      </c>
      <c r="B209" s="193" t="s">
        <v>223</v>
      </c>
      <c r="C209" s="194">
        <f t="shared" si="60"/>
        <v>0</v>
      </c>
      <c r="D209" s="233"/>
      <c r="E209" s="233"/>
      <c r="F209" s="194">
        <f>D209+E209</f>
        <v>0</v>
      </c>
      <c r="G209" s="233"/>
      <c r="H209" s="233"/>
      <c r="I209" s="194">
        <f>G209+H209</f>
        <v>0</v>
      </c>
      <c r="J209" s="234"/>
      <c r="K209" s="233"/>
      <c r="L209" s="194">
        <f>J209+K209</f>
        <v>0</v>
      </c>
      <c r="M209" s="233"/>
      <c r="N209" s="233"/>
      <c r="O209" s="194">
        <f>M209+N209</f>
        <v>0</v>
      </c>
      <c r="P209" s="235"/>
    </row>
    <row r="210" spans="1:16" ht="24" hidden="1" x14ac:dyDescent="0.25">
      <c r="A210" s="246">
        <v>5270</v>
      </c>
      <c r="B210" s="200" t="s">
        <v>224</v>
      </c>
      <c r="C210" s="201">
        <f t="shared" si="60"/>
        <v>0</v>
      </c>
      <c r="D210" s="214"/>
      <c r="E210" s="214"/>
      <c r="F210" s="201">
        <f>D210+E210</f>
        <v>0</v>
      </c>
      <c r="G210" s="214"/>
      <c r="H210" s="214"/>
      <c r="I210" s="201">
        <f>G210+H210</f>
        <v>0</v>
      </c>
      <c r="J210" s="242"/>
      <c r="K210" s="214"/>
      <c r="L210" s="201">
        <f>J210+K210</f>
        <v>0</v>
      </c>
      <c r="M210" s="214"/>
      <c r="N210" s="214"/>
      <c r="O210" s="201">
        <f>M210+N210</f>
        <v>0</v>
      </c>
      <c r="P210" s="239"/>
    </row>
    <row r="211" spans="1:16" ht="24" hidden="1" x14ac:dyDescent="0.25">
      <c r="A211" s="102">
        <v>6000</v>
      </c>
      <c r="B211" s="102" t="s">
        <v>225</v>
      </c>
      <c r="C211" s="103">
        <f t="shared" si="60"/>
        <v>0</v>
      </c>
      <c r="D211" s="103">
        <f t="shared" ref="D211:O211" si="78">D212+D232+D240+D250</f>
        <v>0</v>
      </c>
      <c r="E211" s="103">
        <f t="shared" si="78"/>
        <v>0</v>
      </c>
      <c r="F211" s="103">
        <f t="shared" si="78"/>
        <v>0</v>
      </c>
      <c r="G211" s="103">
        <f t="shared" si="78"/>
        <v>0</v>
      </c>
      <c r="H211" s="103">
        <f t="shared" si="78"/>
        <v>0</v>
      </c>
      <c r="I211" s="103">
        <f t="shared" si="78"/>
        <v>0</v>
      </c>
      <c r="J211" s="104">
        <f t="shared" si="78"/>
        <v>0</v>
      </c>
      <c r="K211" s="103">
        <f t="shared" si="78"/>
        <v>0</v>
      </c>
      <c r="L211" s="103">
        <f t="shared" si="78"/>
        <v>0</v>
      </c>
      <c r="M211" s="103">
        <f t="shared" si="78"/>
        <v>0</v>
      </c>
      <c r="N211" s="103">
        <f t="shared" si="78"/>
        <v>0</v>
      </c>
      <c r="O211" s="103">
        <f t="shared" si="78"/>
        <v>0</v>
      </c>
      <c r="P211" s="105"/>
    </row>
    <row r="212" spans="1:16" ht="14.25" hidden="1" customHeight="1" x14ac:dyDescent="0.25">
      <c r="A212" s="85">
        <v>6200</v>
      </c>
      <c r="B212" s="75" t="s">
        <v>226</v>
      </c>
      <c r="C212" s="76">
        <f t="shared" si="60"/>
        <v>0</v>
      </c>
      <c r="D212" s="76">
        <f t="shared" ref="D212:O212" si="79">SUM(D213,D214,D216,D219,D225,D226,D227)</f>
        <v>0</v>
      </c>
      <c r="E212" s="76">
        <f t="shared" si="79"/>
        <v>0</v>
      </c>
      <c r="F212" s="76">
        <f t="shared" si="79"/>
        <v>0</v>
      </c>
      <c r="G212" s="76">
        <f t="shared" si="79"/>
        <v>0</v>
      </c>
      <c r="H212" s="76">
        <f t="shared" si="79"/>
        <v>0</v>
      </c>
      <c r="I212" s="76">
        <f t="shared" si="79"/>
        <v>0</v>
      </c>
      <c r="J212" s="115">
        <f t="shared" si="79"/>
        <v>0</v>
      </c>
      <c r="K212" s="76">
        <f t="shared" si="79"/>
        <v>0</v>
      </c>
      <c r="L212" s="76">
        <f t="shared" si="79"/>
        <v>0</v>
      </c>
      <c r="M212" s="76">
        <f t="shared" si="79"/>
        <v>0</v>
      </c>
      <c r="N212" s="76">
        <f t="shared" si="79"/>
        <v>0</v>
      </c>
      <c r="O212" s="76">
        <f t="shared" si="79"/>
        <v>0</v>
      </c>
      <c r="P212" s="107"/>
    </row>
    <row r="213" spans="1:16" ht="24" hidden="1" x14ac:dyDescent="0.25">
      <c r="A213" s="230">
        <v>6220</v>
      </c>
      <c r="B213" s="187" t="s">
        <v>227</v>
      </c>
      <c r="C213" s="188">
        <f t="shared" si="60"/>
        <v>0</v>
      </c>
      <c r="D213" s="240"/>
      <c r="E213" s="240"/>
      <c r="F213" s="188">
        <f>D213+E213</f>
        <v>0</v>
      </c>
      <c r="G213" s="240"/>
      <c r="H213" s="240"/>
      <c r="I213" s="188">
        <f>G213+H213</f>
        <v>0</v>
      </c>
      <c r="J213" s="241"/>
      <c r="K213" s="240"/>
      <c r="L213" s="188">
        <f>J213+K213</f>
        <v>0</v>
      </c>
      <c r="M213" s="240"/>
      <c r="N213" s="240"/>
      <c r="O213" s="188">
        <f>M213+N213</f>
        <v>0</v>
      </c>
      <c r="P213" s="232"/>
    </row>
    <row r="214" spans="1:16" hidden="1" x14ac:dyDescent="0.25">
      <c r="A214" s="236">
        <v>6230</v>
      </c>
      <c r="B214" s="193" t="s">
        <v>228</v>
      </c>
      <c r="C214" s="194">
        <f t="shared" si="60"/>
        <v>0</v>
      </c>
      <c r="D214" s="194">
        <f t="shared" ref="D214:O214" si="80">SUM(D215)</f>
        <v>0</v>
      </c>
      <c r="E214" s="194">
        <f t="shared" si="80"/>
        <v>0</v>
      </c>
      <c r="F214" s="194">
        <f t="shared" si="80"/>
        <v>0</v>
      </c>
      <c r="G214" s="194">
        <f t="shared" si="80"/>
        <v>0</v>
      </c>
      <c r="H214" s="194">
        <f t="shared" si="80"/>
        <v>0</v>
      </c>
      <c r="I214" s="194">
        <f t="shared" si="80"/>
        <v>0</v>
      </c>
      <c r="J214" s="237">
        <f t="shared" si="80"/>
        <v>0</v>
      </c>
      <c r="K214" s="194">
        <f t="shared" si="80"/>
        <v>0</v>
      </c>
      <c r="L214" s="194">
        <f t="shared" si="80"/>
        <v>0</v>
      </c>
      <c r="M214" s="194">
        <f t="shared" si="80"/>
        <v>0</v>
      </c>
      <c r="N214" s="194">
        <f t="shared" si="80"/>
        <v>0</v>
      </c>
      <c r="O214" s="194">
        <f t="shared" si="80"/>
        <v>0</v>
      </c>
      <c r="P214" s="235"/>
    </row>
    <row r="215" spans="1:16" ht="24" hidden="1" x14ac:dyDescent="0.25">
      <c r="A215" s="174">
        <v>6239</v>
      </c>
      <c r="B215" s="193" t="s">
        <v>229</v>
      </c>
      <c r="C215" s="194">
        <f t="shared" si="60"/>
        <v>0</v>
      </c>
      <c r="D215" s="233"/>
      <c r="E215" s="233"/>
      <c r="F215" s="194">
        <f>D215+E215</f>
        <v>0</v>
      </c>
      <c r="G215" s="233"/>
      <c r="H215" s="233"/>
      <c r="I215" s="194">
        <f>G215+H215</f>
        <v>0</v>
      </c>
      <c r="J215" s="234"/>
      <c r="K215" s="233"/>
      <c r="L215" s="194">
        <f>J215+K215</f>
        <v>0</v>
      </c>
      <c r="M215" s="233"/>
      <c r="N215" s="233"/>
      <c r="O215" s="194">
        <f>M215+N215</f>
        <v>0</v>
      </c>
      <c r="P215" s="235"/>
    </row>
    <row r="216" spans="1:16" ht="24" hidden="1" x14ac:dyDescent="0.25">
      <c r="A216" s="236">
        <v>6240</v>
      </c>
      <c r="B216" s="193" t="s">
        <v>230</v>
      </c>
      <c r="C216" s="194">
        <f t="shared" si="60"/>
        <v>0</v>
      </c>
      <c r="D216" s="194">
        <f t="shared" ref="D216:O216" si="81">SUM(D217:D218)</f>
        <v>0</v>
      </c>
      <c r="E216" s="194">
        <f t="shared" si="81"/>
        <v>0</v>
      </c>
      <c r="F216" s="194">
        <f t="shared" si="81"/>
        <v>0</v>
      </c>
      <c r="G216" s="194">
        <f t="shared" si="81"/>
        <v>0</v>
      </c>
      <c r="H216" s="194">
        <f t="shared" si="81"/>
        <v>0</v>
      </c>
      <c r="I216" s="194">
        <f t="shared" si="81"/>
        <v>0</v>
      </c>
      <c r="J216" s="237">
        <f t="shared" si="81"/>
        <v>0</v>
      </c>
      <c r="K216" s="194">
        <f t="shared" si="81"/>
        <v>0</v>
      </c>
      <c r="L216" s="194">
        <f t="shared" si="81"/>
        <v>0</v>
      </c>
      <c r="M216" s="194">
        <f t="shared" si="81"/>
        <v>0</v>
      </c>
      <c r="N216" s="194">
        <f t="shared" si="81"/>
        <v>0</v>
      </c>
      <c r="O216" s="194">
        <f t="shared" si="81"/>
        <v>0</v>
      </c>
      <c r="P216" s="235"/>
    </row>
    <row r="217" spans="1:16" hidden="1" x14ac:dyDescent="0.25">
      <c r="A217" s="174">
        <v>6241</v>
      </c>
      <c r="B217" s="193" t="s">
        <v>231</v>
      </c>
      <c r="C217" s="194">
        <f t="shared" si="60"/>
        <v>0</v>
      </c>
      <c r="D217" s="233"/>
      <c r="E217" s="233"/>
      <c r="F217" s="194">
        <f>D217+E217</f>
        <v>0</v>
      </c>
      <c r="G217" s="233"/>
      <c r="H217" s="233"/>
      <c r="I217" s="194">
        <f>G217+H217</f>
        <v>0</v>
      </c>
      <c r="J217" s="234"/>
      <c r="K217" s="233"/>
      <c r="L217" s="194">
        <f>J217+K217</f>
        <v>0</v>
      </c>
      <c r="M217" s="233"/>
      <c r="N217" s="233"/>
      <c r="O217" s="194">
        <f>M217+N217</f>
        <v>0</v>
      </c>
      <c r="P217" s="235"/>
    </row>
    <row r="218" spans="1:16" hidden="1" x14ac:dyDescent="0.25">
      <c r="A218" s="174">
        <v>6242</v>
      </c>
      <c r="B218" s="193" t="s">
        <v>232</v>
      </c>
      <c r="C218" s="194">
        <f t="shared" si="60"/>
        <v>0</v>
      </c>
      <c r="D218" s="233"/>
      <c r="E218" s="233"/>
      <c r="F218" s="194">
        <f>D218+E218</f>
        <v>0</v>
      </c>
      <c r="G218" s="233"/>
      <c r="H218" s="233"/>
      <c r="I218" s="194">
        <f>G218+H218</f>
        <v>0</v>
      </c>
      <c r="J218" s="234"/>
      <c r="K218" s="233"/>
      <c r="L218" s="194">
        <f>J218+K218</f>
        <v>0</v>
      </c>
      <c r="M218" s="233"/>
      <c r="N218" s="233"/>
      <c r="O218" s="194">
        <f>M218+N218</f>
        <v>0</v>
      </c>
      <c r="P218" s="235"/>
    </row>
    <row r="219" spans="1:16" ht="25.5" hidden="1" customHeight="1" x14ac:dyDescent="0.25">
      <c r="A219" s="236">
        <v>6250</v>
      </c>
      <c r="B219" s="193" t="s">
        <v>233</v>
      </c>
      <c r="C219" s="194">
        <f t="shared" si="60"/>
        <v>0</v>
      </c>
      <c r="D219" s="194">
        <f t="shared" ref="D219:O219" si="82">SUM(D220:D224)</f>
        <v>0</v>
      </c>
      <c r="E219" s="194">
        <f t="shared" si="82"/>
        <v>0</v>
      </c>
      <c r="F219" s="194">
        <f t="shared" si="82"/>
        <v>0</v>
      </c>
      <c r="G219" s="194">
        <f t="shared" si="82"/>
        <v>0</v>
      </c>
      <c r="H219" s="194">
        <f t="shared" si="82"/>
        <v>0</v>
      </c>
      <c r="I219" s="194">
        <f t="shared" si="82"/>
        <v>0</v>
      </c>
      <c r="J219" s="237">
        <f t="shared" si="82"/>
        <v>0</v>
      </c>
      <c r="K219" s="194">
        <f t="shared" si="82"/>
        <v>0</v>
      </c>
      <c r="L219" s="194">
        <f t="shared" si="82"/>
        <v>0</v>
      </c>
      <c r="M219" s="194">
        <f t="shared" si="82"/>
        <v>0</v>
      </c>
      <c r="N219" s="194">
        <f t="shared" si="82"/>
        <v>0</v>
      </c>
      <c r="O219" s="194">
        <f t="shared" si="82"/>
        <v>0</v>
      </c>
      <c r="P219" s="235"/>
    </row>
    <row r="220" spans="1:16" ht="14.25" hidden="1" customHeight="1" x14ac:dyDescent="0.25">
      <c r="A220" s="174">
        <v>6252</v>
      </c>
      <c r="B220" s="193" t="s">
        <v>234</v>
      </c>
      <c r="C220" s="194">
        <f t="shared" si="60"/>
        <v>0</v>
      </c>
      <c r="D220" s="233"/>
      <c r="E220" s="233"/>
      <c r="F220" s="194">
        <f t="shared" ref="F220:F226" si="83">D220+E220</f>
        <v>0</v>
      </c>
      <c r="G220" s="233"/>
      <c r="H220" s="233"/>
      <c r="I220" s="194">
        <f t="shared" ref="I220:I226" si="84">G220+H220</f>
        <v>0</v>
      </c>
      <c r="J220" s="234"/>
      <c r="K220" s="233"/>
      <c r="L220" s="194">
        <f t="shared" ref="L220:L226" si="85">J220+K220</f>
        <v>0</v>
      </c>
      <c r="M220" s="233"/>
      <c r="N220" s="233"/>
      <c r="O220" s="194">
        <f t="shared" ref="O220:O226" si="86">M220+N220</f>
        <v>0</v>
      </c>
      <c r="P220" s="235"/>
    </row>
    <row r="221" spans="1:16" ht="14.25" hidden="1" customHeight="1" x14ac:dyDescent="0.25">
      <c r="A221" s="174">
        <v>6253</v>
      </c>
      <c r="B221" s="193" t="s">
        <v>235</v>
      </c>
      <c r="C221" s="194">
        <f t="shared" si="60"/>
        <v>0</v>
      </c>
      <c r="D221" s="233"/>
      <c r="E221" s="233"/>
      <c r="F221" s="194">
        <f t="shared" si="83"/>
        <v>0</v>
      </c>
      <c r="G221" s="233"/>
      <c r="H221" s="233"/>
      <c r="I221" s="194">
        <f t="shared" si="84"/>
        <v>0</v>
      </c>
      <c r="J221" s="234"/>
      <c r="K221" s="233"/>
      <c r="L221" s="194">
        <f t="shared" si="85"/>
        <v>0</v>
      </c>
      <c r="M221" s="233"/>
      <c r="N221" s="233"/>
      <c r="O221" s="194">
        <f t="shared" si="86"/>
        <v>0</v>
      </c>
      <c r="P221" s="235"/>
    </row>
    <row r="222" spans="1:16" ht="24" hidden="1" x14ac:dyDescent="0.25">
      <c r="A222" s="174">
        <v>6254</v>
      </c>
      <c r="B222" s="193" t="s">
        <v>236</v>
      </c>
      <c r="C222" s="194">
        <f t="shared" si="60"/>
        <v>0</v>
      </c>
      <c r="D222" s="233"/>
      <c r="E222" s="233"/>
      <c r="F222" s="194">
        <f t="shared" si="83"/>
        <v>0</v>
      </c>
      <c r="G222" s="233"/>
      <c r="H222" s="233"/>
      <c r="I222" s="194">
        <f t="shared" si="84"/>
        <v>0</v>
      </c>
      <c r="J222" s="234"/>
      <c r="K222" s="233"/>
      <c r="L222" s="194">
        <f t="shared" si="85"/>
        <v>0</v>
      </c>
      <c r="M222" s="233"/>
      <c r="N222" s="233"/>
      <c r="O222" s="194">
        <f t="shared" si="86"/>
        <v>0</v>
      </c>
      <c r="P222" s="235"/>
    </row>
    <row r="223" spans="1:16" ht="24" hidden="1" x14ac:dyDescent="0.25">
      <c r="A223" s="174">
        <v>6255</v>
      </c>
      <c r="B223" s="193" t="s">
        <v>237</v>
      </c>
      <c r="C223" s="194">
        <f t="shared" si="60"/>
        <v>0</v>
      </c>
      <c r="D223" s="233"/>
      <c r="E223" s="233"/>
      <c r="F223" s="194">
        <f t="shared" si="83"/>
        <v>0</v>
      </c>
      <c r="G223" s="233"/>
      <c r="H223" s="233"/>
      <c r="I223" s="194">
        <f t="shared" si="84"/>
        <v>0</v>
      </c>
      <c r="J223" s="234"/>
      <c r="K223" s="233"/>
      <c r="L223" s="194">
        <f t="shared" si="85"/>
        <v>0</v>
      </c>
      <c r="M223" s="233"/>
      <c r="N223" s="233"/>
      <c r="O223" s="194">
        <f t="shared" si="86"/>
        <v>0</v>
      </c>
      <c r="P223" s="235"/>
    </row>
    <row r="224" spans="1:16" hidden="1" x14ac:dyDescent="0.25">
      <c r="A224" s="174">
        <v>6259</v>
      </c>
      <c r="B224" s="193" t="s">
        <v>238</v>
      </c>
      <c r="C224" s="194">
        <f t="shared" si="60"/>
        <v>0</v>
      </c>
      <c r="D224" s="233"/>
      <c r="E224" s="233"/>
      <c r="F224" s="194">
        <f t="shared" si="83"/>
        <v>0</v>
      </c>
      <c r="G224" s="233"/>
      <c r="H224" s="233"/>
      <c r="I224" s="194">
        <f t="shared" si="84"/>
        <v>0</v>
      </c>
      <c r="J224" s="234"/>
      <c r="K224" s="233"/>
      <c r="L224" s="194">
        <f t="shared" si="85"/>
        <v>0</v>
      </c>
      <c r="M224" s="233"/>
      <c r="N224" s="233"/>
      <c r="O224" s="194">
        <f t="shared" si="86"/>
        <v>0</v>
      </c>
      <c r="P224" s="235"/>
    </row>
    <row r="225" spans="1:16" ht="24" hidden="1" x14ac:dyDescent="0.25">
      <c r="A225" s="236">
        <v>6260</v>
      </c>
      <c r="B225" s="193" t="s">
        <v>239</v>
      </c>
      <c r="C225" s="194">
        <f t="shared" si="60"/>
        <v>0</v>
      </c>
      <c r="D225" s="233"/>
      <c r="E225" s="233"/>
      <c r="F225" s="194">
        <f t="shared" si="83"/>
        <v>0</v>
      </c>
      <c r="G225" s="233"/>
      <c r="H225" s="233"/>
      <c r="I225" s="194">
        <f t="shared" si="84"/>
        <v>0</v>
      </c>
      <c r="J225" s="234"/>
      <c r="K225" s="233"/>
      <c r="L225" s="194">
        <f t="shared" si="85"/>
        <v>0</v>
      </c>
      <c r="M225" s="233"/>
      <c r="N225" s="233"/>
      <c r="O225" s="194">
        <f t="shared" si="86"/>
        <v>0</v>
      </c>
      <c r="P225" s="235"/>
    </row>
    <row r="226" spans="1:16" hidden="1" x14ac:dyDescent="0.25">
      <c r="A226" s="236">
        <v>6270</v>
      </c>
      <c r="B226" s="193" t="s">
        <v>240</v>
      </c>
      <c r="C226" s="194">
        <f t="shared" si="60"/>
        <v>0</v>
      </c>
      <c r="D226" s="233"/>
      <c r="E226" s="233"/>
      <c r="F226" s="194">
        <f t="shared" si="83"/>
        <v>0</v>
      </c>
      <c r="G226" s="233"/>
      <c r="H226" s="233"/>
      <c r="I226" s="194">
        <f t="shared" si="84"/>
        <v>0</v>
      </c>
      <c r="J226" s="234"/>
      <c r="K226" s="233"/>
      <c r="L226" s="194">
        <f t="shared" si="85"/>
        <v>0</v>
      </c>
      <c r="M226" s="233"/>
      <c r="N226" s="233"/>
      <c r="O226" s="194">
        <f t="shared" si="86"/>
        <v>0</v>
      </c>
      <c r="P226" s="235"/>
    </row>
    <row r="227" spans="1:16" ht="24" hidden="1" x14ac:dyDescent="0.25">
      <c r="A227" s="236">
        <v>6290</v>
      </c>
      <c r="B227" s="193" t="s">
        <v>241</v>
      </c>
      <c r="C227" s="194">
        <f t="shared" si="60"/>
        <v>0</v>
      </c>
      <c r="D227" s="194">
        <f t="shared" ref="D227:O227" si="87">SUM(D228:D231)</f>
        <v>0</v>
      </c>
      <c r="E227" s="194">
        <f t="shared" si="87"/>
        <v>0</v>
      </c>
      <c r="F227" s="194">
        <f t="shared" si="87"/>
        <v>0</v>
      </c>
      <c r="G227" s="194">
        <f t="shared" si="87"/>
        <v>0</v>
      </c>
      <c r="H227" s="194">
        <f t="shared" si="87"/>
        <v>0</v>
      </c>
      <c r="I227" s="194">
        <f t="shared" si="87"/>
        <v>0</v>
      </c>
      <c r="J227" s="237">
        <f t="shared" si="87"/>
        <v>0</v>
      </c>
      <c r="K227" s="194">
        <f t="shared" si="87"/>
        <v>0</v>
      </c>
      <c r="L227" s="194">
        <f t="shared" si="87"/>
        <v>0</v>
      </c>
      <c r="M227" s="194">
        <f t="shared" si="87"/>
        <v>0</v>
      </c>
      <c r="N227" s="194">
        <f t="shared" si="87"/>
        <v>0</v>
      </c>
      <c r="O227" s="194">
        <f t="shared" si="87"/>
        <v>0</v>
      </c>
      <c r="P227" s="235"/>
    </row>
    <row r="228" spans="1:16" hidden="1" x14ac:dyDescent="0.25">
      <c r="A228" s="174">
        <v>6291</v>
      </c>
      <c r="B228" s="193" t="s">
        <v>242</v>
      </c>
      <c r="C228" s="194">
        <f t="shared" si="60"/>
        <v>0</v>
      </c>
      <c r="D228" s="233"/>
      <c r="E228" s="233"/>
      <c r="F228" s="194">
        <f>D228+E228</f>
        <v>0</v>
      </c>
      <c r="G228" s="233"/>
      <c r="H228" s="233"/>
      <c r="I228" s="194">
        <f>G228+H228</f>
        <v>0</v>
      </c>
      <c r="J228" s="234"/>
      <c r="K228" s="233"/>
      <c r="L228" s="194">
        <f>J228+K228</f>
        <v>0</v>
      </c>
      <c r="M228" s="233"/>
      <c r="N228" s="233"/>
      <c r="O228" s="194">
        <f>M228+N228</f>
        <v>0</v>
      </c>
      <c r="P228" s="235"/>
    </row>
    <row r="229" spans="1:16" hidden="1" x14ac:dyDescent="0.25">
      <c r="A229" s="174">
        <v>6292</v>
      </c>
      <c r="B229" s="193" t="s">
        <v>243</v>
      </c>
      <c r="C229" s="194">
        <f t="shared" si="60"/>
        <v>0</v>
      </c>
      <c r="D229" s="233"/>
      <c r="E229" s="233"/>
      <c r="F229" s="194">
        <f>D229+E229</f>
        <v>0</v>
      </c>
      <c r="G229" s="233"/>
      <c r="H229" s="233"/>
      <c r="I229" s="194">
        <f>G229+H229</f>
        <v>0</v>
      </c>
      <c r="J229" s="234"/>
      <c r="K229" s="233"/>
      <c r="L229" s="194">
        <f>J229+K229</f>
        <v>0</v>
      </c>
      <c r="M229" s="233"/>
      <c r="N229" s="233"/>
      <c r="O229" s="194">
        <f>M229+N229</f>
        <v>0</v>
      </c>
      <c r="P229" s="235"/>
    </row>
    <row r="230" spans="1:16" ht="72" hidden="1" x14ac:dyDescent="0.25">
      <c r="A230" s="174">
        <v>6296</v>
      </c>
      <c r="B230" s="193" t="s">
        <v>244</v>
      </c>
      <c r="C230" s="194">
        <f t="shared" si="60"/>
        <v>0</v>
      </c>
      <c r="D230" s="233"/>
      <c r="E230" s="233"/>
      <c r="F230" s="194">
        <f>D230+E230</f>
        <v>0</v>
      </c>
      <c r="G230" s="233"/>
      <c r="H230" s="233"/>
      <c r="I230" s="194">
        <f>G230+H230</f>
        <v>0</v>
      </c>
      <c r="J230" s="234"/>
      <c r="K230" s="233"/>
      <c r="L230" s="194">
        <f>J230+K230</f>
        <v>0</v>
      </c>
      <c r="M230" s="233"/>
      <c r="N230" s="233"/>
      <c r="O230" s="194">
        <f>M230+N230</f>
        <v>0</v>
      </c>
      <c r="P230" s="235"/>
    </row>
    <row r="231" spans="1:16" ht="39.75" hidden="1" customHeight="1" x14ac:dyDescent="0.25">
      <c r="A231" s="174">
        <v>6299</v>
      </c>
      <c r="B231" s="193" t="s">
        <v>245</v>
      </c>
      <c r="C231" s="194">
        <f t="shared" si="60"/>
        <v>0</v>
      </c>
      <c r="D231" s="233"/>
      <c r="E231" s="233"/>
      <c r="F231" s="194">
        <f>D231+E231</f>
        <v>0</v>
      </c>
      <c r="G231" s="233"/>
      <c r="H231" s="233"/>
      <c r="I231" s="194">
        <f>G231+H231</f>
        <v>0</v>
      </c>
      <c r="J231" s="234"/>
      <c r="K231" s="233"/>
      <c r="L231" s="194">
        <f>J231+K231</f>
        <v>0</v>
      </c>
      <c r="M231" s="233"/>
      <c r="N231" s="233"/>
      <c r="O231" s="194">
        <f>M231+N231</f>
        <v>0</v>
      </c>
      <c r="P231" s="235"/>
    </row>
    <row r="232" spans="1:16" hidden="1" x14ac:dyDescent="0.25">
      <c r="A232" s="207">
        <v>6300</v>
      </c>
      <c r="B232" s="200" t="s">
        <v>246</v>
      </c>
      <c r="C232" s="201">
        <f t="shared" si="60"/>
        <v>0</v>
      </c>
      <c r="D232" s="201">
        <f t="shared" ref="D232:O232" si="88">SUM(D233,D238,D239)</f>
        <v>0</v>
      </c>
      <c r="E232" s="201">
        <f t="shared" si="88"/>
        <v>0</v>
      </c>
      <c r="F232" s="201">
        <f t="shared" si="88"/>
        <v>0</v>
      </c>
      <c r="G232" s="201">
        <f t="shared" si="88"/>
        <v>0</v>
      </c>
      <c r="H232" s="201">
        <f t="shared" si="88"/>
        <v>0</v>
      </c>
      <c r="I232" s="201">
        <f t="shared" si="88"/>
        <v>0</v>
      </c>
      <c r="J232" s="238">
        <f t="shared" si="88"/>
        <v>0</v>
      </c>
      <c r="K232" s="201">
        <f t="shared" si="88"/>
        <v>0</v>
      </c>
      <c r="L232" s="201">
        <f t="shared" si="88"/>
        <v>0</v>
      </c>
      <c r="M232" s="201">
        <f t="shared" si="88"/>
        <v>0</v>
      </c>
      <c r="N232" s="201">
        <f t="shared" si="88"/>
        <v>0</v>
      </c>
      <c r="O232" s="201">
        <f t="shared" si="88"/>
        <v>0</v>
      </c>
      <c r="P232" s="239"/>
    </row>
    <row r="233" spans="1:16" ht="24" hidden="1" x14ac:dyDescent="0.25">
      <c r="A233" s="230">
        <v>6320</v>
      </c>
      <c r="B233" s="187" t="s">
        <v>247</v>
      </c>
      <c r="C233" s="188">
        <f t="shared" si="60"/>
        <v>0</v>
      </c>
      <c r="D233" s="188">
        <f t="shared" ref="D233:O233" si="89">SUM(D234:D237)</f>
        <v>0</v>
      </c>
      <c r="E233" s="188">
        <f t="shared" si="89"/>
        <v>0</v>
      </c>
      <c r="F233" s="188">
        <f t="shared" si="89"/>
        <v>0</v>
      </c>
      <c r="G233" s="188">
        <f t="shared" si="89"/>
        <v>0</v>
      </c>
      <c r="H233" s="188">
        <f t="shared" si="89"/>
        <v>0</v>
      </c>
      <c r="I233" s="188">
        <f t="shared" si="89"/>
        <v>0</v>
      </c>
      <c r="J233" s="231">
        <f t="shared" si="89"/>
        <v>0</v>
      </c>
      <c r="K233" s="188">
        <f t="shared" si="89"/>
        <v>0</v>
      </c>
      <c r="L233" s="188">
        <f t="shared" si="89"/>
        <v>0</v>
      </c>
      <c r="M233" s="188">
        <f t="shared" si="89"/>
        <v>0</v>
      </c>
      <c r="N233" s="188">
        <f t="shared" si="89"/>
        <v>0</v>
      </c>
      <c r="O233" s="188">
        <f t="shared" si="89"/>
        <v>0</v>
      </c>
      <c r="P233" s="232"/>
    </row>
    <row r="234" spans="1:16" hidden="1" x14ac:dyDescent="0.25">
      <c r="A234" s="174">
        <v>6322</v>
      </c>
      <c r="B234" s="193" t="s">
        <v>248</v>
      </c>
      <c r="C234" s="194">
        <f t="shared" si="60"/>
        <v>0</v>
      </c>
      <c r="D234" s="233"/>
      <c r="E234" s="233"/>
      <c r="F234" s="194">
        <f t="shared" ref="F234:F239" si="90">D234+E234</f>
        <v>0</v>
      </c>
      <c r="G234" s="233"/>
      <c r="H234" s="233"/>
      <c r="I234" s="194">
        <f t="shared" ref="I234:I239" si="91">G234+H234</f>
        <v>0</v>
      </c>
      <c r="J234" s="234"/>
      <c r="K234" s="233"/>
      <c r="L234" s="194">
        <f t="shared" ref="L234:L239" si="92">J234+K234</f>
        <v>0</v>
      </c>
      <c r="M234" s="233"/>
      <c r="N234" s="233"/>
      <c r="O234" s="194">
        <f t="shared" ref="O234:O239" si="93">M234+N234</f>
        <v>0</v>
      </c>
      <c r="P234" s="235"/>
    </row>
    <row r="235" spans="1:16" ht="24" hidden="1" x14ac:dyDescent="0.25">
      <c r="A235" s="174">
        <v>6323</v>
      </c>
      <c r="B235" s="193" t="s">
        <v>249</v>
      </c>
      <c r="C235" s="194">
        <f t="shared" si="60"/>
        <v>0</v>
      </c>
      <c r="D235" s="233"/>
      <c r="E235" s="233"/>
      <c r="F235" s="194">
        <f t="shared" si="90"/>
        <v>0</v>
      </c>
      <c r="G235" s="233"/>
      <c r="H235" s="233"/>
      <c r="I235" s="194">
        <f t="shared" si="91"/>
        <v>0</v>
      </c>
      <c r="J235" s="234"/>
      <c r="K235" s="233"/>
      <c r="L235" s="194">
        <f t="shared" si="92"/>
        <v>0</v>
      </c>
      <c r="M235" s="233"/>
      <c r="N235" s="233"/>
      <c r="O235" s="194">
        <f t="shared" si="93"/>
        <v>0</v>
      </c>
      <c r="P235" s="235"/>
    </row>
    <row r="236" spans="1:16" ht="24" hidden="1" x14ac:dyDescent="0.25">
      <c r="A236" s="174">
        <v>6324</v>
      </c>
      <c r="B236" s="193" t="s">
        <v>250</v>
      </c>
      <c r="C236" s="194">
        <f t="shared" si="60"/>
        <v>0</v>
      </c>
      <c r="D236" s="233"/>
      <c r="E236" s="233"/>
      <c r="F236" s="194">
        <f t="shared" si="90"/>
        <v>0</v>
      </c>
      <c r="G236" s="233"/>
      <c r="H236" s="233"/>
      <c r="I236" s="194">
        <f t="shared" si="91"/>
        <v>0</v>
      </c>
      <c r="J236" s="234"/>
      <c r="K236" s="233"/>
      <c r="L236" s="194">
        <f t="shared" si="92"/>
        <v>0</v>
      </c>
      <c r="M236" s="233"/>
      <c r="N236" s="233"/>
      <c r="O236" s="194">
        <f t="shared" si="93"/>
        <v>0</v>
      </c>
      <c r="P236" s="235"/>
    </row>
    <row r="237" spans="1:16" hidden="1" x14ac:dyDescent="0.25">
      <c r="A237" s="174">
        <v>6329</v>
      </c>
      <c r="B237" s="193" t="s">
        <v>251</v>
      </c>
      <c r="C237" s="194">
        <f t="shared" si="60"/>
        <v>0</v>
      </c>
      <c r="D237" s="233"/>
      <c r="E237" s="233"/>
      <c r="F237" s="194">
        <f t="shared" si="90"/>
        <v>0</v>
      </c>
      <c r="G237" s="233"/>
      <c r="H237" s="233"/>
      <c r="I237" s="194">
        <f t="shared" si="91"/>
        <v>0</v>
      </c>
      <c r="J237" s="234"/>
      <c r="K237" s="233"/>
      <c r="L237" s="194">
        <f t="shared" si="92"/>
        <v>0</v>
      </c>
      <c r="M237" s="233"/>
      <c r="N237" s="233"/>
      <c r="O237" s="194">
        <f t="shared" si="93"/>
        <v>0</v>
      </c>
      <c r="P237" s="235"/>
    </row>
    <row r="238" spans="1:16" ht="24" hidden="1" x14ac:dyDescent="0.25">
      <c r="A238" s="236">
        <v>6330</v>
      </c>
      <c r="B238" s="193" t="s">
        <v>252</v>
      </c>
      <c r="C238" s="194">
        <f t="shared" si="60"/>
        <v>0</v>
      </c>
      <c r="D238" s="233"/>
      <c r="E238" s="233"/>
      <c r="F238" s="194">
        <f t="shared" si="90"/>
        <v>0</v>
      </c>
      <c r="G238" s="233"/>
      <c r="H238" s="233"/>
      <c r="I238" s="194">
        <f t="shared" si="91"/>
        <v>0</v>
      </c>
      <c r="J238" s="234"/>
      <c r="K238" s="233"/>
      <c r="L238" s="194">
        <f t="shared" si="92"/>
        <v>0</v>
      </c>
      <c r="M238" s="233"/>
      <c r="N238" s="233"/>
      <c r="O238" s="194">
        <f t="shared" si="93"/>
        <v>0</v>
      </c>
      <c r="P238" s="235"/>
    </row>
    <row r="239" spans="1:16" hidden="1" x14ac:dyDescent="0.25">
      <c r="A239" s="236">
        <v>6360</v>
      </c>
      <c r="B239" s="193" t="s">
        <v>253</v>
      </c>
      <c r="C239" s="194">
        <f t="shared" si="60"/>
        <v>0</v>
      </c>
      <c r="D239" s="233"/>
      <c r="E239" s="233"/>
      <c r="F239" s="194">
        <f t="shared" si="90"/>
        <v>0</v>
      </c>
      <c r="G239" s="233"/>
      <c r="H239" s="233"/>
      <c r="I239" s="194">
        <f t="shared" si="91"/>
        <v>0</v>
      </c>
      <c r="J239" s="234"/>
      <c r="K239" s="233"/>
      <c r="L239" s="194">
        <f t="shared" si="92"/>
        <v>0</v>
      </c>
      <c r="M239" s="233"/>
      <c r="N239" s="233"/>
      <c r="O239" s="194">
        <f t="shared" si="93"/>
        <v>0</v>
      </c>
      <c r="P239" s="235"/>
    </row>
    <row r="240" spans="1:16" ht="36" hidden="1" x14ac:dyDescent="0.25">
      <c r="A240" s="207">
        <v>6400</v>
      </c>
      <c r="B240" s="200" t="s">
        <v>254</v>
      </c>
      <c r="C240" s="201">
        <f t="shared" si="60"/>
        <v>0</v>
      </c>
      <c r="D240" s="201">
        <f t="shared" ref="D240:O240" si="94">SUM(D241,D245)</f>
        <v>0</v>
      </c>
      <c r="E240" s="201">
        <f t="shared" si="94"/>
        <v>0</v>
      </c>
      <c r="F240" s="201">
        <f t="shared" si="94"/>
        <v>0</v>
      </c>
      <c r="G240" s="201">
        <f t="shared" si="94"/>
        <v>0</v>
      </c>
      <c r="H240" s="201">
        <f t="shared" si="94"/>
        <v>0</v>
      </c>
      <c r="I240" s="201">
        <f t="shared" si="94"/>
        <v>0</v>
      </c>
      <c r="J240" s="238">
        <f t="shared" si="94"/>
        <v>0</v>
      </c>
      <c r="K240" s="201">
        <f t="shared" si="94"/>
        <v>0</v>
      </c>
      <c r="L240" s="201">
        <f t="shared" si="94"/>
        <v>0</v>
      </c>
      <c r="M240" s="201">
        <f t="shared" si="94"/>
        <v>0</v>
      </c>
      <c r="N240" s="201">
        <f t="shared" si="94"/>
        <v>0</v>
      </c>
      <c r="O240" s="201">
        <f t="shared" si="94"/>
        <v>0</v>
      </c>
      <c r="P240" s="239"/>
    </row>
    <row r="241" spans="1:17" ht="24" hidden="1" x14ac:dyDescent="0.25">
      <c r="A241" s="230">
        <v>6410</v>
      </c>
      <c r="B241" s="187" t="s">
        <v>255</v>
      </c>
      <c r="C241" s="188">
        <f t="shared" si="60"/>
        <v>0</v>
      </c>
      <c r="D241" s="188">
        <f t="shared" ref="D241:O241" si="95">SUM(D242:D244)</f>
        <v>0</v>
      </c>
      <c r="E241" s="188">
        <f t="shared" si="95"/>
        <v>0</v>
      </c>
      <c r="F241" s="188">
        <f t="shared" si="95"/>
        <v>0</v>
      </c>
      <c r="G241" s="188">
        <f t="shared" si="95"/>
        <v>0</v>
      </c>
      <c r="H241" s="188">
        <f t="shared" si="95"/>
        <v>0</v>
      </c>
      <c r="I241" s="188">
        <f t="shared" si="95"/>
        <v>0</v>
      </c>
      <c r="J241" s="231">
        <f t="shared" si="95"/>
        <v>0</v>
      </c>
      <c r="K241" s="188">
        <f t="shared" si="95"/>
        <v>0</v>
      </c>
      <c r="L241" s="188">
        <f t="shared" si="95"/>
        <v>0</v>
      </c>
      <c r="M241" s="188">
        <f t="shared" si="95"/>
        <v>0</v>
      </c>
      <c r="N241" s="188">
        <f t="shared" si="95"/>
        <v>0</v>
      </c>
      <c r="O241" s="188">
        <f t="shared" si="95"/>
        <v>0</v>
      </c>
      <c r="P241" s="232"/>
      <c r="Q241" s="3"/>
    </row>
    <row r="242" spans="1:17" hidden="1" x14ac:dyDescent="0.25">
      <c r="A242" s="174">
        <v>6411</v>
      </c>
      <c r="B242" s="244" t="s">
        <v>256</v>
      </c>
      <c r="C242" s="194">
        <f t="shared" ref="C242:C284" si="96">F242+I242+L242+O242</f>
        <v>0</v>
      </c>
      <c r="D242" s="233"/>
      <c r="E242" s="233"/>
      <c r="F242" s="194">
        <f>D242+E242</f>
        <v>0</v>
      </c>
      <c r="G242" s="233"/>
      <c r="H242" s="233"/>
      <c r="I242" s="194">
        <f>G242+H242</f>
        <v>0</v>
      </c>
      <c r="J242" s="234"/>
      <c r="K242" s="233"/>
      <c r="L242" s="194">
        <f>J242+K242</f>
        <v>0</v>
      </c>
      <c r="M242" s="233"/>
      <c r="N242" s="233"/>
      <c r="O242" s="194">
        <f>M242+N242</f>
        <v>0</v>
      </c>
      <c r="P242" s="235"/>
      <c r="Q242" s="3"/>
    </row>
    <row r="243" spans="1:17" ht="36" hidden="1" x14ac:dyDescent="0.25">
      <c r="A243" s="174">
        <v>6412</v>
      </c>
      <c r="B243" s="193" t="s">
        <v>257</v>
      </c>
      <c r="C243" s="194">
        <f t="shared" si="96"/>
        <v>0</v>
      </c>
      <c r="D243" s="233"/>
      <c r="E243" s="233"/>
      <c r="F243" s="194">
        <f>D243+E243</f>
        <v>0</v>
      </c>
      <c r="G243" s="233"/>
      <c r="H243" s="233"/>
      <c r="I243" s="194">
        <f>G243+H243</f>
        <v>0</v>
      </c>
      <c r="J243" s="234"/>
      <c r="K243" s="233"/>
      <c r="L243" s="194">
        <f>J243+K243</f>
        <v>0</v>
      </c>
      <c r="M243" s="233"/>
      <c r="N243" s="233"/>
      <c r="O243" s="194">
        <f>M243+N243</f>
        <v>0</v>
      </c>
      <c r="P243" s="235"/>
      <c r="Q243" s="3"/>
    </row>
    <row r="244" spans="1:17" ht="36" hidden="1" x14ac:dyDescent="0.25">
      <c r="A244" s="174">
        <v>6419</v>
      </c>
      <c r="B244" s="193" t="s">
        <v>258</v>
      </c>
      <c r="C244" s="194">
        <f t="shared" si="96"/>
        <v>0</v>
      </c>
      <c r="D244" s="233"/>
      <c r="E244" s="233"/>
      <c r="F244" s="194">
        <f>D244+E244</f>
        <v>0</v>
      </c>
      <c r="G244" s="233"/>
      <c r="H244" s="233"/>
      <c r="I244" s="194">
        <f>G244+H244</f>
        <v>0</v>
      </c>
      <c r="J244" s="234"/>
      <c r="K244" s="233"/>
      <c r="L244" s="194">
        <f>J244+K244</f>
        <v>0</v>
      </c>
      <c r="M244" s="233"/>
      <c r="N244" s="233"/>
      <c r="O244" s="194">
        <f>M244+N244</f>
        <v>0</v>
      </c>
      <c r="P244" s="235"/>
      <c r="Q244" s="3"/>
    </row>
    <row r="245" spans="1:17" ht="48" hidden="1" x14ac:dyDescent="0.25">
      <c r="A245" s="236">
        <v>6420</v>
      </c>
      <c r="B245" s="193" t="s">
        <v>259</v>
      </c>
      <c r="C245" s="194">
        <f t="shared" si="96"/>
        <v>0</v>
      </c>
      <c r="D245" s="194">
        <f t="shared" ref="D245:O245" si="97">SUM(D246:D249)</f>
        <v>0</v>
      </c>
      <c r="E245" s="194">
        <f t="shared" si="97"/>
        <v>0</v>
      </c>
      <c r="F245" s="194">
        <f t="shared" si="97"/>
        <v>0</v>
      </c>
      <c r="G245" s="194">
        <f t="shared" si="97"/>
        <v>0</v>
      </c>
      <c r="H245" s="194">
        <f t="shared" si="97"/>
        <v>0</v>
      </c>
      <c r="I245" s="194">
        <f t="shared" si="97"/>
        <v>0</v>
      </c>
      <c r="J245" s="237">
        <f t="shared" si="97"/>
        <v>0</v>
      </c>
      <c r="K245" s="194">
        <f t="shared" si="97"/>
        <v>0</v>
      </c>
      <c r="L245" s="194">
        <f t="shared" si="97"/>
        <v>0</v>
      </c>
      <c r="M245" s="194">
        <f t="shared" si="97"/>
        <v>0</v>
      </c>
      <c r="N245" s="194">
        <f t="shared" si="97"/>
        <v>0</v>
      </c>
      <c r="O245" s="194">
        <f t="shared" si="97"/>
        <v>0</v>
      </c>
      <c r="P245" s="235"/>
      <c r="Q245" s="3"/>
    </row>
    <row r="246" spans="1:17" ht="36" hidden="1" x14ac:dyDescent="0.25">
      <c r="A246" s="174">
        <v>6421</v>
      </c>
      <c r="B246" s="193" t="s">
        <v>260</v>
      </c>
      <c r="C246" s="194">
        <f t="shared" si="96"/>
        <v>0</v>
      </c>
      <c r="D246" s="233"/>
      <c r="E246" s="233"/>
      <c r="F246" s="194">
        <f>D246+E246</f>
        <v>0</v>
      </c>
      <c r="G246" s="233"/>
      <c r="H246" s="233"/>
      <c r="I246" s="194">
        <f>G246+H246</f>
        <v>0</v>
      </c>
      <c r="J246" s="234"/>
      <c r="K246" s="233"/>
      <c r="L246" s="194">
        <f>J246+K246</f>
        <v>0</v>
      </c>
      <c r="M246" s="233"/>
      <c r="N246" s="233"/>
      <c r="O246" s="194">
        <f>M246+N246</f>
        <v>0</v>
      </c>
      <c r="P246" s="235"/>
      <c r="Q246" s="3"/>
    </row>
    <row r="247" spans="1:17" hidden="1" x14ac:dyDescent="0.25">
      <c r="A247" s="174">
        <v>6422</v>
      </c>
      <c r="B247" s="193" t="s">
        <v>261</v>
      </c>
      <c r="C247" s="194">
        <f t="shared" si="96"/>
        <v>0</v>
      </c>
      <c r="D247" s="233"/>
      <c r="E247" s="233"/>
      <c r="F247" s="194">
        <f>D247+E247</f>
        <v>0</v>
      </c>
      <c r="G247" s="233"/>
      <c r="H247" s="233"/>
      <c r="I247" s="194">
        <f>G247+H247</f>
        <v>0</v>
      </c>
      <c r="J247" s="234"/>
      <c r="K247" s="233"/>
      <c r="L247" s="194">
        <f>J247+K247</f>
        <v>0</v>
      </c>
      <c r="M247" s="233"/>
      <c r="N247" s="233"/>
      <c r="O247" s="194">
        <f>M247+N247</f>
        <v>0</v>
      </c>
      <c r="P247" s="235"/>
      <c r="Q247" s="3"/>
    </row>
    <row r="248" spans="1:17" ht="13.5" hidden="1" customHeight="1" x14ac:dyDescent="0.25">
      <c r="A248" s="174">
        <v>6423</v>
      </c>
      <c r="B248" s="193" t="s">
        <v>262</v>
      </c>
      <c r="C248" s="194">
        <f t="shared" si="96"/>
        <v>0</v>
      </c>
      <c r="D248" s="233"/>
      <c r="E248" s="233"/>
      <c r="F248" s="194">
        <f>D248+E248</f>
        <v>0</v>
      </c>
      <c r="G248" s="233"/>
      <c r="H248" s="233"/>
      <c r="I248" s="194">
        <f>G248+H248</f>
        <v>0</v>
      </c>
      <c r="J248" s="234"/>
      <c r="K248" s="233"/>
      <c r="L248" s="194">
        <f>J248+K248</f>
        <v>0</v>
      </c>
      <c r="M248" s="233"/>
      <c r="N248" s="233"/>
      <c r="O248" s="194">
        <f>M248+N248</f>
        <v>0</v>
      </c>
      <c r="P248" s="235"/>
      <c r="Q248" s="3"/>
    </row>
    <row r="249" spans="1:17" ht="36" hidden="1" x14ac:dyDescent="0.25">
      <c r="A249" s="174">
        <v>6424</v>
      </c>
      <c r="B249" s="193" t="s">
        <v>263</v>
      </c>
      <c r="C249" s="194">
        <f t="shared" si="96"/>
        <v>0</v>
      </c>
      <c r="D249" s="233"/>
      <c r="E249" s="233"/>
      <c r="F249" s="194">
        <f>D249+E249</f>
        <v>0</v>
      </c>
      <c r="G249" s="233"/>
      <c r="H249" s="233"/>
      <c r="I249" s="194">
        <f>G249+H249</f>
        <v>0</v>
      </c>
      <c r="J249" s="234"/>
      <c r="K249" s="233"/>
      <c r="L249" s="194">
        <f>J249+K249</f>
        <v>0</v>
      </c>
      <c r="M249" s="233"/>
      <c r="N249" s="233"/>
      <c r="O249" s="194">
        <f>M249+N249</f>
        <v>0</v>
      </c>
      <c r="P249" s="235"/>
      <c r="Q249" s="134"/>
    </row>
    <row r="250" spans="1:17" ht="60" hidden="1" x14ac:dyDescent="0.25">
      <c r="A250" s="207">
        <v>6500</v>
      </c>
      <c r="B250" s="200" t="s">
        <v>264</v>
      </c>
      <c r="C250" s="201">
        <f t="shared" si="96"/>
        <v>0</v>
      </c>
      <c r="D250" s="201">
        <f t="shared" ref="D250:O250" si="98">SUM(D251)</f>
        <v>0</v>
      </c>
      <c r="E250" s="201">
        <f t="shared" si="98"/>
        <v>0</v>
      </c>
      <c r="F250" s="201">
        <f t="shared" si="98"/>
        <v>0</v>
      </c>
      <c r="G250" s="214">
        <f t="shared" si="98"/>
        <v>0</v>
      </c>
      <c r="H250" s="214">
        <f t="shared" si="98"/>
        <v>0</v>
      </c>
      <c r="I250" s="201">
        <f t="shared" si="98"/>
        <v>0</v>
      </c>
      <c r="J250" s="242">
        <f t="shared" si="98"/>
        <v>0</v>
      </c>
      <c r="K250" s="214">
        <f t="shared" si="98"/>
        <v>0</v>
      </c>
      <c r="L250" s="201">
        <f t="shared" si="98"/>
        <v>0</v>
      </c>
      <c r="M250" s="214">
        <f t="shared" si="98"/>
        <v>0</v>
      </c>
      <c r="N250" s="214">
        <f t="shared" si="98"/>
        <v>0</v>
      </c>
      <c r="O250" s="201">
        <f t="shared" si="98"/>
        <v>0</v>
      </c>
      <c r="P250" s="239"/>
      <c r="Q250" s="134"/>
    </row>
    <row r="251" spans="1:17" ht="48" hidden="1" x14ac:dyDescent="0.25">
      <c r="A251" s="46">
        <v>6510</v>
      </c>
      <c r="B251" s="75" t="s">
        <v>265</v>
      </c>
      <c r="C251" s="76">
        <f t="shared" si="96"/>
        <v>0</v>
      </c>
      <c r="D251" s="116"/>
      <c r="E251" s="116"/>
      <c r="F251" s="76">
        <f>D251+E251</f>
        <v>0</v>
      </c>
      <c r="G251" s="81"/>
      <c r="H251" s="81"/>
      <c r="I251" s="76">
        <f>G251+H251</f>
        <v>0</v>
      </c>
      <c r="J251" s="113"/>
      <c r="K251" s="81"/>
      <c r="L251" s="76">
        <f>J251+K251</f>
        <v>0</v>
      </c>
      <c r="M251" s="81"/>
      <c r="N251" s="81"/>
      <c r="O251" s="76">
        <f>M251+N251</f>
        <v>0</v>
      </c>
      <c r="P251" s="107"/>
      <c r="Q251" s="134"/>
    </row>
    <row r="252" spans="1:17" ht="48" hidden="1" x14ac:dyDescent="0.25">
      <c r="A252" s="135">
        <v>7000</v>
      </c>
      <c r="B252" s="135" t="s">
        <v>266</v>
      </c>
      <c r="C252" s="136">
        <f t="shared" si="96"/>
        <v>0</v>
      </c>
      <c r="D252" s="136">
        <f t="shared" ref="D252:O252" si="99">SUM(D253,D263)</f>
        <v>0</v>
      </c>
      <c r="E252" s="136">
        <f t="shared" si="99"/>
        <v>0</v>
      </c>
      <c r="F252" s="136">
        <f t="shared" si="99"/>
        <v>0</v>
      </c>
      <c r="G252" s="136">
        <f t="shared" si="99"/>
        <v>0</v>
      </c>
      <c r="H252" s="136">
        <f t="shared" si="99"/>
        <v>0</v>
      </c>
      <c r="I252" s="136">
        <f t="shared" si="99"/>
        <v>0</v>
      </c>
      <c r="J252" s="137">
        <f t="shared" si="99"/>
        <v>0</v>
      </c>
      <c r="K252" s="136">
        <f t="shared" si="99"/>
        <v>0</v>
      </c>
      <c r="L252" s="136">
        <f t="shared" si="99"/>
        <v>0</v>
      </c>
      <c r="M252" s="136">
        <f t="shared" si="99"/>
        <v>0</v>
      </c>
      <c r="N252" s="136">
        <f t="shared" si="99"/>
        <v>0</v>
      </c>
      <c r="O252" s="136">
        <f t="shared" si="99"/>
        <v>0</v>
      </c>
      <c r="P252" s="138"/>
      <c r="Q252" s="3"/>
    </row>
    <row r="253" spans="1:17" ht="24" hidden="1" x14ac:dyDescent="0.25">
      <c r="A253" s="60">
        <v>7200</v>
      </c>
      <c r="B253" s="88" t="s">
        <v>267</v>
      </c>
      <c r="C253" s="61">
        <f t="shared" si="96"/>
        <v>0</v>
      </c>
      <c r="D253" s="61">
        <f t="shared" ref="D253:O253" si="100">SUM(D254,D255,D256,D257,D261,D262)</f>
        <v>0</v>
      </c>
      <c r="E253" s="61">
        <f t="shared" si="100"/>
        <v>0</v>
      </c>
      <c r="F253" s="61">
        <f t="shared" si="100"/>
        <v>0</v>
      </c>
      <c r="G253" s="61">
        <f t="shared" si="100"/>
        <v>0</v>
      </c>
      <c r="H253" s="61">
        <f t="shared" si="100"/>
        <v>0</v>
      </c>
      <c r="I253" s="61">
        <f t="shared" si="100"/>
        <v>0</v>
      </c>
      <c r="J253" s="106">
        <f t="shared" si="100"/>
        <v>0</v>
      </c>
      <c r="K253" s="61">
        <f t="shared" si="100"/>
        <v>0</v>
      </c>
      <c r="L253" s="61">
        <f t="shared" si="100"/>
        <v>0</v>
      </c>
      <c r="M253" s="61">
        <f t="shared" si="100"/>
        <v>0</v>
      </c>
      <c r="N253" s="61">
        <f t="shared" si="100"/>
        <v>0</v>
      </c>
      <c r="O253" s="61">
        <f t="shared" si="100"/>
        <v>0</v>
      </c>
      <c r="P253" s="107"/>
      <c r="Q253" s="3"/>
    </row>
    <row r="254" spans="1:17" ht="24" hidden="1" x14ac:dyDescent="0.25">
      <c r="A254" s="230">
        <v>7210</v>
      </c>
      <c r="B254" s="187" t="s">
        <v>268</v>
      </c>
      <c r="C254" s="188">
        <f t="shared" si="96"/>
        <v>0</v>
      </c>
      <c r="D254" s="240"/>
      <c r="E254" s="240"/>
      <c r="F254" s="188">
        <f>D254+E254</f>
        <v>0</v>
      </c>
      <c r="G254" s="240"/>
      <c r="H254" s="240"/>
      <c r="I254" s="188">
        <f>G254+H254</f>
        <v>0</v>
      </c>
      <c r="J254" s="241"/>
      <c r="K254" s="240"/>
      <c r="L254" s="188">
        <f>J254+K254</f>
        <v>0</v>
      </c>
      <c r="M254" s="240"/>
      <c r="N254" s="240"/>
      <c r="O254" s="188">
        <f>M254+N254</f>
        <v>0</v>
      </c>
      <c r="P254" s="232"/>
      <c r="Q254" s="3"/>
    </row>
    <row r="255" spans="1:17" s="134" customFormat="1" ht="36" hidden="1" x14ac:dyDescent="0.25">
      <c r="A255" s="236">
        <v>7220</v>
      </c>
      <c r="B255" s="193" t="s">
        <v>269</v>
      </c>
      <c r="C255" s="194">
        <f t="shared" si="96"/>
        <v>0</v>
      </c>
      <c r="D255" s="233"/>
      <c r="E255" s="233"/>
      <c r="F255" s="194">
        <f>D255+E255</f>
        <v>0</v>
      </c>
      <c r="G255" s="233"/>
      <c r="H255" s="233"/>
      <c r="I255" s="194">
        <f>G255+H255</f>
        <v>0</v>
      </c>
      <c r="J255" s="234"/>
      <c r="K255" s="233"/>
      <c r="L255" s="194">
        <f>J255+K255</f>
        <v>0</v>
      </c>
      <c r="M255" s="233"/>
      <c r="N255" s="233"/>
      <c r="O255" s="194">
        <f>M255+N255</f>
        <v>0</v>
      </c>
      <c r="P255" s="235"/>
    </row>
    <row r="256" spans="1:17" ht="24" hidden="1" x14ac:dyDescent="0.25">
      <c r="A256" s="236">
        <v>7230</v>
      </c>
      <c r="B256" s="193" t="s">
        <v>40</v>
      </c>
      <c r="C256" s="194">
        <f t="shared" si="96"/>
        <v>0</v>
      </c>
      <c r="D256" s="233"/>
      <c r="E256" s="233"/>
      <c r="F256" s="194">
        <f>D256+E256</f>
        <v>0</v>
      </c>
      <c r="G256" s="233"/>
      <c r="H256" s="233"/>
      <c r="I256" s="194">
        <f>G256+H256</f>
        <v>0</v>
      </c>
      <c r="J256" s="234"/>
      <c r="K256" s="233"/>
      <c r="L256" s="194">
        <f>J256+K256</f>
        <v>0</v>
      </c>
      <c r="M256" s="233"/>
      <c r="N256" s="233"/>
      <c r="O256" s="194">
        <f>M256+N256</f>
        <v>0</v>
      </c>
      <c r="P256" s="235"/>
      <c r="Q256" s="3"/>
    </row>
    <row r="257" spans="1:16" ht="24" hidden="1" x14ac:dyDescent="0.25">
      <c r="A257" s="236">
        <v>7240</v>
      </c>
      <c r="B257" s="193" t="s">
        <v>270</v>
      </c>
      <c r="C257" s="194">
        <f t="shared" si="96"/>
        <v>0</v>
      </c>
      <c r="D257" s="194">
        <f t="shared" ref="D257:O257" si="101">SUM(D258:D260)</f>
        <v>0</v>
      </c>
      <c r="E257" s="194">
        <f t="shared" si="101"/>
        <v>0</v>
      </c>
      <c r="F257" s="194">
        <f t="shared" si="101"/>
        <v>0</v>
      </c>
      <c r="G257" s="194">
        <f t="shared" si="101"/>
        <v>0</v>
      </c>
      <c r="H257" s="194">
        <f t="shared" si="101"/>
        <v>0</v>
      </c>
      <c r="I257" s="194">
        <f t="shared" si="101"/>
        <v>0</v>
      </c>
      <c r="J257" s="237">
        <f t="shared" si="101"/>
        <v>0</v>
      </c>
      <c r="K257" s="194">
        <f t="shared" si="101"/>
        <v>0</v>
      </c>
      <c r="L257" s="194">
        <f t="shared" si="101"/>
        <v>0</v>
      </c>
      <c r="M257" s="194">
        <f t="shared" si="101"/>
        <v>0</v>
      </c>
      <c r="N257" s="194">
        <f t="shared" si="101"/>
        <v>0</v>
      </c>
      <c r="O257" s="194">
        <f t="shared" si="101"/>
        <v>0</v>
      </c>
      <c r="P257" s="235"/>
    </row>
    <row r="258" spans="1:16" ht="48" hidden="1" x14ac:dyDescent="0.25">
      <c r="A258" s="174">
        <v>7245</v>
      </c>
      <c r="B258" s="193" t="s">
        <v>271</v>
      </c>
      <c r="C258" s="194">
        <f t="shared" si="96"/>
        <v>0</v>
      </c>
      <c r="D258" s="233"/>
      <c r="E258" s="233"/>
      <c r="F258" s="194">
        <f>D258+E258</f>
        <v>0</v>
      </c>
      <c r="G258" s="233"/>
      <c r="H258" s="233"/>
      <c r="I258" s="194">
        <f>G258+H258</f>
        <v>0</v>
      </c>
      <c r="J258" s="234"/>
      <c r="K258" s="233"/>
      <c r="L258" s="194">
        <f>J258+K258</f>
        <v>0</v>
      </c>
      <c r="M258" s="233"/>
      <c r="N258" s="233"/>
      <c r="O258" s="194">
        <f>M258+N258</f>
        <v>0</v>
      </c>
      <c r="P258" s="235"/>
    </row>
    <row r="259" spans="1:16" ht="84.75" hidden="1" customHeight="1" x14ac:dyDescent="0.25">
      <c r="A259" s="174">
        <v>7246</v>
      </c>
      <c r="B259" s="193" t="s">
        <v>272</v>
      </c>
      <c r="C259" s="194">
        <f t="shared" si="96"/>
        <v>0</v>
      </c>
      <c r="D259" s="233"/>
      <c r="E259" s="233"/>
      <c r="F259" s="194">
        <f>D259+E259</f>
        <v>0</v>
      </c>
      <c r="G259" s="233"/>
      <c r="H259" s="233"/>
      <c r="I259" s="194">
        <f>G259+H259</f>
        <v>0</v>
      </c>
      <c r="J259" s="234"/>
      <c r="K259" s="233"/>
      <c r="L259" s="194">
        <f>J259+K259</f>
        <v>0</v>
      </c>
      <c r="M259" s="233"/>
      <c r="N259" s="233"/>
      <c r="O259" s="194">
        <f>M259+N259</f>
        <v>0</v>
      </c>
      <c r="P259" s="235"/>
    </row>
    <row r="260" spans="1:16" ht="36" hidden="1" x14ac:dyDescent="0.25">
      <c r="A260" s="174">
        <v>7247</v>
      </c>
      <c r="B260" s="193" t="s">
        <v>273</v>
      </c>
      <c r="C260" s="194">
        <f t="shared" si="96"/>
        <v>0</v>
      </c>
      <c r="D260" s="233"/>
      <c r="E260" s="233"/>
      <c r="F260" s="194">
        <f>D260+E260</f>
        <v>0</v>
      </c>
      <c r="G260" s="233"/>
      <c r="H260" s="233"/>
      <c r="I260" s="194">
        <f>G260+H260</f>
        <v>0</v>
      </c>
      <c r="J260" s="234"/>
      <c r="K260" s="233"/>
      <c r="L260" s="194">
        <f>J260+K260</f>
        <v>0</v>
      </c>
      <c r="M260" s="233"/>
      <c r="N260" s="233"/>
      <c r="O260" s="194">
        <f>M260+N260</f>
        <v>0</v>
      </c>
      <c r="P260" s="235"/>
    </row>
    <row r="261" spans="1:16" ht="24" hidden="1" x14ac:dyDescent="0.25">
      <c r="A261" s="236">
        <v>7260</v>
      </c>
      <c r="B261" s="193" t="s">
        <v>274</v>
      </c>
      <c r="C261" s="194">
        <f t="shared" si="96"/>
        <v>0</v>
      </c>
      <c r="D261" s="233"/>
      <c r="E261" s="233"/>
      <c r="F261" s="194">
        <f>D261+E261</f>
        <v>0</v>
      </c>
      <c r="G261" s="233"/>
      <c r="H261" s="233"/>
      <c r="I261" s="194">
        <f>G261+H261</f>
        <v>0</v>
      </c>
      <c r="J261" s="234"/>
      <c r="K261" s="233"/>
      <c r="L261" s="194">
        <f>J261+K261</f>
        <v>0</v>
      </c>
      <c r="M261" s="233"/>
      <c r="N261" s="233"/>
      <c r="O261" s="194">
        <f>M261+N261</f>
        <v>0</v>
      </c>
      <c r="P261" s="235"/>
    </row>
    <row r="262" spans="1:16" ht="60" hidden="1" x14ac:dyDescent="0.25">
      <c r="A262" s="236">
        <v>7270</v>
      </c>
      <c r="B262" s="193" t="s">
        <v>275</v>
      </c>
      <c r="C262" s="194">
        <f t="shared" si="96"/>
        <v>0</v>
      </c>
      <c r="D262" s="233"/>
      <c r="E262" s="233"/>
      <c r="F262" s="194">
        <f>D262+E262</f>
        <v>0</v>
      </c>
      <c r="G262" s="233"/>
      <c r="H262" s="233"/>
      <c r="I262" s="194">
        <f>G262+H262</f>
        <v>0</v>
      </c>
      <c r="J262" s="234"/>
      <c r="K262" s="233"/>
      <c r="L262" s="194">
        <f>J262+K262</f>
        <v>0</v>
      </c>
      <c r="M262" s="233"/>
      <c r="N262" s="233"/>
      <c r="O262" s="194">
        <f>M262+N262</f>
        <v>0</v>
      </c>
      <c r="P262" s="235"/>
    </row>
    <row r="263" spans="1:16" hidden="1" x14ac:dyDescent="0.25">
      <c r="A263" s="207">
        <v>7700</v>
      </c>
      <c r="B263" s="200" t="s">
        <v>276</v>
      </c>
      <c r="C263" s="201">
        <f t="shared" si="96"/>
        <v>0</v>
      </c>
      <c r="D263" s="201">
        <f t="shared" ref="D263:O263" si="102">D264</f>
        <v>0</v>
      </c>
      <c r="E263" s="201">
        <f t="shared" si="102"/>
        <v>0</v>
      </c>
      <c r="F263" s="201">
        <f t="shared" si="102"/>
        <v>0</v>
      </c>
      <c r="G263" s="201">
        <f t="shared" si="102"/>
        <v>0</v>
      </c>
      <c r="H263" s="201">
        <f t="shared" si="102"/>
        <v>0</v>
      </c>
      <c r="I263" s="201">
        <f t="shared" si="102"/>
        <v>0</v>
      </c>
      <c r="J263" s="238">
        <f t="shared" si="102"/>
        <v>0</v>
      </c>
      <c r="K263" s="201">
        <f t="shared" si="102"/>
        <v>0</v>
      </c>
      <c r="L263" s="201">
        <f t="shared" si="102"/>
        <v>0</v>
      </c>
      <c r="M263" s="201">
        <f t="shared" si="102"/>
        <v>0</v>
      </c>
      <c r="N263" s="201">
        <f t="shared" si="102"/>
        <v>0</v>
      </c>
      <c r="O263" s="201">
        <f t="shared" si="102"/>
        <v>0</v>
      </c>
      <c r="P263" s="239"/>
    </row>
    <row r="264" spans="1:16" hidden="1" x14ac:dyDescent="0.25">
      <c r="A264" s="108">
        <v>7720</v>
      </c>
      <c r="B264" s="69" t="s">
        <v>277</v>
      </c>
      <c r="C264" s="76">
        <f t="shared" si="96"/>
        <v>0</v>
      </c>
      <c r="D264" s="81"/>
      <c r="E264" s="81"/>
      <c r="F264" s="76">
        <f>D264+E264</f>
        <v>0</v>
      </c>
      <c r="G264" s="81"/>
      <c r="H264" s="81"/>
      <c r="I264" s="76">
        <f>G264+H264</f>
        <v>0</v>
      </c>
      <c r="J264" s="113"/>
      <c r="K264" s="81"/>
      <c r="L264" s="76">
        <f>J264+K264</f>
        <v>0</v>
      </c>
      <c r="M264" s="81"/>
      <c r="N264" s="81"/>
      <c r="O264" s="76">
        <f>M264+N264</f>
        <v>0</v>
      </c>
      <c r="P264" s="107"/>
    </row>
    <row r="265" spans="1:16" hidden="1" x14ac:dyDescent="0.25">
      <c r="A265" s="139">
        <v>9000</v>
      </c>
      <c r="B265" s="140" t="s">
        <v>278</v>
      </c>
      <c r="C265" s="141">
        <f t="shared" si="96"/>
        <v>0</v>
      </c>
      <c r="D265" s="141">
        <f t="shared" ref="D265:O266" si="103">D266</f>
        <v>0</v>
      </c>
      <c r="E265" s="141">
        <f t="shared" si="103"/>
        <v>0</v>
      </c>
      <c r="F265" s="141">
        <f t="shared" si="103"/>
        <v>0</v>
      </c>
      <c r="G265" s="141">
        <f t="shared" si="103"/>
        <v>0</v>
      </c>
      <c r="H265" s="141">
        <f t="shared" si="103"/>
        <v>0</v>
      </c>
      <c r="I265" s="141">
        <f t="shared" si="103"/>
        <v>0</v>
      </c>
      <c r="J265" s="142">
        <f t="shared" si="103"/>
        <v>0</v>
      </c>
      <c r="K265" s="141">
        <f t="shared" si="103"/>
        <v>0</v>
      </c>
      <c r="L265" s="141">
        <f t="shared" si="103"/>
        <v>0</v>
      </c>
      <c r="M265" s="141">
        <f t="shared" si="103"/>
        <v>0</v>
      </c>
      <c r="N265" s="141">
        <f t="shared" si="103"/>
        <v>0</v>
      </c>
      <c r="O265" s="141">
        <f t="shared" si="103"/>
        <v>0</v>
      </c>
      <c r="P265" s="143"/>
    </row>
    <row r="266" spans="1:16" ht="24" hidden="1" x14ac:dyDescent="0.25">
      <c r="A266" s="247">
        <v>9200</v>
      </c>
      <c r="B266" s="187" t="s">
        <v>279</v>
      </c>
      <c r="C266" s="188">
        <f t="shared" si="96"/>
        <v>0</v>
      </c>
      <c r="D266" s="188">
        <f t="shared" si="103"/>
        <v>0</v>
      </c>
      <c r="E266" s="188">
        <f t="shared" si="103"/>
        <v>0</v>
      </c>
      <c r="F266" s="188">
        <f t="shared" si="103"/>
        <v>0</v>
      </c>
      <c r="G266" s="188">
        <f t="shared" si="103"/>
        <v>0</v>
      </c>
      <c r="H266" s="188">
        <f t="shared" si="103"/>
        <v>0</v>
      </c>
      <c r="I266" s="188">
        <f t="shared" si="103"/>
        <v>0</v>
      </c>
      <c r="J266" s="231">
        <f t="shared" si="103"/>
        <v>0</v>
      </c>
      <c r="K266" s="188">
        <f t="shared" si="103"/>
        <v>0</v>
      </c>
      <c r="L266" s="188">
        <f t="shared" si="103"/>
        <v>0</v>
      </c>
      <c r="M266" s="188">
        <f t="shared" si="103"/>
        <v>0</v>
      </c>
      <c r="N266" s="188">
        <f t="shared" si="103"/>
        <v>0</v>
      </c>
      <c r="O266" s="188">
        <f t="shared" si="103"/>
        <v>0</v>
      </c>
      <c r="P266" s="232"/>
    </row>
    <row r="267" spans="1:16" ht="24" hidden="1" x14ac:dyDescent="0.25">
      <c r="A267" s="248">
        <v>9260</v>
      </c>
      <c r="B267" s="193" t="s">
        <v>280</v>
      </c>
      <c r="C267" s="194">
        <f t="shared" si="96"/>
        <v>0</v>
      </c>
      <c r="D267" s="194">
        <f t="shared" ref="D267:O267" si="104">SUM(D268)</f>
        <v>0</v>
      </c>
      <c r="E267" s="194">
        <f t="shared" si="104"/>
        <v>0</v>
      </c>
      <c r="F267" s="194">
        <f t="shared" si="104"/>
        <v>0</v>
      </c>
      <c r="G267" s="194">
        <f t="shared" si="104"/>
        <v>0</v>
      </c>
      <c r="H267" s="194">
        <f t="shared" si="104"/>
        <v>0</v>
      </c>
      <c r="I267" s="194">
        <f t="shared" si="104"/>
        <v>0</v>
      </c>
      <c r="J267" s="237">
        <f t="shared" si="104"/>
        <v>0</v>
      </c>
      <c r="K267" s="194">
        <f t="shared" si="104"/>
        <v>0</v>
      </c>
      <c r="L267" s="194">
        <f t="shared" si="104"/>
        <v>0</v>
      </c>
      <c r="M267" s="194">
        <f t="shared" si="104"/>
        <v>0</v>
      </c>
      <c r="N267" s="194">
        <f t="shared" si="104"/>
        <v>0</v>
      </c>
      <c r="O267" s="194">
        <f t="shared" si="104"/>
        <v>0</v>
      </c>
      <c r="P267" s="235"/>
    </row>
    <row r="268" spans="1:16" ht="87" hidden="1" customHeight="1" x14ac:dyDescent="0.25">
      <c r="A268" s="249">
        <v>9263</v>
      </c>
      <c r="B268" s="193" t="s">
        <v>281</v>
      </c>
      <c r="C268" s="194">
        <f t="shared" si="96"/>
        <v>0</v>
      </c>
      <c r="D268" s="233"/>
      <c r="E268" s="233"/>
      <c r="F268" s="194">
        <f>D268+E268</f>
        <v>0</v>
      </c>
      <c r="G268" s="233"/>
      <c r="H268" s="233"/>
      <c r="I268" s="194">
        <f>G268+H268</f>
        <v>0</v>
      </c>
      <c r="J268" s="234"/>
      <c r="K268" s="233"/>
      <c r="L268" s="194">
        <f>J268+K268</f>
        <v>0</v>
      </c>
      <c r="M268" s="233"/>
      <c r="N268" s="233"/>
      <c r="O268" s="194">
        <f>M268+N268</f>
        <v>0</v>
      </c>
      <c r="P268" s="235"/>
    </row>
    <row r="269" spans="1:16" hidden="1" x14ac:dyDescent="0.25">
      <c r="A269" s="244"/>
      <c r="B269" s="193" t="s">
        <v>282</v>
      </c>
      <c r="C269" s="194">
        <f t="shared" si="96"/>
        <v>0</v>
      </c>
      <c r="D269" s="194">
        <f t="shared" ref="D269:O269" si="105">SUM(D270:D271)</f>
        <v>0</v>
      </c>
      <c r="E269" s="194">
        <f t="shared" si="105"/>
        <v>0</v>
      </c>
      <c r="F269" s="194">
        <f t="shared" si="105"/>
        <v>0</v>
      </c>
      <c r="G269" s="194">
        <f t="shared" si="105"/>
        <v>0</v>
      </c>
      <c r="H269" s="194">
        <f t="shared" si="105"/>
        <v>0</v>
      </c>
      <c r="I269" s="194">
        <f t="shared" si="105"/>
        <v>0</v>
      </c>
      <c r="J269" s="237">
        <f t="shared" si="105"/>
        <v>0</v>
      </c>
      <c r="K269" s="194">
        <f t="shared" si="105"/>
        <v>0</v>
      </c>
      <c r="L269" s="194">
        <f t="shared" si="105"/>
        <v>0</v>
      </c>
      <c r="M269" s="194">
        <f t="shared" si="105"/>
        <v>0</v>
      </c>
      <c r="N269" s="194">
        <f t="shared" si="105"/>
        <v>0</v>
      </c>
      <c r="O269" s="194">
        <f t="shared" si="105"/>
        <v>0</v>
      </c>
      <c r="P269" s="235"/>
    </row>
    <row r="270" spans="1:16" hidden="1" x14ac:dyDescent="0.25">
      <c r="A270" s="244" t="s">
        <v>283</v>
      </c>
      <c r="B270" s="174" t="s">
        <v>284</v>
      </c>
      <c r="C270" s="194">
        <f t="shared" si="96"/>
        <v>0</v>
      </c>
      <c r="D270" s="233"/>
      <c r="E270" s="233"/>
      <c r="F270" s="194">
        <f>D270+E270</f>
        <v>0</v>
      </c>
      <c r="G270" s="233"/>
      <c r="H270" s="233"/>
      <c r="I270" s="194">
        <f>G270+H270</f>
        <v>0</v>
      </c>
      <c r="J270" s="234"/>
      <c r="K270" s="233"/>
      <c r="L270" s="194">
        <f>J270+K270</f>
        <v>0</v>
      </c>
      <c r="M270" s="233"/>
      <c r="N270" s="233"/>
      <c r="O270" s="194">
        <f>M270+N270</f>
        <v>0</v>
      </c>
      <c r="P270" s="235"/>
    </row>
    <row r="271" spans="1:16" ht="24" hidden="1" x14ac:dyDescent="0.25">
      <c r="A271" s="250" t="s">
        <v>285</v>
      </c>
      <c r="B271" s="209" t="s">
        <v>286</v>
      </c>
      <c r="C271" s="201">
        <f t="shared" si="96"/>
        <v>0</v>
      </c>
      <c r="D271" s="214"/>
      <c r="E271" s="214"/>
      <c r="F271" s="201">
        <f>D271+E271</f>
        <v>0</v>
      </c>
      <c r="G271" s="214"/>
      <c r="H271" s="214"/>
      <c r="I271" s="201">
        <f>G271+H271</f>
        <v>0</v>
      </c>
      <c r="J271" s="242"/>
      <c r="K271" s="214"/>
      <c r="L271" s="201">
        <f>J271+K271</f>
        <v>0</v>
      </c>
      <c r="M271" s="214"/>
      <c r="N271" s="214"/>
      <c r="O271" s="201">
        <f>M271+N271</f>
        <v>0</v>
      </c>
      <c r="P271" s="239"/>
    </row>
    <row r="272" spans="1:16" ht="15.75" thickBot="1" x14ac:dyDescent="0.3">
      <c r="A272" s="147"/>
      <c r="B272" s="147" t="s">
        <v>287</v>
      </c>
      <c r="C272" s="148">
        <f t="shared" si="96"/>
        <v>614540</v>
      </c>
      <c r="D272" s="148">
        <f t="shared" ref="D272:O272" si="106">SUM(D269,D265,D252,D211,D182,D174,D160,D75,D53)</f>
        <v>532953</v>
      </c>
      <c r="E272" s="148">
        <f t="shared" si="106"/>
        <v>6542</v>
      </c>
      <c r="F272" s="148">
        <f t="shared" si="106"/>
        <v>539495</v>
      </c>
      <c r="G272" s="148">
        <f t="shared" si="106"/>
        <v>0</v>
      </c>
      <c r="H272" s="148">
        <f t="shared" si="106"/>
        <v>0</v>
      </c>
      <c r="I272" s="148">
        <f t="shared" si="106"/>
        <v>0</v>
      </c>
      <c r="J272" s="149">
        <f t="shared" si="106"/>
        <v>75045</v>
      </c>
      <c r="K272" s="148">
        <f t="shared" si="106"/>
        <v>0</v>
      </c>
      <c r="L272" s="148">
        <f t="shared" si="106"/>
        <v>75045</v>
      </c>
      <c r="M272" s="148">
        <f t="shared" si="106"/>
        <v>0</v>
      </c>
      <c r="N272" s="148">
        <f t="shared" si="106"/>
        <v>0</v>
      </c>
      <c r="O272" s="148">
        <f t="shared" si="106"/>
        <v>0</v>
      </c>
      <c r="P272" s="150"/>
    </row>
    <row r="273" spans="1:16" s="27" customFormat="1" ht="13.5" thickTop="1" thickBot="1" x14ac:dyDescent="0.3">
      <c r="A273" s="772" t="s">
        <v>288</v>
      </c>
      <c r="B273" s="772"/>
      <c r="C273" s="151">
        <f t="shared" si="96"/>
        <v>-23197</v>
      </c>
      <c r="D273" s="151">
        <f>SUM(D24,D25,D41,D43)-D51</f>
        <v>0</v>
      </c>
      <c r="E273" s="151">
        <f>SUM(E24,E25,E41,E43)-E51</f>
        <v>0</v>
      </c>
      <c r="F273" s="151">
        <f>SUM(F24,F25,F41,F43)-F51</f>
        <v>0</v>
      </c>
      <c r="G273" s="151">
        <f>SUM(G24,G25,G43)-G51</f>
        <v>0</v>
      </c>
      <c r="H273" s="151">
        <f>SUM(H24,H25,H43)-H51</f>
        <v>0</v>
      </c>
      <c r="I273" s="151">
        <f>SUM(I24,I25,I43)-I51</f>
        <v>0</v>
      </c>
      <c r="J273" s="152">
        <f>(J26+J43)-J51</f>
        <v>-23197</v>
      </c>
      <c r="K273" s="151">
        <f>(K26+K43)-K51</f>
        <v>0</v>
      </c>
      <c r="L273" s="151">
        <f>(L26+L43)-L51</f>
        <v>-23197</v>
      </c>
      <c r="M273" s="151">
        <f>M45-M51</f>
        <v>0</v>
      </c>
      <c r="N273" s="151">
        <f>N45-N51</f>
        <v>0</v>
      </c>
      <c r="O273" s="151">
        <f>O45-O51</f>
        <v>0</v>
      </c>
      <c r="P273" s="153"/>
    </row>
    <row r="274" spans="1:16" s="27" customFormat="1" ht="12.75" thickTop="1" x14ac:dyDescent="0.25">
      <c r="A274" s="773" t="s">
        <v>289</v>
      </c>
      <c r="B274" s="773"/>
      <c r="C274" s="154">
        <f t="shared" si="96"/>
        <v>23197</v>
      </c>
      <c r="D274" s="154">
        <f t="shared" ref="D274:O274" si="107">SUM(D275,D276)-D283+D284</f>
        <v>0</v>
      </c>
      <c r="E274" s="154">
        <f t="shared" si="107"/>
        <v>0</v>
      </c>
      <c r="F274" s="154">
        <f t="shared" si="107"/>
        <v>0</v>
      </c>
      <c r="G274" s="154">
        <f t="shared" si="107"/>
        <v>0</v>
      </c>
      <c r="H274" s="154">
        <f t="shared" si="107"/>
        <v>0</v>
      </c>
      <c r="I274" s="154">
        <f t="shared" si="107"/>
        <v>0</v>
      </c>
      <c r="J274" s="155">
        <f t="shared" si="107"/>
        <v>23197</v>
      </c>
      <c r="K274" s="154">
        <f t="shared" si="107"/>
        <v>0</v>
      </c>
      <c r="L274" s="154">
        <f t="shared" si="107"/>
        <v>23197</v>
      </c>
      <c r="M274" s="154">
        <f t="shared" si="107"/>
        <v>0</v>
      </c>
      <c r="N274" s="154">
        <f t="shared" si="107"/>
        <v>0</v>
      </c>
      <c r="O274" s="154">
        <f t="shared" si="107"/>
        <v>0</v>
      </c>
      <c r="P274" s="156"/>
    </row>
    <row r="275" spans="1:16" s="27" customFormat="1" ht="12.75" thickBot="1" x14ac:dyDescent="0.3">
      <c r="A275" s="93" t="s">
        <v>290</v>
      </c>
      <c r="B275" s="93" t="s">
        <v>291</v>
      </c>
      <c r="C275" s="94">
        <f t="shared" si="96"/>
        <v>23197</v>
      </c>
      <c r="D275" s="94">
        <f t="shared" ref="D275:O275" si="108">D21-D269</f>
        <v>0</v>
      </c>
      <c r="E275" s="94">
        <f t="shared" si="108"/>
        <v>0</v>
      </c>
      <c r="F275" s="94">
        <f t="shared" si="108"/>
        <v>0</v>
      </c>
      <c r="G275" s="94">
        <f t="shared" si="108"/>
        <v>0</v>
      </c>
      <c r="H275" s="94">
        <f t="shared" si="108"/>
        <v>0</v>
      </c>
      <c r="I275" s="94">
        <f t="shared" si="108"/>
        <v>0</v>
      </c>
      <c r="J275" s="94">
        <f t="shared" si="108"/>
        <v>23197</v>
      </c>
      <c r="K275" s="94">
        <f t="shared" si="108"/>
        <v>0</v>
      </c>
      <c r="L275" s="94">
        <f t="shared" si="108"/>
        <v>23197</v>
      </c>
      <c r="M275" s="94">
        <f t="shared" si="108"/>
        <v>0</v>
      </c>
      <c r="N275" s="94">
        <f t="shared" si="108"/>
        <v>0</v>
      </c>
      <c r="O275" s="94">
        <f t="shared" si="108"/>
        <v>0</v>
      </c>
      <c r="P275" s="157"/>
    </row>
    <row r="276" spans="1:16" s="27" customFormat="1" ht="12.75" hidden="1" thickTop="1" x14ac:dyDescent="0.25">
      <c r="A276" s="158" t="s">
        <v>292</v>
      </c>
      <c r="B276" s="158" t="s">
        <v>293</v>
      </c>
      <c r="C276" s="154">
        <f t="shared" si="96"/>
        <v>0</v>
      </c>
      <c r="D276" s="154">
        <f t="shared" ref="D276:O276" si="109">SUM(D277,D279,D281)-SUM(D278,D280,D282)</f>
        <v>0</v>
      </c>
      <c r="E276" s="154">
        <f t="shared" si="109"/>
        <v>0</v>
      </c>
      <c r="F276" s="154">
        <f t="shared" si="109"/>
        <v>0</v>
      </c>
      <c r="G276" s="154">
        <f t="shared" si="109"/>
        <v>0</v>
      </c>
      <c r="H276" s="154">
        <f t="shared" si="109"/>
        <v>0</v>
      </c>
      <c r="I276" s="154">
        <f t="shared" si="109"/>
        <v>0</v>
      </c>
      <c r="J276" s="155">
        <f t="shared" si="109"/>
        <v>0</v>
      </c>
      <c r="K276" s="154">
        <f t="shared" si="109"/>
        <v>0</v>
      </c>
      <c r="L276" s="154">
        <f t="shared" si="109"/>
        <v>0</v>
      </c>
      <c r="M276" s="154">
        <f t="shared" si="109"/>
        <v>0</v>
      </c>
      <c r="N276" s="154">
        <f t="shared" si="109"/>
        <v>0</v>
      </c>
      <c r="O276" s="154">
        <f t="shared" si="109"/>
        <v>0</v>
      </c>
      <c r="P276" s="156"/>
    </row>
    <row r="277" spans="1:16" ht="15.75" hidden="1" thickTop="1" x14ac:dyDescent="0.25">
      <c r="A277" s="251" t="s">
        <v>294</v>
      </c>
      <c r="B277" s="167" t="s">
        <v>295</v>
      </c>
      <c r="C277" s="188">
        <f t="shared" si="96"/>
        <v>0</v>
      </c>
      <c r="D277" s="240"/>
      <c r="E277" s="240"/>
      <c r="F277" s="188">
        <f t="shared" ref="F277:F284" si="110">D277+E277</f>
        <v>0</v>
      </c>
      <c r="G277" s="240"/>
      <c r="H277" s="240"/>
      <c r="I277" s="188">
        <f t="shared" ref="I277:I284" si="111">G277+H277</f>
        <v>0</v>
      </c>
      <c r="J277" s="241"/>
      <c r="K277" s="240"/>
      <c r="L277" s="188">
        <f t="shared" ref="L277:L284" si="112">J277+K277</f>
        <v>0</v>
      </c>
      <c r="M277" s="240"/>
      <c r="N277" s="240"/>
      <c r="O277" s="188">
        <f t="shared" ref="O277:O284" si="113">M277+N277</f>
        <v>0</v>
      </c>
      <c r="P277" s="232"/>
    </row>
    <row r="278" spans="1:16" ht="24.75" hidden="1" thickTop="1" x14ac:dyDescent="0.25">
      <c r="A278" s="244" t="s">
        <v>296</v>
      </c>
      <c r="B278" s="173" t="s">
        <v>297</v>
      </c>
      <c r="C278" s="194">
        <f t="shared" si="96"/>
        <v>0</v>
      </c>
      <c r="D278" s="233"/>
      <c r="E278" s="233"/>
      <c r="F278" s="194">
        <f t="shared" si="110"/>
        <v>0</v>
      </c>
      <c r="G278" s="233"/>
      <c r="H278" s="233"/>
      <c r="I278" s="194">
        <f t="shared" si="111"/>
        <v>0</v>
      </c>
      <c r="J278" s="234"/>
      <c r="K278" s="233"/>
      <c r="L278" s="194">
        <f t="shared" si="112"/>
        <v>0</v>
      </c>
      <c r="M278" s="233"/>
      <c r="N278" s="233"/>
      <c r="O278" s="194">
        <f t="shared" si="113"/>
        <v>0</v>
      </c>
      <c r="P278" s="235"/>
    </row>
    <row r="279" spans="1:16" ht="15.75" hidden="1" thickTop="1" x14ac:dyDescent="0.25">
      <c r="A279" s="244" t="s">
        <v>298</v>
      </c>
      <c r="B279" s="173" t="s">
        <v>299</v>
      </c>
      <c r="C279" s="194">
        <f t="shared" si="96"/>
        <v>0</v>
      </c>
      <c r="D279" s="233"/>
      <c r="E279" s="233"/>
      <c r="F279" s="194">
        <f t="shared" si="110"/>
        <v>0</v>
      </c>
      <c r="G279" s="233"/>
      <c r="H279" s="233"/>
      <c r="I279" s="194">
        <f t="shared" si="111"/>
        <v>0</v>
      </c>
      <c r="J279" s="234"/>
      <c r="K279" s="233"/>
      <c r="L279" s="194">
        <f t="shared" si="112"/>
        <v>0</v>
      </c>
      <c r="M279" s="233"/>
      <c r="N279" s="233"/>
      <c r="O279" s="194">
        <f t="shared" si="113"/>
        <v>0</v>
      </c>
      <c r="P279" s="235"/>
    </row>
    <row r="280" spans="1:16" ht="24.75" hidden="1" thickTop="1" x14ac:dyDescent="0.25">
      <c r="A280" s="244" t="s">
        <v>300</v>
      </c>
      <c r="B280" s="173" t="s">
        <v>301</v>
      </c>
      <c r="C280" s="194">
        <f t="shared" si="96"/>
        <v>0</v>
      </c>
      <c r="D280" s="233"/>
      <c r="E280" s="233"/>
      <c r="F280" s="194">
        <f t="shared" si="110"/>
        <v>0</v>
      </c>
      <c r="G280" s="233"/>
      <c r="H280" s="233"/>
      <c r="I280" s="194">
        <f t="shared" si="111"/>
        <v>0</v>
      </c>
      <c r="J280" s="234"/>
      <c r="K280" s="233"/>
      <c r="L280" s="194">
        <f t="shared" si="112"/>
        <v>0</v>
      </c>
      <c r="M280" s="233"/>
      <c r="N280" s="233"/>
      <c r="O280" s="194">
        <f t="shared" si="113"/>
        <v>0</v>
      </c>
      <c r="P280" s="235"/>
    </row>
    <row r="281" spans="1:16" ht="15.75" hidden="1" thickTop="1" x14ac:dyDescent="0.25">
      <c r="A281" s="244" t="s">
        <v>302</v>
      </c>
      <c r="B281" s="173" t="s">
        <v>303</v>
      </c>
      <c r="C281" s="194">
        <f t="shared" si="96"/>
        <v>0</v>
      </c>
      <c r="D281" s="233"/>
      <c r="E281" s="233"/>
      <c r="F281" s="194">
        <f t="shared" si="110"/>
        <v>0</v>
      </c>
      <c r="G281" s="233"/>
      <c r="H281" s="233"/>
      <c r="I281" s="194">
        <f t="shared" si="111"/>
        <v>0</v>
      </c>
      <c r="J281" s="234"/>
      <c r="K281" s="233"/>
      <c r="L281" s="194">
        <f t="shared" si="112"/>
        <v>0</v>
      </c>
      <c r="M281" s="233"/>
      <c r="N281" s="233"/>
      <c r="O281" s="194">
        <f t="shared" si="113"/>
        <v>0</v>
      </c>
      <c r="P281" s="235"/>
    </row>
    <row r="282" spans="1:16" ht="25.5" hidden="1" thickTop="1" thickBot="1" x14ac:dyDescent="0.3">
      <c r="A282" s="252" t="s">
        <v>304</v>
      </c>
      <c r="B282" s="253" t="s">
        <v>305</v>
      </c>
      <c r="C282" s="180">
        <f t="shared" si="96"/>
        <v>0</v>
      </c>
      <c r="D282" s="181"/>
      <c r="E282" s="181"/>
      <c r="F282" s="180">
        <f t="shared" si="110"/>
        <v>0</v>
      </c>
      <c r="G282" s="181"/>
      <c r="H282" s="181"/>
      <c r="I282" s="180">
        <f t="shared" si="111"/>
        <v>0</v>
      </c>
      <c r="J282" s="254"/>
      <c r="K282" s="181"/>
      <c r="L282" s="180">
        <f t="shared" si="112"/>
        <v>0</v>
      </c>
      <c r="M282" s="181"/>
      <c r="N282" s="181"/>
      <c r="O282" s="180">
        <f t="shared" si="113"/>
        <v>0</v>
      </c>
      <c r="P282" s="255"/>
    </row>
    <row r="283" spans="1:16" s="27" customFormat="1" ht="13.5" hidden="1" thickTop="1" thickBot="1" x14ac:dyDescent="0.3">
      <c r="A283" s="162" t="s">
        <v>306</v>
      </c>
      <c r="B283" s="162" t="s">
        <v>307</v>
      </c>
      <c r="C283" s="151">
        <f t="shared" si="96"/>
        <v>0</v>
      </c>
      <c r="D283" s="163"/>
      <c r="E283" s="163"/>
      <c r="F283" s="151">
        <f t="shared" si="110"/>
        <v>0</v>
      </c>
      <c r="G283" s="163"/>
      <c r="H283" s="163"/>
      <c r="I283" s="151">
        <f t="shared" si="111"/>
        <v>0</v>
      </c>
      <c r="J283" s="164"/>
      <c r="K283" s="163"/>
      <c r="L283" s="151">
        <f t="shared" si="112"/>
        <v>0</v>
      </c>
      <c r="M283" s="163"/>
      <c r="N283" s="163"/>
      <c r="O283" s="151">
        <f t="shared" si="113"/>
        <v>0</v>
      </c>
      <c r="P283" s="153"/>
    </row>
    <row r="284" spans="1:16" s="27" customFormat="1" ht="48.75" hidden="1" thickTop="1" x14ac:dyDescent="0.25">
      <c r="A284" s="158" t="s">
        <v>308</v>
      </c>
      <c r="B284" s="165" t="s">
        <v>309</v>
      </c>
      <c r="C284" s="154">
        <f t="shared" si="96"/>
        <v>0</v>
      </c>
      <c r="D284" s="166"/>
      <c r="E284" s="166"/>
      <c r="F284" s="61">
        <f t="shared" si="110"/>
        <v>0</v>
      </c>
      <c r="G284" s="116"/>
      <c r="H284" s="116"/>
      <c r="I284" s="61">
        <f t="shared" si="111"/>
        <v>0</v>
      </c>
      <c r="J284" s="117"/>
      <c r="K284" s="116"/>
      <c r="L284" s="61">
        <f t="shared" si="112"/>
        <v>0</v>
      </c>
      <c r="M284" s="116"/>
      <c r="N284" s="116"/>
      <c r="O284" s="61">
        <f t="shared" si="113"/>
        <v>0</v>
      </c>
      <c r="P284" s="109"/>
    </row>
    <row r="285" spans="1:16" ht="15.75" thickTop="1" x14ac:dyDescent="0.25">
      <c r="A285" s="3"/>
      <c r="B285" s="3"/>
      <c r="C285" s="3"/>
      <c r="D285" s="3"/>
      <c r="E285" s="3"/>
      <c r="F285" s="3"/>
      <c r="G285" s="3"/>
      <c r="H285" s="3"/>
      <c r="I285" s="3"/>
      <c r="J285" s="3"/>
      <c r="K285" s="3"/>
      <c r="L285" s="3"/>
      <c r="M285" s="3"/>
      <c r="N285" s="3"/>
      <c r="O285" s="3"/>
      <c r="P285" s="3"/>
    </row>
    <row r="286" spans="1:16" x14ac:dyDescent="0.25">
      <c r="A286" s="3"/>
      <c r="B286" s="3"/>
      <c r="C286" s="3"/>
      <c r="D286" s="3"/>
      <c r="E286" s="3"/>
      <c r="F286" s="3"/>
      <c r="G286" s="3"/>
      <c r="H286" s="3"/>
      <c r="I286" s="3"/>
      <c r="J286" s="3"/>
      <c r="K286" s="3"/>
      <c r="L286" s="3"/>
      <c r="M286" s="3"/>
      <c r="N286" s="3"/>
      <c r="O286" s="3"/>
      <c r="P286" s="3"/>
    </row>
  </sheetData>
  <sheetProtection algorithmName="SHA-512" hashValue="e76sgxrIOIL71gv/6pK8mhoCOfallYsNIQddCM1e3vDSdDEL8vDMSADR3M3GU7eoCtZzBCIVOp1H+y980lHKCw==" saltValue="+Rf0iwRmkgTiZMhv3UtRuw==" spinCount="100000" sheet="1" objects="1" scenarios="1"/>
  <autoFilter ref="A18:P284">
    <filterColumn colId="2">
      <filters>
        <filter val="1 200"/>
        <filter val="10 259"/>
        <filter val="10 500"/>
        <filter val="102 636"/>
        <filter val="12 000"/>
        <filter val="146 764"/>
        <filter val="2 000"/>
        <filter val="2 190"/>
        <filter val="23 197"/>
        <filter val="-23 197"/>
        <filter val="24 500"/>
        <filter val="3 500"/>
        <filter val="33 869"/>
        <filter val="400"/>
        <filter val="426 551"/>
        <filter val="426 951"/>
        <filter val="51 848"/>
        <filter val="539 495"/>
        <filter val="608 850"/>
        <filter val="614 540"/>
        <filter val="9 435"/>
      </filters>
    </filterColumn>
  </autoFilter>
  <mergeCells count="31">
    <mergeCell ref="C7:P7"/>
    <mergeCell ref="A2:P2"/>
    <mergeCell ref="C3:P3"/>
    <mergeCell ref="C4:P4"/>
    <mergeCell ref="C5:P5"/>
    <mergeCell ref="C6:P6"/>
    <mergeCell ref="C13:P13"/>
    <mergeCell ref="P16:P17"/>
    <mergeCell ref="M16:M17"/>
    <mergeCell ref="N16:N17"/>
    <mergeCell ref="O16:O17"/>
    <mergeCell ref="C8:P8"/>
    <mergeCell ref="C9:P9"/>
    <mergeCell ref="C10:P10"/>
    <mergeCell ref="C11:P11"/>
    <mergeCell ref="C12:P12"/>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s>
  <pageMargins left="0.98425196850393704" right="0.39370078740157483" top="0.59055118110236227" bottom="0.39370078740157483" header="0.23622047244094491" footer="0.23622047244094491"/>
  <pageSetup paperSize="9" scale="70" fitToWidth="0" fitToHeight="0" orientation="portrait" r:id="rId1"/>
  <headerFooter differentFirst="1">
    <oddFooter>&amp;L&amp;"Times New Roman,Regular"&amp;9&amp;D; &amp;T&amp;R&amp;"Times New Roman,Regular"&amp;9&amp;P (&amp;N)</oddFooter>
    <firstHeader>&amp;R&amp;"Times New Roman,Regular"&amp;9 29.pielikums Jūrmalas pilsētas domes
2020.gada 23.jūlija saistošajiem noteikumiem Nr.18
(protokols Nr.10, 20.punkts)</firstHeader>
    <firstFooter>&amp;L&amp;9&amp;D; &amp;T&amp;R&amp;9&amp;P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54"/>
  <sheetViews>
    <sheetView view="pageLayout" zoomScaleNormal="100" workbookViewId="0">
      <selection activeCell="N8" sqref="N8"/>
    </sheetView>
  </sheetViews>
  <sheetFormatPr defaultRowHeight="12" outlineLevelCol="1" x14ac:dyDescent="0.2"/>
  <cols>
    <col min="1" max="1" width="4.85546875" style="256" customWidth="1"/>
    <col min="2" max="2" width="26.5703125" style="256" customWidth="1"/>
    <col min="3" max="3" width="10" style="256" customWidth="1"/>
    <col min="4" max="4" width="10.7109375" style="256" hidden="1" customWidth="1" outlineLevel="1"/>
    <col min="5" max="5" width="9.5703125" style="256" hidden="1" customWidth="1" outlineLevel="1"/>
    <col min="6" max="6" width="10.7109375" style="256" hidden="1" customWidth="1" outlineLevel="1"/>
    <col min="7" max="7" width="9.5703125" style="256" hidden="1" customWidth="1" outlineLevel="1"/>
    <col min="8" max="8" width="10.7109375" style="256" bestFit="1" customWidth="1" collapsed="1"/>
    <col min="9" max="9" width="9.5703125" style="256" bestFit="1" customWidth="1"/>
    <col min="10" max="10" width="29.140625" style="256" hidden="1" customWidth="1" outlineLevel="1"/>
    <col min="11" max="11" width="17.7109375" style="256" customWidth="1" collapsed="1"/>
    <col min="12" max="12" width="9.140625" style="256" customWidth="1"/>
    <col min="13" max="16384" width="9.140625" style="256"/>
  </cols>
  <sheetData>
    <row r="1" spans="1:13" x14ac:dyDescent="0.2">
      <c r="K1" s="257" t="s">
        <v>317</v>
      </c>
    </row>
    <row r="2" spans="1:13" x14ac:dyDescent="0.2">
      <c r="K2" s="257" t="s">
        <v>318</v>
      </c>
    </row>
    <row r="3" spans="1:13" ht="12.75" customHeight="1" x14ac:dyDescent="0.2">
      <c r="A3" s="256" t="s">
        <v>319</v>
      </c>
      <c r="C3" s="832" t="s">
        <v>311</v>
      </c>
      <c r="D3" s="832"/>
      <c r="E3" s="832"/>
      <c r="F3" s="832"/>
      <c r="G3" s="832"/>
      <c r="H3" s="832"/>
      <c r="I3" s="832"/>
      <c r="J3" s="258"/>
      <c r="K3" s="258"/>
    </row>
    <row r="4" spans="1:13" ht="12.75" customHeight="1" x14ac:dyDescent="0.2">
      <c r="A4" s="256" t="s">
        <v>320</v>
      </c>
      <c r="C4" s="833">
        <v>90000056357</v>
      </c>
      <c r="D4" s="833"/>
      <c r="E4" s="833"/>
      <c r="F4" s="833"/>
      <c r="G4" s="833"/>
      <c r="H4" s="833"/>
      <c r="I4" s="833"/>
      <c r="J4" s="259"/>
      <c r="K4" s="259"/>
    </row>
    <row r="5" spans="1:13" ht="12.75" customHeight="1" x14ac:dyDescent="0.2">
      <c r="C5" s="260"/>
      <c r="D5" s="260"/>
      <c r="E5" s="260"/>
      <c r="F5" s="260"/>
      <c r="G5" s="260"/>
      <c r="H5" s="260"/>
      <c r="I5" s="260"/>
      <c r="J5" s="259"/>
      <c r="K5" s="259"/>
    </row>
    <row r="6" spans="1:13" ht="15.75" x14ac:dyDescent="0.25">
      <c r="A6" s="834" t="s">
        <v>321</v>
      </c>
      <c r="B6" s="834"/>
      <c r="C6" s="834"/>
      <c r="D6" s="834"/>
      <c r="E6" s="834"/>
      <c r="F6" s="834"/>
      <c r="G6" s="834"/>
      <c r="H6" s="834"/>
      <c r="I6" s="834"/>
      <c r="J6" s="834"/>
      <c r="K6" s="834"/>
      <c r="L6" s="261"/>
      <c r="M6" s="261"/>
    </row>
    <row r="7" spans="1:13" ht="15.75" x14ac:dyDescent="0.25">
      <c r="A7" s="262"/>
      <c r="B7" s="262"/>
      <c r="C7" s="262"/>
      <c r="D7" s="262"/>
      <c r="E7" s="262"/>
      <c r="F7" s="262"/>
      <c r="G7" s="262"/>
      <c r="H7" s="262"/>
      <c r="I7" s="262"/>
      <c r="J7" s="262"/>
      <c r="K7" s="262"/>
      <c r="L7" s="261"/>
      <c r="M7" s="261"/>
    </row>
    <row r="8" spans="1:13" ht="12.75" customHeight="1" x14ac:dyDescent="0.25">
      <c r="A8" s="835" t="s">
        <v>322</v>
      </c>
      <c r="B8" s="835"/>
      <c r="C8" s="263" t="s">
        <v>323</v>
      </c>
      <c r="D8" s="264"/>
      <c r="E8" s="264"/>
      <c r="F8" s="264"/>
      <c r="G8" s="264"/>
      <c r="H8" s="264"/>
      <c r="I8" s="264"/>
      <c r="J8" s="258"/>
      <c r="K8" s="258"/>
    </row>
    <row r="9" spans="1:13" ht="12.75" customHeight="1" x14ac:dyDescent="0.2">
      <c r="A9" s="256" t="s">
        <v>324</v>
      </c>
      <c r="C9" s="832" t="s">
        <v>325</v>
      </c>
      <c r="D9" s="832"/>
      <c r="E9" s="832"/>
      <c r="F9" s="832"/>
      <c r="G9" s="832"/>
      <c r="H9" s="832"/>
      <c r="I9" s="832"/>
      <c r="J9" s="258"/>
      <c r="K9" s="258"/>
    </row>
    <row r="10" spans="1:13" ht="12.75" customHeight="1" x14ac:dyDescent="0.2">
      <c r="A10" s="256" t="s">
        <v>326</v>
      </c>
      <c r="C10" s="831" t="s">
        <v>313</v>
      </c>
      <c r="D10" s="831"/>
      <c r="E10" s="831"/>
      <c r="F10" s="831"/>
      <c r="G10" s="831"/>
      <c r="H10" s="831"/>
      <c r="I10" s="831"/>
      <c r="J10" s="265"/>
      <c r="K10" s="265"/>
    </row>
    <row r="11" spans="1:13" ht="36" customHeight="1" x14ac:dyDescent="0.2">
      <c r="A11" s="829" t="s">
        <v>327</v>
      </c>
      <c r="B11" s="829" t="s">
        <v>328</v>
      </c>
      <c r="C11" s="829" t="s">
        <v>329</v>
      </c>
      <c r="D11" s="829" t="s">
        <v>330</v>
      </c>
      <c r="E11" s="829"/>
      <c r="F11" s="829" t="s">
        <v>331</v>
      </c>
      <c r="G11" s="829"/>
      <c r="H11" s="829" t="s">
        <v>332</v>
      </c>
      <c r="I11" s="829"/>
      <c r="J11" s="829" t="s">
        <v>33</v>
      </c>
      <c r="K11" s="829" t="s">
        <v>333</v>
      </c>
    </row>
    <row r="12" spans="1:13" ht="24" x14ac:dyDescent="0.2">
      <c r="A12" s="829"/>
      <c r="B12" s="829"/>
      <c r="C12" s="829"/>
      <c r="D12" s="266" t="s">
        <v>334</v>
      </c>
      <c r="E12" s="266" t="s">
        <v>335</v>
      </c>
      <c r="F12" s="266" t="s">
        <v>334</v>
      </c>
      <c r="G12" s="266" t="s">
        <v>335</v>
      </c>
      <c r="H12" s="266" t="s">
        <v>334</v>
      </c>
      <c r="I12" s="266" t="s">
        <v>335</v>
      </c>
      <c r="J12" s="829"/>
      <c r="K12" s="829"/>
    </row>
    <row r="13" spans="1:13" x14ac:dyDescent="0.2">
      <c r="A13" s="830" t="s">
        <v>336</v>
      </c>
      <c r="B13" s="830"/>
      <c r="C13" s="267"/>
      <c r="D13" s="268">
        <f t="shared" ref="D13:I13" si="0">SUM(D14:D32)</f>
        <v>434630</v>
      </c>
      <c r="E13" s="268">
        <f t="shared" si="0"/>
        <v>39248</v>
      </c>
      <c r="F13" s="269">
        <f t="shared" si="0"/>
        <v>6542</v>
      </c>
      <c r="G13" s="268">
        <f t="shared" si="0"/>
        <v>0</v>
      </c>
      <c r="H13" s="268">
        <f t="shared" si="0"/>
        <v>441172</v>
      </c>
      <c r="I13" s="268">
        <f t="shared" si="0"/>
        <v>39248</v>
      </c>
      <c r="J13" s="270"/>
      <c r="K13" s="270"/>
    </row>
    <row r="14" spans="1:13" ht="60" customHeight="1" x14ac:dyDescent="0.2">
      <c r="A14" s="271">
        <v>1</v>
      </c>
      <c r="B14" s="272" t="s">
        <v>337</v>
      </c>
      <c r="C14" s="273">
        <v>2244</v>
      </c>
      <c r="D14" s="274">
        <v>12000</v>
      </c>
      <c r="E14" s="274"/>
      <c r="F14" s="274"/>
      <c r="G14" s="274"/>
      <c r="H14" s="274">
        <f t="shared" ref="H14:I32" si="1">D14+F14</f>
        <v>12000</v>
      </c>
      <c r="I14" s="275">
        <f t="shared" si="1"/>
        <v>0</v>
      </c>
      <c r="J14" s="276"/>
      <c r="K14" s="277" t="s">
        <v>338</v>
      </c>
    </row>
    <row r="15" spans="1:13" ht="24" x14ac:dyDescent="0.2">
      <c r="A15" s="271">
        <v>2</v>
      </c>
      <c r="B15" s="272" t="s">
        <v>339</v>
      </c>
      <c r="C15" s="273">
        <v>2239</v>
      </c>
      <c r="D15" s="274">
        <v>6200</v>
      </c>
      <c r="E15" s="274"/>
      <c r="F15" s="274"/>
      <c r="G15" s="274"/>
      <c r="H15" s="274">
        <f t="shared" si="1"/>
        <v>6200</v>
      </c>
      <c r="I15" s="275">
        <f t="shared" si="1"/>
        <v>0</v>
      </c>
      <c r="J15" s="276"/>
      <c r="K15" s="277" t="s">
        <v>340</v>
      </c>
    </row>
    <row r="16" spans="1:13" ht="24" customHeight="1" x14ac:dyDescent="0.2">
      <c r="A16" s="826">
        <v>3</v>
      </c>
      <c r="B16" s="827" t="s">
        <v>341</v>
      </c>
      <c r="C16" s="278">
        <v>2312</v>
      </c>
      <c r="D16" s="274">
        <v>3500</v>
      </c>
      <c r="E16" s="274"/>
      <c r="F16" s="274"/>
      <c r="G16" s="274"/>
      <c r="H16" s="274">
        <f t="shared" si="1"/>
        <v>3500</v>
      </c>
      <c r="I16" s="275">
        <f t="shared" si="1"/>
        <v>0</v>
      </c>
      <c r="J16" s="276"/>
      <c r="K16" s="828" t="s">
        <v>342</v>
      </c>
    </row>
    <row r="17" spans="1:11" ht="15" customHeight="1" x14ac:dyDescent="0.2">
      <c r="A17" s="826"/>
      <c r="B17" s="827"/>
      <c r="C17" s="278">
        <v>2239</v>
      </c>
      <c r="D17" s="274">
        <v>2235</v>
      </c>
      <c r="E17" s="274"/>
      <c r="F17" s="274"/>
      <c r="G17" s="274"/>
      <c r="H17" s="274">
        <f t="shared" si="1"/>
        <v>2235</v>
      </c>
      <c r="I17" s="275">
        <f t="shared" si="1"/>
        <v>0</v>
      </c>
      <c r="J17" s="276"/>
      <c r="K17" s="828"/>
    </row>
    <row r="18" spans="1:11" x14ac:dyDescent="0.2">
      <c r="A18" s="271">
        <v>4</v>
      </c>
      <c r="B18" s="279" t="s">
        <v>125</v>
      </c>
      <c r="C18" s="278">
        <v>2263</v>
      </c>
      <c r="D18" s="274">
        <v>33869</v>
      </c>
      <c r="E18" s="274"/>
      <c r="F18" s="274"/>
      <c r="G18" s="274"/>
      <c r="H18" s="274">
        <f t="shared" si="1"/>
        <v>33869</v>
      </c>
      <c r="I18" s="275">
        <f t="shared" si="1"/>
        <v>0</v>
      </c>
      <c r="J18" s="276"/>
      <c r="K18" s="277" t="s">
        <v>343</v>
      </c>
    </row>
    <row r="19" spans="1:11" ht="24" x14ac:dyDescent="0.2">
      <c r="A19" s="271">
        <v>5</v>
      </c>
      <c r="B19" s="279" t="s">
        <v>344</v>
      </c>
      <c r="C19" s="278">
        <v>2269</v>
      </c>
      <c r="D19" s="274">
        <v>10259</v>
      </c>
      <c r="E19" s="274"/>
      <c r="F19" s="274"/>
      <c r="G19" s="274"/>
      <c r="H19" s="274">
        <f t="shared" si="1"/>
        <v>10259</v>
      </c>
      <c r="I19" s="275">
        <f t="shared" si="1"/>
        <v>0</v>
      </c>
      <c r="J19" s="276"/>
      <c r="K19" s="277" t="s">
        <v>343</v>
      </c>
    </row>
    <row r="20" spans="1:11" ht="21" customHeight="1" x14ac:dyDescent="0.2">
      <c r="A20" s="271">
        <v>6</v>
      </c>
      <c r="B20" s="279" t="s">
        <v>345</v>
      </c>
      <c r="C20" s="278">
        <v>2261</v>
      </c>
      <c r="D20" s="274">
        <v>56846</v>
      </c>
      <c r="E20" s="274">
        <v>39248</v>
      </c>
      <c r="F20" s="280">
        <v>6542</v>
      </c>
      <c r="G20" s="274"/>
      <c r="H20" s="274">
        <f t="shared" si="1"/>
        <v>63388</v>
      </c>
      <c r="I20" s="275">
        <f t="shared" si="1"/>
        <v>39248</v>
      </c>
      <c r="J20" s="281" t="s">
        <v>346</v>
      </c>
      <c r="K20" s="277" t="s">
        <v>343</v>
      </c>
    </row>
    <row r="21" spans="1:11" ht="20.25" customHeight="1" x14ac:dyDescent="0.2">
      <c r="A21" s="826">
        <v>7</v>
      </c>
      <c r="B21" s="827" t="s">
        <v>347</v>
      </c>
      <c r="C21" s="278">
        <v>2221</v>
      </c>
      <c r="D21" s="274">
        <v>10500</v>
      </c>
      <c r="E21" s="274"/>
      <c r="F21" s="274"/>
      <c r="G21" s="274"/>
      <c r="H21" s="274">
        <f t="shared" si="1"/>
        <v>10500</v>
      </c>
      <c r="I21" s="275">
        <f t="shared" si="1"/>
        <v>0</v>
      </c>
      <c r="J21" s="276"/>
      <c r="K21" s="828" t="s">
        <v>343</v>
      </c>
    </row>
    <row r="22" spans="1:11" ht="20.25" customHeight="1" x14ac:dyDescent="0.2">
      <c r="A22" s="826"/>
      <c r="B22" s="827"/>
      <c r="C22" s="278">
        <v>2222</v>
      </c>
      <c r="D22" s="274">
        <v>2000</v>
      </c>
      <c r="E22" s="274"/>
      <c r="F22" s="274"/>
      <c r="G22" s="274"/>
      <c r="H22" s="274">
        <f t="shared" si="1"/>
        <v>2000</v>
      </c>
      <c r="I22" s="275">
        <f t="shared" si="1"/>
        <v>0</v>
      </c>
      <c r="J22" s="276"/>
      <c r="K22" s="828"/>
    </row>
    <row r="23" spans="1:11" ht="20.25" customHeight="1" x14ac:dyDescent="0.2">
      <c r="A23" s="826"/>
      <c r="B23" s="827"/>
      <c r="C23" s="278">
        <v>2223</v>
      </c>
      <c r="D23" s="274">
        <v>12000</v>
      </c>
      <c r="E23" s="274"/>
      <c r="F23" s="274"/>
      <c r="G23" s="274"/>
      <c r="H23" s="274">
        <f t="shared" si="1"/>
        <v>12000</v>
      </c>
      <c r="I23" s="275">
        <f t="shared" si="1"/>
        <v>0</v>
      </c>
      <c r="J23" s="276"/>
      <c r="K23" s="828"/>
    </row>
    <row r="24" spans="1:11" ht="20.25" customHeight="1" x14ac:dyDescent="0.2">
      <c r="A24" s="826"/>
      <c r="B24" s="827"/>
      <c r="C24" s="278">
        <v>2243</v>
      </c>
      <c r="D24" s="274">
        <v>400</v>
      </c>
      <c r="E24" s="274"/>
      <c r="F24" s="274"/>
      <c r="G24" s="274"/>
      <c r="H24" s="274">
        <f t="shared" si="1"/>
        <v>400</v>
      </c>
      <c r="I24" s="275">
        <f t="shared" si="1"/>
        <v>0</v>
      </c>
      <c r="J24" s="276"/>
      <c r="K24" s="828"/>
    </row>
    <row r="25" spans="1:11" ht="20.25" customHeight="1" x14ac:dyDescent="0.2">
      <c r="A25" s="826"/>
      <c r="B25" s="827"/>
      <c r="C25" s="278">
        <v>2244</v>
      </c>
      <c r="D25" s="274">
        <v>239366</v>
      </c>
      <c r="E25" s="274"/>
      <c r="F25" s="274"/>
      <c r="G25" s="274"/>
      <c r="H25" s="274">
        <f t="shared" si="1"/>
        <v>239366</v>
      </c>
      <c r="I25" s="275">
        <f t="shared" si="1"/>
        <v>0</v>
      </c>
      <c r="J25" s="276"/>
      <c r="K25" s="828"/>
    </row>
    <row r="26" spans="1:11" ht="24" x14ac:dyDescent="0.2">
      <c r="A26" s="271">
        <v>8</v>
      </c>
      <c r="B26" s="279" t="s">
        <v>348</v>
      </c>
      <c r="C26" s="278">
        <v>2244</v>
      </c>
      <c r="D26" s="274">
        <v>15885</v>
      </c>
      <c r="E26" s="274"/>
      <c r="F26" s="274"/>
      <c r="G26" s="274"/>
      <c r="H26" s="274">
        <f t="shared" si="1"/>
        <v>15885</v>
      </c>
      <c r="I26" s="275">
        <f t="shared" si="1"/>
        <v>0</v>
      </c>
      <c r="J26" s="276"/>
      <c r="K26" s="277" t="s">
        <v>349</v>
      </c>
    </row>
    <row r="27" spans="1:11" x14ac:dyDescent="0.2">
      <c r="A27" s="282">
        <v>9</v>
      </c>
      <c r="B27" s="283" t="s">
        <v>350</v>
      </c>
      <c r="C27" s="284">
        <v>2244</v>
      </c>
      <c r="D27" s="275">
        <v>10000</v>
      </c>
      <c r="E27" s="275"/>
      <c r="F27" s="275"/>
      <c r="G27" s="275"/>
      <c r="H27" s="274">
        <f t="shared" si="1"/>
        <v>10000</v>
      </c>
      <c r="I27" s="275">
        <f t="shared" si="1"/>
        <v>0</v>
      </c>
      <c r="J27" s="276"/>
      <c r="K27" s="277" t="s">
        <v>343</v>
      </c>
    </row>
    <row r="28" spans="1:11" ht="60" x14ac:dyDescent="0.2">
      <c r="A28" s="282">
        <v>10</v>
      </c>
      <c r="B28" s="279" t="s">
        <v>351</v>
      </c>
      <c r="C28" s="284">
        <v>2244</v>
      </c>
      <c r="D28" s="275">
        <v>12000</v>
      </c>
      <c r="E28" s="275"/>
      <c r="F28" s="275"/>
      <c r="G28" s="275"/>
      <c r="H28" s="274">
        <f t="shared" si="1"/>
        <v>12000</v>
      </c>
      <c r="I28" s="275">
        <f t="shared" si="1"/>
        <v>0</v>
      </c>
      <c r="J28" s="276"/>
      <c r="K28" s="277" t="s">
        <v>352</v>
      </c>
    </row>
    <row r="29" spans="1:11" ht="84" x14ac:dyDescent="0.2">
      <c r="A29" s="271">
        <v>11</v>
      </c>
      <c r="B29" s="279" t="s">
        <v>353</v>
      </c>
      <c r="C29" s="278">
        <v>2244</v>
      </c>
      <c r="D29" s="274">
        <v>4300</v>
      </c>
      <c r="E29" s="274"/>
      <c r="F29" s="274"/>
      <c r="G29" s="274"/>
      <c r="H29" s="274">
        <f t="shared" si="1"/>
        <v>4300</v>
      </c>
      <c r="I29" s="275">
        <f t="shared" si="1"/>
        <v>0</v>
      </c>
      <c r="J29" s="281"/>
      <c r="K29" s="277" t="s">
        <v>352</v>
      </c>
    </row>
    <row r="30" spans="1:11" x14ac:dyDescent="0.2">
      <c r="A30" s="271">
        <v>12</v>
      </c>
      <c r="B30" s="279" t="s">
        <v>354</v>
      </c>
      <c r="C30" s="278">
        <v>2519</v>
      </c>
      <c r="D30" s="274">
        <v>2070</v>
      </c>
      <c r="E30" s="274"/>
      <c r="F30" s="274"/>
      <c r="G30" s="274"/>
      <c r="H30" s="274">
        <f t="shared" si="1"/>
        <v>2070</v>
      </c>
      <c r="I30" s="275">
        <f t="shared" si="1"/>
        <v>0</v>
      </c>
      <c r="J30" s="285"/>
      <c r="K30" s="277" t="s">
        <v>355</v>
      </c>
    </row>
    <row r="31" spans="1:11" ht="60" x14ac:dyDescent="0.2">
      <c r="A31" s="271">
        <v>13</v>
      </c>
      <c r="B31" s="279" t="s">
        <v>356</v>
      </c>
      <c r="C31" s="278">
        <v>2276</v>
      </c>
      <c r="D31" s="274">
        <v>200</v>
      </c>
      <c r="E31" s="274"/>
      <c r="F31" s="274"/>
      <c r="G31" s="274"/>
      <c r="H31" s="274">
        <f t="shared" si="1"/>
        <v>200</v>
      </c>
      <c r="I31" s="275">
        <f t="shared" si="1"/>
        <v>0</v>
      </c>
      <c r="J31" s="281"/>
      <c r="K31" s="277" t="s">
        <v>355</v>
      </c>
    </row>
    <row r="32" spans="1:11" ht="24" x14ac:dyDescent="0.2">
      <c r="A32" s="271">
        <v>14</v>
      </c>
      <c r="B32" s="279" t="s">
        <v>357</v>
      </c>
      <c r="C32" s="278">
        <v>2239</v>
      </c>
      <c r="D32" s="274">
        <v>1000</v>
      </c>
      <c r="E32" s="274"/>
      <c r="F32" s="274"/>
      <c r="G32" s="274"/>
      <c r="H32" s="274">
        <f t="shared" si="1"/>
        <v>1000</v>
      </c>
      <c r="I32" s="275">
        <f t="shared" si="1"/>
        <v>0</v>
      </c>
      <c r="J32" s="276"/>
      <c r="K32" s="277" t="s">
        <v>355</v>
      </c>
    </row>
    <row r="33" spans="1:13" x14ac:dyDescent="0.2">
      <c r="A33" s="286"/>
      <c r="B33" s="287"/>
      <c r="C33" s="288"/>
      <c r="D33" s="289"/>
      <c r="E33" s="289"/>
      <c r="F33" s="289"/>
      <c r="G33" s="289"/>
      <c r="H33" s="289"/>
      <c r="I33" s="290"/>
      <c r="J33" s="291"/>
      <c r="K33" s="292"/>
    </row>
    <row r="34" spans="1:13" x14ac:dyDescent="0.2">
      <c r="A34" s="256" t="s">
        <v>358</v>
      </c>
      <c r="B34" s="293"/>
      <c r="C34" s="294"/>
      <c r="D34" s="293"/>
      <c r="E34" s="293"/>
      <c r="F34" s="293"/>
      <c r="G34" s="293"/>
      <c r="H34" s="293"/>
    </row>
    <row r="35" spans="1:13" x14ac:dyDescent="0.2">
      <c r="A35" s="256" t="s">
        <v>359</v>
      </c>
      <c r="B35" s="293"/>
      <c r="C35" s="293"/>
      <c r="D35" s="293"/>
      <c r="E35" s="293"/>
      <c r="F35" s="293"/>
      <c r="G35" s="293"/>
      <c r="H35" s="293"/>
    </row>
    <row r="36" spans="1:13" x14ac:dyDescent="0.2">
      <c r="B36" s="293"/>
      <c r="C36" s="293"/>
      <c r="D36" s="293"/>
      <c r="E36" s="293"/>
      <c r="F36" s="293"/>
      <c r="G36" s="293"/>
      <c r="H36" s="293"/>
    </row>
    <row r="37" spans="1:13" x14ac:dyDescent="0.2">
      <c r="A37" s="256" t="s">
        <v>360</v>
      </c>
      <c r="B37" s="293"/>
      <c r="C37" s="293"/>
      <c r="D37" s="293"/>
      <c r="E37" s="293"/>
      <c r="F37" s="293"/>
      <c r="G37" s="293"/>
      <c r="H37" s="293"/>
    </row>
    <row r="38" spans="1:13" x14ac:dyDescent="0.2">
      <c r="A38" s="256" t="s">
        <v>361</v>
      </c>
      <c r="B38" s="293"/>
      <c r="C38" s="293"/>
      <c r="D38" s="293"/>
      <c r="E38" s="293"/>
      <c r="F38" s="293"/>
      <c r="G38" s="293"/>
      <c r="H38" s="293"/>
    </row>
    <row r="39" spans="1:13" x14ac:dyDescent="0.2">
      <c r="A39" s="295"/>
      <c r="B39" s="296" t="s">
        <v>362</v>
      </c>
      <c r="C39" s="295"/>
      <c r="D39" s="295"/>
      <c r="E39" s="295"/>
      <c r="F39" s="295"/>
      <c r="G39" s="295"/>
      <c r="H39" s="295"/>
      <c r="I39" s="296"/>
      <c r="J39" s="296"/>
      <c r="K39" s="296"/>
    </row>
    <row r="40" spans="1:13" customFormat="1" ht="15" x14ac:dyDescent="0.25">
      <c r="A40" s="296"/>
      <c r="B40" s="296" t="s">
        <v>363</v>
      </c>
      <c r="C40" s="296"/>
      <c r="D40" s="296"/>
      <c r="E40" s="296"/>
      <c r="F40" s="296"/>
      <c r="G40" s="296"/>
      <c r="H40" s="296"/>
      <c r="I40" s="296"/>
      <c r="J40" s="296"/>
      <c r="K40" s="296"/>
      <c r="L40" s="256"/>
      <c r="M40" s="256"/>
    </row>
    <row r="41" spans="1:13" customFormat="1" ht="15" x14ac:dyDescent="0.25">
      <c r="A41" s="296"/>
      <c r="B41" s="296" t="s">
        <v>364</v>
      </c>
      <c r="C41" s="296"/>
      <c r="D41" s="296"/>
      <c r="E41" s="296"/>
      <c r="F41" s="296"/>
      <c r="G41" s="296"/>
      <c r="H41" s="296"/>
      <c r="I41" s="296"/>
      <c r="J41" s="296"/>
      <c r="K41" s="296"/>
      <c r="L41" s="256"/>
      <c r="M41" s="256"/>
    </row>
    <row r="42" spans="1:13" customFormat="1" ht="15" x14ac:dyDescent="0.25">
      <c r="A42" s="296"/>
      <c r="B42" s="296" t="s">
        <v>365</v>
      </c>
      <c r="C42" s="296"/>
      <c r="D42" s="296"/>
      <c r="E42" s="296"/>
      <c r="F42" s="296"/>
      <c r="G42" s="296"/>
      <c r="H42" s="296"/>
      <c r="I42" s="296"/>
      <c r="J42" s="296"/>
      <c r="K42" s="296"/>
      <c r="L42" s="256"/>
      <c r="M42" s="256"/>
    </row>
    <row r="43" spans="1:13" customFormat="1" ht="15" x14ac:dyDescent="0.25">
      <c r="A43" s="296" t="s">
        <v>366</v>
      </c>
      <c r="B43" s="296"/>
      <c r="C43" s="296"/>
      <c r="D43" s="296"/>
      <c r="E43" s="296"/>
      <c r="F43" s="296"/>
      <c r="G43" s="296"/>
      <c r="H43" s="296"/>
      <c r="I43" s="296"/>
      <c r="J43" s="296"/>
      <c r="K43" s="296"/>
      <c r="L43" s="256"/>
      <c r="M43" s="256"/>
    </row>
    <row r="44" spans="1:13" customFormat="1" ht="15" x14ac:dyDescent="0.25">
      <c r="A44" s="296"/>
      <c r="B44" s="296" t="s">
        <v>367</v>
      </c>
      <c r="C44" s="296"/>
      <c r="D44" s="296"/>
      <c r="E44" s="296"/>
      <c r="F44" s="296"/>
      <c r="G44" s="296"/>
      <c r="H44" s="296"/>
      <c r="I44" s="296"/>
      <c r="J44" s="296"/>
      <c r="K44" s="296"/>
      <c r="L44" s="256"/>
      <c r="M44" s="256"/>
    </row>
    <row r="45" spans="1:13" customFormat="1" ht="15" x14ac:dyDescent="0.25">
      <c r="A45" s="296"/>
      <c r="B45" s="296" t="s">
        <v>368</v>
      </c>
      <c r="C45" s="296"/>
      <c r="D45" s="296"/>
      <c r="E45" s="296"/>
      <c r="F45" s="296"/>
      <c r="G45" s="296"/>
      <c r="H45" s="296"/>
      <c r="I45" s="296"/>
      <c r="J45" s="296"/>
      <c r="K45" s="296"/>
      <c r="L45" s="256"/>
      <c r="M45" s="256"/>
    </row>
    <row r="46" spans="1:13" customFormat="1" ht="15" x14ac:dyDescent="0.25">
      <c r="A46" s="296" t="s">
        <v>369</v>
      </c>
      <c r="B46" s="296"/>
      <c r="C46" s="296"/>
      <c r="D46" s="296"/>
      <c r="E46" s="296"/>
      <c r="F46" s="296"/>
      <c r="G46" s="296"/>
      <c r="H46" s="296"/>
      <c r="I46" s="296"/>
      <c r="J46" s="296"/>
      <c r="K46" s="296"/>
      <c r="L46" s="256"/>
      <c r="M46" s="256"/>
    </row>
    <row r="47" spans="1:13" customFormat="1" ht="15" x14ac:dyDescent="0.25">
      <c r="A47" s="296"/>
      <c r="B47" s="296" t="s">
        <v>370</v>
      </c>
      <c r="C47" s="296"/>
      <c r="D47" s="296"/>
      <c r="E47" s="296"/>
      <c r="F47" s="296"/>
      <c r="G47" s="296"/>
      <c r="H47" s="296"/>
      <c r="I47" s="296"/>
      <c r="J47" s="296"/>
      <c r="K47" s="296"/>
      <c r="L47" s="256"/>
      <c r="M47" s="256"/>
    </row>
    <row r="48" spans="1:13" customFormat="1" ht="15" x14ac:dyDescent="0.25">
      <c r="A48" s="296"/>
      <c r="B48" s="296" t="s">
        <v>371</v>
      </c>
      <c r="C48" s="296"/>
      <c r="D48" s="296"/>
      <c r="E48" s="296"/>
      <c r="F48" s="296"/>
      <c r="G48" s="296"/>
      <c r="H48" s="296"/>
      <c r="I48" s="296"/>
      <c r="J48" s="296"/>
      <c r="K48" s="296"/>
      <c r="L48" s="256"/>
      <c r="M48" s="256"/>
    </row>
    <row r="49" spans="1:13" customFormat="1" ht="15" x14ac:dyDescent="0.25">
      <c r="A49" s="296"/>
      <c r="B49" s="296"/>
      <c r="C49" s="296"/>
      <c r="D49" s="296"/>
      <c r="E49" s="296"/>
      <c r="F49" s="296"/>
      <c r="G49" s="296"/>
      <c r="H49" s="296"/>
      <c r="I49" s="296"/>
      <c r="J49" s="296"/>
      <c r="K49" s="296"/>
      <c r="L49" s="256"/>
      <c r="M49" s="256"/>
    </row>
    <row r="50" spans="1:13" customFormat="1" ht="15" x14ac:dyDescent="0.25">
      <c r="A50" s="296"/>
      <c r="B50" s="296"/>
      <c r="C50" s="256"/>
      <c r="D50" s="296"/>
      <c r="E50" s="296"/>
      <c r="F50" s="296"/>
      <c r="G50" s="296"/>
      <c r="H50" s="296"/>
      <c r="I50" s="296"/>
      <c r="J50" s="296"/>
      <c r="K50" s="296"/>
      <c r="L50" s="256"/>
      <c r="M50" s="256"/>
    </row>
    <row r="51" spans="1:13" customFormat="1" ht="15" x14ac:dyDescent="0.25">
      <c r="A51" s="296"/>
      <c r="B51" s="296"/>
      <c r="C51" s="256"/>
      <c r="D51" s="296"/>
      <c r="E51" s="296"/>
      <c r="F51" s="296"/>
      <c r="G51" s="296"/>
      <c r="H51" s="296"/>
      <c r="I51" s="296"/>
      <c r="J51" s="296"/>
      <c r="K51" s="296"/>
      <c r="L51" s="256"/>
      <c r="M51" s="256"/>
    </row>
    <row r="52" spans="1:13" customFormat="1" ht="15" x14ac:dyDescent="0.25">
      <c r="A52" s="296"/>
      <c r="B52" s="296"/>
      <c r="C52" s="256"/>
      <c r="D52" s="296"/>
      <c r="E52" s="296"/>
      <c r="F52" s="296"/>
      <c r="G52" s="296"/>
      <c r="H52" s="296"/>
      <c r="I52" s="296"/>
      <c r="J52" s="296"/>
      <c r="K52" s="296"/>
      <c r="L52" s="256"/>
      <c r="M52" s="256"/>
    </row>
    <row r="53" spans="1:13" customFormat="1" ht="15" x14ac:dyDescent="0.25">
      <c r="A53" s="296"/>
      <c r="B53" s="296"/>
      <c r="C53" s="296"/>
      <c r="D53" s="296"/>
      <c r="E53" s="296"/>
      <c r="F53" s="296"/>
      <c r="G53" s="296"/>
      <c r="H53" s="296"/>
      <c r="I53" s="296"/>
      <c r="J53" s="296"/>
      <c r="K53" s="296"/>
      <c r="L53" s="256"/>
      <c r="M53" s="256"/>
    </row>
    <row r="54" spans="1:13" customFormat="1" ht="15" x14ac:dyDescent="0.25">
      <c r="A54" s="296"/>
      <c r="B54" s="296"/>
      <c r="C54" s="296"/>
      <c r="D54" s="296"/>
      <c r="E54" s="296"/>
      <c r="F54" s="296"/>
      <c r="G54" s="296"/>
      <c r="H54" s="296"/>
      <c r="I54" s="296"/>
      <c r="J54" s="296"/>
      <c r="K54" s="296"/>
      <c r="L54" s="256"/>
      <c r="M54" s="256"/>
    </row>
  </sheetData>
  <sheetProtection algorithmName="SHA-512" hashValue="iY57k5NeDBQXa6EapYggJEjZbFj66ICFEQBcsuPgcX+k/OREHaBFAH09W27WQxTIkT/BVA3duLARTRG8oM2/Wg==" saltValue="p+fNC6IRIeZsYtU4NT3oig==" spinCount="100000" sheet="1" objects="1" scenarios="1"/>
  <mergeCells count="21">
    <mergeCell ref="C10:I10"/>
    <mergeCell ref="C3:I3"/>
    <mergeCell ref="C4:I4"/>
    <mergeCell ref="A6:K6"/>
    <mergeCell ref="A8:B8"/>
    <mergeCell ref="C9:I9"/>
    <mergeCell ref="A21:A25"/>
    <mergeCell ref="B21:B25"/>
    <mergeCell ref="K21:K25"/>
    <mergeCell ref="J11:J12"/>
    <mergeCell ref="K11:K12"/>
    <mergeCell ref="A13:B13"/>
    <mergeCell ref="A16:A17"/>
    <mergeCell ref="B16:B17"/>
    <mergeCell ref="K16:K17"/>
    <mergeCell ref="A11:A12"/>
    <mergeCell ref="B11:B12"/>
    <mergeCell ref="C11:C12"/>
    <mergeCell ref="D11:E11"/>
    <mergeCell ref="F11:G11"/>
    <mergeCell ref="H11:I11"/>
  </mergeCells>
  <pageMargins left="0.98425196850393704" right="0.39370078740157483" top="0.59055118110236227" bottom="0.39370078740157483" header="0.23622047244094491" footer="0.23622047244094491"/>
  <pageSetup paperSize="9" scale="70" fitToWidth="0" fitToHeight="0" orientation="portrait" r:id="rId1"/>
  <headerFooter differentFirst="1">
    <oddFooter>&amp;L&amp;"Times New Roman,Regular"&amp;9&amp;D; &amp;T&amp;R&amp;"Times New Roman,Regular"&amp;9&amp;P (&amp;N)</oddFooter>
    <firstHeader>&amp;R&amp;"Times New Roman,Regular"&amp;9 30.pielikums Jūrmalas pilsētas domes
2020.gada 23.jūlija saistošajiem noteikumiem Nr.18
(protokols Nr.10, 20.punkts)</firstHeader>
    <firstFooter>&amp;L&amp;9&amp;D; &amp;T&amp;R&amp;9&amp;P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56"/>
  <sheetViews>
    <sheetView view="pageLayout" zoomScaleNormal="100" workbookViewId="0">
      <selection activeCell="N12" sqref="N12"/>
    </sheetView>
  </sheetViews>
  <sheetFormatPr defaultColWidth="9.140625" defaultRowHeight="12" outlineLevelCol="1" x14ac:dyDescent="0.2"/>
  <cols>
    <col min="1" max="1" width="4.85546875" style="622" customWidth="1"/>
    <col min="2" max="2" width="22.85546875" style="622" customWidth="1"/>
    <col min="3" max="3" width="13.140625" style="622" customWidth="1"/>
    <col min="4" max="4" width="11.140625" style="622" customWidth="1"/>
    <col min="5" max="5" width="10.7109375" style="622" hidden="1" customWidth="1" outlineLevel="1"/>
    <col min="6" max="6" width="9.42578125" style="622" hidden="1" customWidth="1" outlineLevel="1"/>
    <col min="7" max="7" width="10.7109375" style="622" hidden="1" customWidth="1" outlineLevel="1"/>
    <col min="8" max="8" width="10.85546875" style="622" hidden="1" customWidth="1" outlineLevel="1"/>
    <col min="9" max="9" width="10.7109375" style="622" customWidth="1" collapsed="1"/>
    <col min="10" max="10" width="10.7109375" style="622" customWidth="1"/>
    <col min="11" max="11" width="29.5703125" style="622" hidden="1" customWidth="1" outlineLevel="1"/>
    <col min="12" max="12" width="19.42578125" style="690" customWidth="1" collapsed="1"/>
    <col min="13" max="16384" width="9.140625" style="622"/>
  </cols>
  <sheetData>
    <row r="1" spans="1:14" x14ac:dyDescent="0.2">
      <c r="L1" s="623" t="s">
        <v>379</v>
      </c>
    </row>
    <row r="2" spans="1:14" x14ac:dyDescent="0.2">
      <c r="L2" s="623" t="s">
        <v>380</v>
      </c>
    </row>
    <row r="3" spans="1:14" ht="12.75" customHeight="1" x14ac:dyDescent="0.2">
      <c r="A3" s="624" t="s">
        <v>319</v>
      </c>
      <c r="B3" s="624"/>
      <c r="C3" s="625" t="s">
        <v>311</v>
      </c>
      <c r="D3" s="626"/>
      <c r="E3" s="626"/>
      <c r="F3" s="626"/>
      <c r="G3" s="626"/>
      <c r="H3" s="626"/>
      <c r="I3" s="626"/>
      <c r="J3" s="626"/>
      <c r="K3" s="626"/>
      <c r="L3" s="627"/>
    </row>
    <row r="4" spans="1:14" ht="12.75" customHeight="1" x14ac:dyDescent="0.2">
      <c r="A4" s="624" t="s">
        <v>320</v>
      </c>
      <c r="B4" s="624"/>
      <c r="C4" s="628">
        <v>90000056357</v>
      </c>
      <c r="D4" s="629"/>
      <c r="E4" s="629"/>
      <c r="F4" s="629"/>
      <c r="G4" s="629"/>
      <c r="H4" s="629"/>
      <c r="I4" s="629"/>
      <c r="J4" s="629"/>
      <c r="K4" s="629"/>
      <c r="L4" s="630"/>
    </row>
    <row r="5" spans="1:14" ht="12.75" customHeight="1" x14ac:dyDescent="0.2">
      <c r="A5" s="624"/>
      <c r="B5" s="624"/>
      <c r="C5" s="624"/>
      <c r="D5" s="628"/>
      <c r="E5" s="628"/>
      <c r="F5" s="628"/>
      <c r="G5" s="628"/>
      <c r="H5" s="628"/>
      <c r="I5" s="628"/>
      <c r="J5" s="628"/>
      <c r="K5" s="628"/>
      <c r="L5" s="630"/>
    </row>
    <row r="6" spans="1:14" ht="15.75" x14ac:dyDescent="0.25">
      <c r="A6" s="836" t="s">
        <v>321</v>
      </c>
      <c r="B6" s="836"/>
      <c r="C6" s="836"/>
      <c r="D6" s="836"/>
      <c r="E6" s="836"/>
      <c r="F6" s="836"/>
      <c r="G6" s="836"/>
      <c r="H6" s="836"/>
      <c r="I6" s="836"/>
      <c r="J6" s="836"/>
      <c r="K6" s="836"/>
      <c r="L6" s="836"/>
      <c r="M6" s="631"/>
      <c r="N6" s="631"/>
    </row>
    <row r="7" spans="1:14" ht="15.75" x14ac:dyDescent="0.25">
      <c r="A7" s="632"/>
      <c r="B7" s="632"/>
      <c r="C7" s="632"/>
      <c r="D7" s="632"/>
      <c r="E7" s="632"/>
      <c r="F7" s="633"/>
      <c r="G7" s="633"/>
      <c r="H7" s="633"/>
      <c r="I7" s="633"/>
      <c r="J7" s="633"/>
      <c r="K7" s="633"/>
      <c r="L7" s="632"/>
      <c r="M7" s="631"/>
      <c r="N7" s="631"/>
    </row>
    <row r="8" spans="1:14" ht="12.75" customHeight="1" x14ac:dyDescent="0.2">
      <c r="A8" s="837" t="s">
        <v>322</v>
      </c>
      <c r="B8" s="837"/>
      <c r="C8" s="634" t="s">
        <v>381</v>
      </c>
      <c r="D8" s="635"/>
      <c r="E8" s="635"/>
      <c r="F8" s="633"/>
      <c r="G8" s="633"/>
      <c r="H8" s="633"/>
      <c r="I8" s="633"/>
      <c r="J8" s="633"/>
      <c r="K8" s="633"/>
      <c r="L8" s="632"/>
    </row>
    <row r="9" spans="1:14" ht="12.75" customHeight="1" x14ac:dyDescent="0.2">
      <c r="A9" s="624" t="s">
        <v>324</v>
      </c>
      <c r="B9" s="624"/>
      <c r="C9" s="636" t="s">
        <v>375</v>
      </c>
      <c r="D9" s="635"/>
      <c r="E9" s="635"/>
      <c r="F9" s="633"/>
      <c r="G9" s="633"/>
      <c r="H9" s="633"/>
      <c r="I9" s="633"/>
      <c r="J9" s="633"/>
      <c r="K9" s="633"/>
      <c r="L9" s="632"/>
    </row>
    <row r="10" spans="1:14" ht="12.75" customHeight="1" x14ac:dyDescent="0.2">
      <c r="A10" s="637" t="s">
        <v>326</v>
      </c>
      <c r="B10" s="637"/>
      <c r="C10" s="638" t="s">
        <v>374</v>
      </c>
      <c r="D10" s="635"/>
      <c r="E10" s="639"/>
      <c r="F10" s="633"/>
      <c r="G10" s="633"/>
      <c r="H10" s="633"/>
      <c r="I10" s="633"/>
      <c r="J10" s="633"/>
      <c r="K10" s="633"/>
      <c r="L10" s="632"/>
    </row>
    <row r="11" spans="1:14" ht="26.25" customHeight="1" x14ac:dyDescent="0.2">
      <c r="A11" s="838" t="s">
        <v>327</v>
      </c>
      <c r="B11" s="840" t="s">
        <v>328</v>
      </c>
      <c r="C11" s="841"/>
      <c r="D11" s="838" t="s">
        <v>329</v>
      </c>
      <c r="E11" s="844" t="s">
        <v>382</v>
      </c>
      <c r="F11" s="845"/>
      <c r="G11" s="846" t="s">
        <v>331</v>
      </c>
      <c r="H11" s="847"/>
      <c r="I11" s="846" t="s">
        <v>383</v>
      </c>
      <c r="J11" s="847"/>
      <c r="K11" s="848" t="s">
        <v>33</v>
      </c>
      <c r="L11" s="838" t="s">
        <v>333</v>
      </c>
      <c r="M11" s="640"/>
    </row>
    <row r="12" spans="1:14" ht="25.5" customHeight="1" x14ac:dyDescent="0.2">
      <c r="A12" s="839"/>
      <c r="B12" s="842"/>
      <c r="C12" s="843"/>
      <c r="D12" s="839"/>
      <c r="E12" s="641" t="s">
        <v>334</v>
      </c>
      <c r="F12" s="641" t="s">
        <v>335</v>
      </c>
      <c r="G12" s="642" t="s">
        <v>334</v>
      </c>
      <c r="H12" s="642" t="s">
        <v>335</v>
      </c>
      <c r="I12" s="642" t="s">
        <v>334</v>
      </c>
      <c r="J12" s="642" t="s">
        <v>335</v>
      </c>
      <c r="K12" s="849"/>
      <c r="L12" s="839"/>
      <c r="M12" s="640"/>
    </row>
    <row r="13" spans="1:14" ht="12.75" customHeight="1" x14ac:dyDescent="0.2">
      <c r="A13" s="850" t="s">
        <v>336</v>
      </c>
      <c r="B13" s="851"/>
      <c r="C13" s="852"/>
      <c r="D13" s="643"/>
      <c r="E13" s="643">
        <f t="shared" ref="E13:J13" si="0">SUM(E14:E29)</f>
        <v>200280</v>
      </c>
      <c r="F13" s="644">
        <f t="shared" si="0"/>
        <v>23308</v>
      </c>
      <c r="G13" s="644">
        <f t="shared" si="0"/>
        <v>11900</v>
      </c>
      <c r="H13" s="644">
        <f t="shared" si="0"/>
        <v>0</v>
      </c>
      <c r="I13" s="644">
        <f t="shared" si="0"/>
        <v>212180</v>
      </c>
      <c r="J13" s="644">
        <f t="shared" si="0"/>
        <v>23308</v>
      </c>
      <c r="K13" s="644"/>
      <c r="L13" s="645"/>
      <c r="M13" s="640"/>
    </row>
    <row r="14" spans="1:14" ht="15" customHeight="1" x14ac:dyDescent="0.2">
      <c r="A14" s="853">
        <v>1</v>
      </c>
      <c r="B14" s="854" t="s">
        <v>384</v>
      </c>
      <c r="C14" s="855"/>
      <c r="D14" s="646">
        <v>1142</v>
      </c>
      <c r="E14" s="647">
        <v>0</v>
      </c>
      <c r="F14" s="648">
        <v>0</v>
      </c>
      <c r="G14" s="648"/>
      <c r="H14" s="648"/>
      <c r="I14" s="648">
        <f>E14+G14</f>
        <v>0</v>
      </c>
      <c r="J14" s="648">
        <f>F14+H14</f>
        <v>0</v>
      </c>
      <c r="K14" s="648"/>
      <c r="L14" s="856" t="s">
        <v>385</v>
      </c>
      <c r="M14" s="640"/>
    </row>
    <row r="15" spans="1:14" ht="15" customHeight="1" x14ac:dyDescent="0.2">
      <c r="A15" s="853"/>
      <c r="B15" s="854"/>
      <c r="C15" s="855"/>
      <c r="D15" s="646">
        <v>1147</v>
      </c>
      <c r="E15" s="647">
        <v>0</v>
      </c>
      <c r="F15" s="648">
        <v>0</v>
      </c>
      <c r="G15" s="648"/>
      <c r="H15" s="648"/>
      <c r="I15" s="648">
        <f t="shared" ref="I15:J29" si="1">E15+G15</f>
        <v>0</v>
      </c>
      <c r="J15" s="648">
        <f t="shared" si="1"/>
        <v>0</v>
      </c>
      <c r="K15" s="648"/>
      <c r="L15" s="857"/>
      <c r="M15" s="640"/>
    </row>
    <row r="16" spans="1:14" ht="15" customHeight="1" x14ac:dyDescent="0.2">
      <c r="A16" s="853"/>
      <c r="B16" s="854"/>
      <c r="C16" s="855"/>
      <c r="D16" s="646">
        <v>1150</v>
      </c>
      <c r="E16" s="647">
        <v>0</v>
      </c>
      <c r="F16" s="648">
        <v>0</v>
      </c>
      <c r="G16" s="648"/>
      <c r="H16" s="648"/>
      <c r="I16" s="648">
        <f t="shared" si="1"/>
        <v>0</v>
      </c>
      <c r="J16" s="648">
        <f t="shared" si="1"/>
        <v>0</v>
      </c>
      <c r="K16" s="648"/>
      <c r="L16" s="857"/>
      <c r="M16" s="640"/>
    </row>
    <row r="17" spans="1:13" ht="15" customHeight="1" x14ac:dyDescent="0.2">
      <c r="A17" s="853"/>
      <c r="B17" s="854"/>
      <c r="C17" s="855"/>
      <c r="D17" s="646">
        <v>1210</v>
      </c>
      <c r="E17" s="647">
        <v>0</v>
      </c>
      <c r="F17" s="648"/>
      <c r="G17" s="648"/>
      <c r="H17" s="648"/>
      <c r="I17" s="648">
        <f t="shared" si="1"/>
        <v>0</v>
      </c>
      <c r="J17" s="648">
        <f t="shared" si="1"/>
        <v>0</v>
      </c>
      <c r="K17" s="648"/>
      <c r="L17" s="857"/>
      <c r="M17" s="640"/>
    </row>
    <row r="18" spans="1:13" x14ac:dyDescent="0.2">
      <c r="A18" s="853"/>
      <c r="B18" s="854"/>
      <c r="C18" s="855"/>
      <c r="D18" s="646">
        <v>2243</v>
      </c>
      <c r="E18" s="647">
        <v>27958</v>
      </c>
      <c r="F18" s="648">
        <v>10931</v>
      </c>
      <c r="G18" s="648"/>
      <c r="H18" s="648"/>
      <c r="I18" s="648">
        <f t="shared" si="1"/>
        <v>27958</v>
      </c>
      <c r="J18" s="648">
        <f t="shared" si="1"/>
        <v>10931</v>
      </c>
      <c r="K18" s="648"/>
      <c r="L18" s="857"/>
      <c r="M18" s="640"/>
    </row>
    <row r="19" spans="1:13" ht="15" customHeight="1" x14ac:dyDescent="0.2">
      <c r="A19" s="853"/>
      <c r="B19" s="854"/>
      <c r="C19" s="855"/>
      <c r="D19" s="646">
        <v>2250</v>
      </c>
      <c r="E19" s="647">
        <f>1000</f>
        <v>1000</v>
      </c>
      <c r="F19" s="648"/>
      <c r="G19" s="648"/>
      <c r="H19" s="648"/>
      <c r="I19" s="648">
        <f t="shared" si="1"/>
        <v>1000</v>
      </c>
      <c r="J19" s="648">
        <f t="shared" si="1"/>
        <v>0</v>
      </c>
      <c r="K19" s="648"/>
      <c r="L19" s="857"/>
      <c r="M19" s="640"/>
    </row>
    <row r="20" spans="1:13" ht="15" customHeight="1" x14ac:dyDescent="0.2">
      <c r="A20" s="853"/>
      <c r="B20" s="854"/>
      <c r="C20" s="855"/>
      <c r="D20" s="646">
        <v>2311</v>
      </c>
      <c r="E20" s="647">
        <v>1000</v>
      </c>
      <c r="F20" s="648">
        <f>7000</f>
        <v>7000</v>
      </c>
      <c r="G20" s="648"/>
      <c r="H20" s="648"/>
      <c r="I20" s="648">
        <f t="shared" si="1"/>
        <v>1000</v>
      </c>
      <c r="J20" s="648">
        <f t="shared" si="1"/>
        <v>7000</v>
      </c>
      <c r="K20" s="648"/>
      <c r="L20" s="857"/>
      <c r="M20" s="640"/>
    </row>
    <row r="21" spans="1:13" ht="15" customHeight="1" x14ac:dyDescent="0.2">
      <c r="A21" s="853"/>
      <c r="B21" s="854"/>
      <c r="C21" s="855"/>
      <c r="D21" s="646">
        <v>2312</v>
      </c>
      <c r="E21" s="647"/>
      <c r="F21" s="648">
        <v>100</v>
      </c>
      <c r="G21" s="648"/>
      <c r="H21" s="648"/>
      <c r="I21" s="648">
        <f t="shared" si="1"/>
        <v>0</v>
      </c>
      <c r="J21" s="648">
        <f t="shared" si="1"/>
        <v>100</v>
      </c>
      <c r="K21" s="648"/>
      <c r="L21" s="858"/>
      <c r="M21" s="640"/>
    </row>
    <row r="22" spans="1:13" ht="20.25" customHeight="1" x14ac:dyDescent="0.2">
      <c r="A22" s="838">
        <v>2</v>
      </c>
      <c r="B22" s="859" t="s">
        <v>386</v>
      </c>
      <c r="C22" s="860"/>
      <c r="D22" s="646">
        <v>2223</v>
      </c>
      <c r="E22" s="649">
        <v>3100</v>
      </c>
      <c r="F22" s="650"/>
      <c r="G22" s="650"/>
      <c r="H22" s="650"/>
      <c r="I22" s="648">
        <f t="shared" si="1"/>
        <v>3100</v>
      </c>
      <c r="J22" s="648">
        <f t="shared" si="1"/>
        <v>0</v>
      </c>
      <c r="K22" s="650"/>
      <c r="L22" s="863" t="s">
        <v>387</v>
      </c>
      <c r="M22" s="640"/>
    </row>
    <row r="23" spans="1:13" ht="20.25" customHeight="1" x14ac:dyDescent="0.2">
      <c r="A23" s="853"/>
      <c r="B23" s="854"/>
      <c r="C23" s="855"/>
      <c r="D23" s="646">
        <v>2244</v>
      </c>
      <c r="E23" s="649">
        <v>2092</v>
      </c>
      <c r="F23" s="650"/>
      <c r="G23" s="650"/>
      <c r="H23" s="650"/>
      <c r="I23" s="648">
        <f t="shared" si="1"/>
        <v>2092</v>
      </c>
      <c r="J23" s="648">
        <f t="shared" si="1"/>
        <v>0</v>
      </c>
      <c r="K23" s="650"/>
      <c r="L23" s="864"/>
      <c r="M23" s="640"/>
    </row>
    <row r="24" spans="1:13" ht="20.25" customHeight="1" x14ac:dyDescent="0.2">
      <c r="A24" s="839"/>
      <c r="B24" s="861"/>
      <c r="C24" s="862"/>
      <c r="D24" s="646">
        <v>2264</v>
      </c>
      <c r="E24" s="649">
        <v>3000</v>
      </c>
      <c r="F24" s="650"/>
      <c r="G24" s="650"/>
      <c r="H24" s="650"/>
      <c r="I24" s="648">
        <f t="shared" si="1"/>
        <v>3000</v>
      </c>
      <c r="J24" s="648">
        <f t="shared" si="1"/>
        <v>0</v>
      </c>
      <c r="K24" s="650"/>
      <c r="L24" s="865"/>
      <c r="M24" s="640"/>
    </row>
    <row r="25" spans="1:13" ht="31.5" customHeight="1" x14ac:dyDescent="0.2">
      <c r="A25" s="853">
        <v>3</v>
      </c>
      <c r="B25" s="859" t="s">
        <v>388</v>
      </c>
      <c r="C25" s="860"/>
      <c r="D25" s="646">
        <v>5238</v>
      </c>
      <c r="E25" s="649">
        <f>22000+7600+1300</f>
        <v>30900</v>
      </c>
      <c r="F25" s="650"/>
      <c r="G25" s="650"/>
      <c r="H25" s="650"/>
      <c r="I25" s="648">
        <f t="shared" si="1"/>
        <v>30900</v>
      </c>
      <c r="J25" s="648">
        <f t="shared" si="1"/>
        <v>0</v>
      </c>
      <c r="K25" s="650"/>
      <c r="L25" s="863" t="s">
        <v>387</v>
      </c>
      <c r="M25" s="640"/>
    </row>
    <row r="26" spans="1:13" ht="31.5" customHeight="1" x14ac:dyDescent="0.2">
      <c r="A26" s="839"/>
      <c r="B26" s="861"/>
      <c r="C26" s="862"/>
      <c r="D26" s="646">
        <v>5240</v>
      </c>
      <c r="E26" s="649">
        <f>89000+2500</f>
        <v>91500</v>
      </c>
      <c r="F26" s="650"/>
      <c r="G26" s="650"/>
      <c r="H26" s="650"/>
      <c r="I26" s="648">
        <f t="shared" si="1"/>
        <v>91500</v>
      </c>
      <c r="J26" s="648">
        <f t="shared" si="1"/>
        <v>0</v>
      </c>
      <c r="K26" s="650"/>
      <c r="L26" s="865"/>
      <c r="M26" s="640"/>
    </row>
    <row r="27" spans="1:13" ht="24" customHeight="1" x14ac:dyDescent="0.2">
      <c r="A27" s="838">
        <v>4</v>
      </c>
      <c r="B27" s="859" t="s">
        <v>389</v>
      </c>
      <c r="C27" s="860"/>
      <c r="D27" s="646">
        <v>2250</v>
      </c>
      <c r="E27" s="649">
        <v>730</v>
      </c>
      <c r="F27" s="650"/>
      <c r="G27" s="650"/>
      <c r="H27" s="650"/>
      <c r="I27" s="648">
        <f t="shared" si="1"/>
        <v>730</v>
      </c>
      <c r="J27" s="648">
        <f t="shared" si="1"/>
        <v>0</v>
      </c>
      <c r="K27" s="650"/>
      <c r="L27" s="863" t="s">
        <v>390</v>
      </c>
      <c r="M27" s="640"/>
    </row>
    <row r="28" spans="1:13" ht="24" customHeight="1" x14ac:dyDescent="0.2">
      <c r="A28" s="839"/>
      <c r="B28" s="861"/>
      <c r="C28" s="862"/>
      <c r="D28" s="646">
        <v>5120</v>
      </c>
      <c r="E28" s="649">
        <f>39000</f>
        <v>39000</v>
      </c>
      <c r="F28" s="650"/>
      <c r="G28" s="651">
        <v>11900</v>
      </c>
      <c r="H28" s="650"/>
      <c r="I28" s="648">
        <f t="shared" si="1"/>
        <v>50900</v>
      </c>
      <c r="J28" s="648">
        <f t="shared" si="1"/>
        <v>0</v>
      </c>
      <c r="K28" s="649" t="s">
        <v>391</v>
      </c>
      <c r="L28" s="865"/>
      <c r="M28" s="640"/>
    </row>
    <row r="29" spans="1:13" ht="42.75" customHeight="1" x14ac:dyDescent="0.2">
      <c r="A29" s="652">
        <v>5</v>
      </c>
      <c r="B29" s="868" t="s">
        <v>392</v>
      </c>
      <c r="C29" s="869"/>
      <c r="D29" s="646">
        <v>2512</v>
      </c>
      <c r="E29" s="649"/>
      <c r="F29" s="650">
        <f>6086-809</f>
        <v>5277</v>
      </c>
      <c r="G29" s="650"/>
      <c r="H29" s="650"/>
      <c r="I29" s="648">
        <f t="shared" si="1"/>
        <v>0</v>
      </c>
      <c r="J29" s="648">
        <f t="shared" si="1"/>
        <v>5277</v>
      </c>
      <c r="K29" s="650"/>
      <c r="L29" s="653" t="s">
        <v>393</v>
      </c>
      <c r="M29" s="640"/>
    </row>
    <row r="30" spans="1:13" s="656" customFormat="1" ht="12.75" x14ac:dyDescent="0.2">
      <c r="A30" s="654"/>
      <c r="B30" s="654"/>
      <c r="C30" s="654"/>
      <c r="D30" s="654"/>
      <c r="E30" s="654"/>
      <c r="F30" s="654"/>
      <c r="G30" s="654"/>
      <c r="H30" s="654"/>
      <c r="I30" s="654"/>
      <c r="J30" s="654"/>
      <c r="K30" s="654"/>
      <c r="L30" s="655"/>
      <c r="M30" s="622"/>
    </row>
    <row r="31" spans="1:13" ht="12.75" customHeight="1" x14ac:dyDescent="0.2">
      <c r="A31" s="657" t="s">
        <v>324</v>
      </c>
      <c r="B31" s="657"/>
      <c r="C31" s="658" t="s">
        <v>378</v>
      </c>
      <c r="D31" s="659"/>
      <c r="E31" s="659"/>
      <c r="F31" s="659"/>
      <c r="G31" s="659"/>
      <c r="H31" s="659"/>
      <c r="I31" s="659"/>
      <c r="J31" s="659"/>
      <c r="K31" s="659"/>
      <c r="L31" s="660"/>
    </row>
    <row r="32" spans="1:13" ht="12.75" customHeight="1" x14ac:dyDescent="0.2">
      <c r="A32" s="661" t="s">
        <v>326</v>
      </c>
      <c r="B32" s="661"/>
      <c r="C32" s="662" t="s">
        <v>377</v>
      </c>
      <c r="D32" s="663"/>
      <c r="E32" s="663"/>
      <c r="F32" s="663"/>
      <c r="G32" s="664"/>
      <c r="H32" s="664"/>
      <c r="I32" s="664"/>
      <c r="J32" s="664"/>
      <c r="K32" s="664"/>
      <c r="L32" s="665"/>
    </row>
    <row r="33" spans="1:12" ht="26.25" customHeight="1" x14ac:dyDescent="0.2">
      <c r="A33" s="838" t="s">
        <v>327</v>
      </c>
      <c r="B33" s="840" t="s">
        <v>328</v>
      </c>
      <c r="C33" s="841"/>
      <c r="D33" s="838" t="s">
        <v>329</v>
      </c>
      <c r="E33" s="844" t="s">
        <v>382</v>
      </c>
      <c r="F33" s="845"/>
      <c r="G33" s="846" t="s">
        <v>331</v>
      </c>
      <c r="H33" s="847"/>
      <c r="I33" s="846" t="s">
        <v>383</v>
      </c>
      <c r="J33" s="847"/>
      <c r="K33" s="848" t="s">
        <v>33</v>
      </c>
      <c r="L33" s="838" t="s">
        <v>333</v>
      </c>
    </row>
    <row r="34" spans="1:12" ht="26.25" customHeight="1" x14ac:dyDescent="0.2">
      <c r="A34" s="839"/>
      <c r="B34" s="842"/>
      <c r="C34" s="843"/>
      <c r="D34" s="839"/>
      <c r="E34" s="641" t="s">
        <v>334</v>
      </c>
      <c r="F34" s="641" t="s">
        <v>335</v>
      </c>
      <c r="G34" s="642" t="s">
        <v>334</v>
      </c>
      <c r="H34" s="642" t="s">
        <v>335</v>
      </c>
      <c r="I34" s="642" t="s">
        <v>334</v>
      </c>
      <c r="J34" s="642" t="s">
        <v>335</v>
      </c>
      <c r="K34" s="849"/>
      <c r="L34" s="839"/>
    </row>
    <row r="35" spans="1:12" ht="12" customHeight="1" x14ac:dyDescent="0.2">
      <c r="A35" s="850" t="s">
        <v>336</v>
      </c>
      <c r="B35" s="851"/>
      <c r="C35" s="852"/>
      <c r="D35" s="643"/>
      <c r="E35" s="643">
        <f>SUM(E36+E37+E38+E39+E40+E41+E42+E43+E44+E45+E46+E47+E48)</f>
        <v>719966</v>
      </c>
      <c r="F35" s="643">
        <f>SUM(F36+F37+F38+F39+F40+F41+F42+F43+F44+F45+F46+F47+F48)</f>
        <v>0</v>
      </c>
      <c r="G35" s="643">
        <f t="shared" ref="G35:J35" si="2">SUM(G36+G37+G38+G39+G40+G41+G42+G43+G44+G45+G46+G47+G48)</f>
        <v>-11900</v>
      </c>
      <c r="H35" s="643">
        <f t="shared" si="2"/>
        <v>0</v>
      </c>
      <c r="I35" s="643">
        <f t="shared" si="2"/>
        <v>708066</v>
      </c>
      <c r="J35" s="643">
        <f t="shared" si="2"/>
        <v>0</v>
      </c>
      <c r="K35" s="643"/>
      <c r="L35" s="645"/>
    </row>
    <row r="36" spans="1:12" s="667" customFormat="1" ht="49.5" customHeight="1" x14ac:dyDescent="0.2">
      <c r="A36" s="666">
        <v>1</v>
      </c>
      <c r="B36" s="866" t="s">
        <v>394</v>
      </c>
      <c r="C36" s="867"/>
      <c r="D36" s="646">
        <v>2210</v>
      </c>
      <c r="E36" s="649">
        <v>49000</v>
      </c>
      <c r="F36" s="649">
        <v>0</v>
      </c>
      <c r="G36" s="650"/>
      <c r="H36" s="650"/>
      <c r="I36" s="650">
        <f>E36+G36</f>
        <v>49000</v>
      </c>
      <c r="J36" s="650">
        <f>F36+H36</f>
        <v>0</v>
      </c>
      <c r="K36" s="650"/>
      <c r="L36" s="653" t="s">
        <v>395</v>
      </c>
    </row>
    <row r="37" spans="1:12" s="667" customFormat="1" ht="60" x14ac:dyDescent="0.2">
      <c r="A37" s="666">
        <v>2</v>
      </c>
      <c r="B37" s="866" t="s">
        <v>396</v>
      </c>
      <c r="C37" s="867"/>
      <c r="D37" s="646">
        <v>2223</v>
      </c>
      <c r="E37" s="649">
        <v>100</v>
      </c>
      <c r="F37" s="649">
        <v>0</v>
      </c>
      <c r="G37" s="650"/>
      <c r="H37" s="650"/>
      <c r="I37" s="650">
        <f t="shared" ref="I37:J47" si="3">E37+G37</f>
        <v>100</v>
      </c>
      <c r="J37" s="650">
        <f t="shared" si="3"/>
        <v>0</v>
      </c>
      <c r="K37" s="650"/>
      <c r="L37" s="653" t="s">
        <v>397</v>
      </c>
    </row>
    <row r="38" spans="1:12" s="667" customFormat="1" ht="60" x14ac:dyDescent="0.2">
      <c r="A38" s="666">
        <v>3</v>
      </c>
      <c r="B38" s="866" t="s">
        <v>398</v>
      </c>
      <c r="C38" s="867"/>
      <c r="D38" s="646">
        <v>2243</v>
      </c>
      <c r="E38" s="649">
        <v>900</v>
      </c>
      <c r="F38" s="649">
        <v>0</v>
      </c>
      <c r="G38" s="650"/>
      <c r="H38" s="650"/>
      <c r="I38" s="650">
        <f t="shared" si="3"/>
        <v>900</v>
      </c>
      <c r="J38" s="650">
        <f t="shared" si="3"/>
        <v>0</v>
      </c>
      <c r="K38" s="650"/>
      <c r="L38" s="653" t="s">
        <v>397</v>
      </c>
    </row>
    <row r="39" spans="1:12" s="667" customFormat="1" ht="74.25" customHeight="1" x14ac:dyDescent="0.2">
      <c r="A39" s="666">
        <v>4</v>
      </c>
      <c r="B39" s="866" t="s">
        <v>399</v>
      </c>
      <c r="C39" s="867"/>
      <c r="D39" s="646">
        <v>2250</v>
      </c>
      <c r="E39" s="649">
        <v>166182</v>
      </c>
      <c r="F39" s="649">
        <v>0</v>
      </c>
      <c r="G39" s="668"/>
      <c r="H39" s="668"/>
      <c r="I39" s="650">
        <f t="shared" si="3"/>
        <v>166182</v>
      </c>
      <c r="J39" s="650">
        <f t="shared" si="3"/>
        <v>0</v>
      </c>
      <c r="K39" s="668"/>
      <c r="L39" s="669" t="s">
        <v>400</v>
      </c>
    </row>
    <row r="40" spans="1:12" s="667" customFormat="1" ht="89.25" customHeight="1" x14ac:dyDescent="0.2">
      <c r="A40" s="666">
        <v>5</v>
      </c>
      <c r="B40" s="866" t="s">
        <v>401</v>
      </c>
      <c r="C40" s="867"/>
      <c r="D40" s="646">
        <v>2250</v>
      </c>
      <c r="E40" s="649">
        <v>133741</v>
      </c>
      <c r="F40" s="649">
        <v>0</v>
      </c>
      <c r="G40" s="668"/>
      <c r="H40" s="668"/>
      <c r="I40" s="650">
        <f t="shared" si="3"/>
        <v>133741</v>
      </c>
      <c r="J40" s="650">
        <f t="shared" si="3"/>
        <v>0</v>
      </c>
      <c r="K40" s="668"/>
      <c r="L40" s="669" t="s">
        <v>402</v>
      </c>
    </row>
    <row r="41" spans="1:12" s="667" customFormat="1" ht="18.75" customHeight="1" x14ac:dyDescent="0.2">
      <c r="A41" s="666">
        <v>6</v>
      </c>
      <c r="B41" s="866" t="s">
        <v>403</v>
      </c>
      <c r="C41" s="867"/>
      <c r="D41" s="646">
        <v>2250</v>
      </c>
      <c r="E41" s="649">
        <v>16730</v>
      </c>
      <c r="F41" s="649">
        <v>0</v>
      </c>
      <c r="G41" s="668"/>
      <c r="H41" s="668"/>
      <c r="I41" s="650">
        <f t="shared" si="3"/>
        <v>16730</v>
      </c>
      <c r="J41" s="650">
        <f t="shared" si="3"/>
        <v>0</v>
      </c>
      <c r="K41" s="668"/>
      <c r="L41" s="669" t="s">
        <v>404</v>
      </c>
    </row>
    <row r="42" spans="1:12" s="667" customFormat="1" ht="36" x14ac:dyDescent="0.2">
      <c r="A42" s="666">
        <v>7</v>
      </c>
      <c r="B42" s="866" t="s">
        <v>405</v>
      </c>
      <c r="C42" s="867"/>
      <c r="D42" s="646">
        <v>2352</v>
      </c>
      <c r="E42" s="649">
        <v>1002</v>
      </c>
      <c r="F42" s="649">
        <v>0</v>
      </c>
      <c r="G42" s="650"/>
      <c r="H42" s="650"/>
      <c r="I42" s="650">
        <f t="shared" si="3"/>
        <v>1002</v>
      </c>
      <c r="J42" s="650">
        <f t="shared" si="3"/>
        <v>0</v>
      </c>
      <c r="K42" s="650"/>
      <c r="L42" s="653" t="s">
        <v>406</v>
      </c>
    </row>
    <row r="43" spans="1:12" s="667" customFormat="1" ht="25.5" customHeight="1" x14ac:dyDescent="0.2">
      <c r="A43" s="874">
        <v>8</v>
      </c>
      <c r="B43" s="876" t="s">
        <v>407</v>
      </c>
      <c r="C43" s="877"/>
      <c r="D43" s="646">
        <v>2311</v>
      </c>
      <c r="E43" s="649">
        <v>3300</v>
      </c>
      <c r="F43" s="649">
        <v>0</v>
      </c>
      <c r="G43" s="650"/>
      <c r="H43" s="650"/>
      <c r="I43" s="650">
        <f t="shared" si="3"/>
        <v>3300</v>
      </c>
      <c r="J43" s="650">
        <f t="shared" si="3"/>
        <v>0</v>
      </c>
      <c r="K43" s="650"/>
      <c r="L43" s="863" t="s">
        <v>408</v>
      </c>
    </row>
    <row r="44" spans="1:12" s="667" customFormat="1" ht="25.5" customHeight="1" x14ac:dyDescent="0.2">
      <c r="A44" s="875"/>
      <c r="B44" s="878"/>
      <c r="C44" s="879"/>
      <c r="D44" s="646">
        <v>2312</v>
      </c>
      <c r="E44" s="649">
        <v>840</v>
      </c>
      <c r="F44" s="649">
        <v>0</v>
      </c>
      <c r="G44" s="650"/>
      <c r="H44" s="650"/>
      <c r="I44" s="650">
        <f t="shared" si="3"/>
        <v>840</v>
      </c>
      <c r="J44" s="650">
        <f t="shared" si="3"/>
        <v>0</v>
      </c>
      <c r="K44" s="650"/>
      <c r="L44" s="865"/>
    </row>
    <row r="45" spans="1:12" s="667" customFormat="1" ht="96" x14ac:dyDescent="0.2">
      <c r="A45" s="666">
        <v>9</v>
      </c>
      <c r="B45" s="866" t="s">
        <v>409</v>
      </c>
      <c r="C45" s="867"/>
      <c r="D45" s="646">
        <v>5120</v>
      </c>
      <c r="E45" s="649">
        <v>198371</v>
      </c>
      <c r="F45" s="649">
        <v>0</v>
      </c>
      <c r="G45" s="670"/>
      <c r="H45" s="649"/>
      <c r="I45" s="650">
        <f t="shared" si="3"/>
        <v>198371</v>
      </c>
      <c r="J45" s="650">
        <f t="shared" si="3"/>
        <v>0</v>
      </c>
      <c r="K45" s="649"/>
      <c r="L45" s="653" t="s">
        <v>410</v>
      </c>
    </row>
    <row r="46" spans="1:12" s="667" customFormat="1" ht="50.25" customHeight="1" x14ac:dyDescent="0.2">
      <c r="A46" s="671">
        <v>10</v>
      </c>
      <c r="B46" s="866" t="s">
        <v>411</v>
      </c>
      <c r="C46" s="867"/>
      <c r="D46" s="646">
        <v>5238</v>
      </c>
      <c r="E46" s="649">
        <v>80000</v>
      </c>
      <c r="F46" s="650">
        <v>0</v>
      </c>
      <c r="G46" s="650"/>
      <c r="H46" s="650"/>
      <c r="I46" s="650">
        <f t="shared" si="3"/>
        <v>80000</v>
      </c>
      <c r="J46" s="650">
        <f t="shared" si="3"/>
        <v>0</v>
      </c>
      <c r="K46" s="650"/>
      <c r="L46" s="653" t="s">
        <v>412</v>
      </c>
    </row>
    <row r="47" spans="1:12" s="667" customFormat="1" ht="63.75" customHeight="1" x14ac:dyDescent="0.2">
      <c r="A47" s="666">
        <v>11</v>
      </c>
      <c r="B47" s="866" t="s">
        <v>213</v>
      </c>
      <c r="C47" s="867"/>
      <c r="D47" s="646">
        <v>5239</v>
      </c>
      <c r="E47" s="649">
        <v>8800</v>
      </c>
      <c r="F47" s="649">
        <v>0</v>
      </c>
      <c r="G47" s="649"/>
      <c r="H47" s="649"/>
      <c r="I47" s="650">
        <f t="shared" si="3"/>
        <v>8800</v>
      </c>
      <c r="J47" s="650">
        <f t="shared" si="3"/>
        <v>0</v>
      </c>
      <c r="K47" s="649"/>
      <c r="L47" s="653" t="s">
        <v>413</v>
      </c>
    </row>
    <row r="48" spans="1:12" s="667" customFormat="1" ht="216" x14ac:dyDescent="0.2">
      <c r="A48" s="672">
        <v>12</v>
      </c>
      <c r="B48" s="871" t="s">
        <v>414</v>
      </c>
      <c r="C48" s="872"/>
      <c r="D48" s="673">
        <v>5240</v>
      </c>
      <c r="E48" s="649">
        <f>30000+20000+11000</f>
        <v>61000</v>
      </c>
      <c r="F48" s="649">
        <v>0</v>
      </c>
      <c r="G48" s="651">
        <f>-11000-900</f>
        <v>-11900</v>
      </c>
      <c r="H48" s="650"/>
      <c r="I48" s="650">
        <f>E48+G48</f>
        <v>49100</v>
      </c>
      <c r="J48" s="650">
        <f>F48+H48</f>
        <v>0</v>
      </c>
      <c r="K48" s="649" t="s">
        <v>415</v>
      </c>
      <c r="L48" s="641" t="s">
        <v>416</v>
      </c>
    </row>
    <row r="49" spans="1:12" x14ac:dyDescent="0.2">
      <c r="A49" s="674"/>
      <c r="B49" s="674"/>
      <c r="C49" s="674"/>
      <c r="D49" s="675"/>
      <c r="E49" s="675"/>
      <c r="F49" s="675"/>
      <c r="G49" s="675"/>
      <c r="H49" s="675"/>
      <c r="I49" s="675"/>
      <c r="J49" s="675"/>
      <c r="K49" s="675"/>
      <c r="L49" s="676"/>
    </row>
    <row r="50" spans="1:12" s="678" customFormat="1" x14ac:dyDescent="0.2">
      <c r="A50" s="640" t="s">
        <v>358</v>
      </c>
      <c r="B50" s="640"/>
      <c r="C50" s="640"/>
      <c r="D50" s="640"/>
      <c r="E50" s="640"/>
      <c r="F50" s="640"/>
      <c r="G50" s="640"/>
      <c r="H50" s="640"/>
      <c r="I50" s="640"/>
      <c r="J50" s="640"/>
      <c r="K50" s="640"/>
      <c r="L50" s="677"/>
    </row>
    <row r="51" spans="1:12" s="678" customFormat="1" x14ac:dyDescent="0.2">
      <c r="A51" s="640" t="s">
        <v>359</v>
      </c>
      <c r="B51" s="640"/>
      <c r="C51" s="640"/>
      <c r="D51" s="640"/>
      <c r="E51" s="640"/>
      <c r="F51" s="640"/>
      <c r="G51" s="640"/>
      <c r="H51" s="640"/>
      <c r="I51" s="640"/>
      <c r="J51" s="640"/>
      <c r="K51" s="640"/>
      <c r="L51" s="677"/>
    </row>
    <row r="52" spans="1:12" s="681" customFormat="1" x14ac:dyDescent="0.2">
      <c r="A52" s="640" t="s">
        <v>417</v>
      </c>
      <c r="B52" s="679"/>
      <c r="C52" s="679"/>
      <c r="D52" s="679"/>
      <c r="E52" s="679"/>
      <c r="F52" s="680"/>
      <c r="G52" s="680"/>
      <c r="H52" s="680"/>
      <c r="I52" s="680"/>
      <c r="J52" s="680"/>
      <c r="K52" s="680"/>
      <c r="L52" s="676"/>
    </row>
    <row r="53" spans="1:12" s="678" customFormat="1" x14ac:dyDescent="0.2">
      <c r="A53" s="640" t="s">
        <v>418</v>
      </c>
      <c r="B53" s="682"/>
      <c r="C53" s="682"/>
      <c r="D53" s="683"/>
      <c r="E53" s="683"/>
      <c r="F53" s="683"/>
      <c r="G53" s="683"/>
      <c r="H53" s="683"/>
      <c r="I53" s="683"/>
      <c r="J53" s="683"/>
      <c r="K53" s="683"/>
      <c r="L53" s="684"/>
    </row>
    <row r="54" spans="1:12" s="678" customFormat="1" x14ac:dyDescent="0.2">
      <c r="A54" s="640" t="s">
        <v>419</v>
      </c>
      <c r="B54" s="682"/>
      <c r="C54" s="682"/>
      <c r="D54" s="683"/>
      <c r="E54" s="683"/>
      <c r="F54" s="683"/>
      <c r="G54" s="683"/>
      <c r="H54" s="683"/>
      <c r="I54" s="683"/>
      <c r="J54" s="683"/>
      <c r="K54" s="683"/>
      <c r="L54" s="684"/>
    </row>
    <row r="55" spans="1:12" s="678" customFormat="1" x14ac:dyDescent="0.2">
      <c r="A55" s="640" t="s">
        <v>420</v>
      </c>
      <c r="B55" s="682"/>
      <c r="C55" s="682"/>
      <c r="D55" s="683"/>
      <c r="E55" s="683"/>
      <c r="F55" s="683"/>
      <c r="G55" s="683"/>
      <c r="H55" s="683"/>
      <c r="I55" s="683"/>
      <c r="J55" s="683"/>
      <c r="K55" s="683"/>
      <c r="L55" s="684"/>
    </row>
    <row r="56" spans="1:12" s="678" customFormat="1" x14ac:dyDescent="0.2">
      <c r="A56" s="640" t="s">
        <v>421</v>
      </c>
      <c r="B56" s="682"/>
      <c r="C56" s="682"/>
      <c r="D56" s="683"/>
      <c r="E56" s="683"/>
      <c r="F56" s="683"/>
      <c r="G56" s="683"/>
      <c r="H56" s="683"/>
      <c r="I56" s="683"/>
      <c r="J56" s="683"/>
      <c r="K56" s="683"/>
      <c r="L56" s="684"/>
    </row>
    <row r="57" spans="1:12" s="678" customFormat="1" x14ac:dyDescent="0.2">
      <c r="A57" s="640" t="s">
        <v>422</v>
      </c>
      <c r="B57" s="682"/>
      <c r="C57" s="682"/>
      <c r="D57" s="683"/>
      <c r="E57" s="683"/>
      <c r="F57" s="683"/>
      <c r="G57" s="683"/>
      <c r="H57" s="683"/>
      <c r="I57" s="683"/>
      <c r="J57" s="683"/>
      <c r="K57" s="683"/>
      <c r="L57" s="684"/>
    </row>
    <row r="58" spans="1:12" s="678" customFormat="1" x14ac:dyDescent="0.2">
      <c r="A58" s="640" t="s">
        <v>423</v>
      </c>
      <c r="B58" s="682"/>
      <c r="C58" s="682"/>
      <c r="D58" s="683"/>
      <c r="E58" s="683"/>
      <c r="F58" s="683"/>
      <c r="G58" s="683"/>
      <c r="H58" s="683"/>
      <c r="I58" s="683"/>
      <c r="J58" s="683"/>
      <c r="K58" s="683"/>
      <c r="L58" s="684"/>
    </row>
    <row r="59" spans="1:12" s="678" customFormat="1" x14ac:dyDescent="0.2">
      <c r="A59" s="640" t="s">
        <v>424</v>
      </c>
      <c r="B59" s="682"/>
      <c r="C59" s="682"/>
      <c r="D59" s="683"/>
      <c r="E59" s="683"/>
      <c r="F59" s="683"/>
      <c r="G59" s="683"/>
      <c r="H59" s="683"/>
      <c r="I59" s="683"/>
      <c r="J59" s="683"/>
      <c r="K59" s="683"/>
      <c r="L59" s="684"/>
    </row>
    <row r="60" spans="1:12" s="678" customFormat="1" x14ac:dyDescent="0.2">
      <c r="A60" s="640" t="s">
        <v>425</v>
      </c>
      <c r="B60" s="682"/>
      <c r="C60" s="682"/>
      <c r="D60" s="683"/>
      <c r="E60" s="683"/>
      <c r="F60" s="683"/>
      <c r="G60" s="683"/>
      <c r="H60" s="683"/>
      <c r="I60" s="683"/>
      <c r="J60" s="683"/>
      <c r="K60" s="683"/>
      <c r="L60" s="684"/>
    </row>
    <row r="61" spans="1:12" s="678" customFormat="1" x14ac:dyDescent="0.2">
      <c r="A61" s="640" t="s">
        <v>426</v>
      </c>
      <c r="B61" s="682"/>
      <c r="C61" s="682"/>
      <c r="D61" s="683"/>
      <c r="E61" s="683"/>
      <c r="F61" s="683"/>
      <c r="G61" s="683"/>
      <c r="H61" s="683"/>
      <c r="I61" s="683"/>
      <c r="J61" s="683"/>
      <c r="K61" s="683"/>
      <c r="L61" s="684"/>
    </row>
    <row r="62" spans="1:12" s="678" customFormat="1" x14ac:dyDescent="0.2">
      <c r="A62" s="640" t="s">
        <v>427</v>
      </c>
      <c r="B62" s="682"/>
      <c r="C62" s="682"/>
      <c r="D62" s="683"/>
      <c r="E62" s="683"/>
      <c r="F62" s="683"/>
      <c r="G62" s="683"/>
      <c r="H62" s="683"/>
      <c r="I62" s="683"/>
      <c r="J62" s="683"/>
      <c r="K62" s="683"/>
      <c r="L62" s="684"/>
    </row>
    <row r="63" spans="1:12" s="678" customFormat="1" x14ac:dyDescent="0.2">
      <c r="A63" s="640" t="s">
        <v>428</v>
      </c>
      <c r="B63" s="682"/>
      <c r="C63" s="682"/>
      <c r="D63" s="683"/>
      <c r="E63" s="683"/>
      <c r="F63" s="683"/>
      <c r="G63" s="683"/>
      <c r="H63" s="683"/>
      <c r="I63" s="683"/>
      <c r="J63" s="683"/>
      <c r="K63" s="683"/>
      <c r="L63" s="684"/>
    </row>
    <row r="64" spans="1:12" s="678" customFormat="1" x14ac:dyDescent="0.2">
      <c r="A64" s="640" t="s">
        <v>429</v>
      </c>
      <c r="B64" s="682"/>
      <c r="C64" s="682"/>
      <c r="D64" s="683"/>
      <c r="E64" s="683"/>
      <c r="F64" s="683"/>
      <c r="G64" s="683"/>
      <c r="H64" s="683"/>
      <c r="I64" s="683"/>
      <c r="J64" s="683"/>
      <c r="K64" s="683"/>
      <c r="L64" s="684"/>
    </row>
    <row r="65" spans="1:12" s="678" customFormat="1" x14ac:dyDescent="0.2">
      <c r="A65" s="640" t="s">
        <v>430</v>
      </c>
      <c r="B65" s="682"/>
      <c r="C65" s="682"/>
      <c r="D65" s="683"/>
      <c r="E65" s="683"/>
      <c r="F65" s="683"/>
      <c r="G65" s="683"/>
      <c r="H65" s="683"/>
      <c r="I65" s="683"/>
      <c r="J65" s="683"/>
      <c r="K65" s="683"/>
      <c r="L65" s="684"/>
    </row>
    <row r="66" spans="1:12" s="678" customFormat="1" x14ac:dyDescent="0.2">
      <c r="A66" s="640" t="s">
        <v>431</v>
      </c>
      <c r="B66" s="682"/>
      <c r="C66" s="682"/>
      <c r="D66" s="683"/>
      <c r="E66" s="683"/>
      <c r="F66" s="683"/>
      <c r="G66" s="683"/>
      <c r="H66" s="683"/>
      <c r="I66" s="683"/>
      <c r="J66" s="683"/>
      <c r="K66" s="683"/>
      <c r="L66" s="684"/>
    </row>
    <row r="67" spans="1:12" s="678" customFormat="1" x14ac:dyDescent="0.2">
      <c r="A67" s="640" t="s">
        <v>432</v>
      </c>
      <c r="B67" s="682"/>
      <c r="C67" s="682"/>
      <c r="D67" s="683"/>
      <c r="E67" s="683"/>
      <c r="F67" s="683"/>
      <c r="G67" s="683"/>
      <c r="H67" s="683"/>
      <c r="I67" s="683"/>
      <c r="J67" s="683"/>
      <c r="K67" s="683"/>
      <c r="L67" s="684"/>
    </row>
    <row r="68" spans="1:12" s="678" customFormat="1" x14ac:dyDescent="0.2">
      <c r="A68" s="640" t="s">
        <v>433</v>
      </c>
      <c r="B68" s="682"/>
      <c r="C68" s="682"/>
      <c r="D68" s="683"/>
      <c r="E68" s="683"/>
      <c r="F68" s="683"/>
      <c r="G68" s="683"/>
      <c r="H68" s="683"/>
      <c r="I68" s="683"/>
      <c r="J68" s="683"/>
      <c r="K68" s="683"/>
      <c r="L68" s="684"/>
    </row>
    <row r="69" spans="1:12" s="678" customFormat="1" x14ac:dyDescent="0.2">
      <c r="A69" s="640" t="s">
        <v>434</v>
      </c>
      <c r="B69" s="682"/>
      <c r="C69" s="682"/>
      <c r="D69" s="683"/>
      <c r="E69" s="683"/>
      <c r="F69" s="683"/>
      <c r="G69" s="683"/>
      <c r="H69" s="683"/>
      <c r="I69" s="683"/>
      <c r="J69" s="683"/>
      <c r="K69" s="683"/>
      <c r="L69" s="684"/>
    </row>
    <row r="70" spans="1:12" s="678" customFormat="1" x14ac:dyDescent="0.2">
      <c r="A70" s="640" t="s">
        <v>435</v>
      </c>
      <c r="B70" s="682"/>
      <c r="C70" s="682"/>
      <c r="D70" s="683"/>
      <c r="E70" s="683"/>
      <c r="F70" s="683"/>
      <c r="G70" s="683"/>
      <c r="H70" s="683"/>
      <c r="I70" s="683"/>
      <c r="J70" s="683"/>
      <c r="K70" s="683"/>
      <c r="L70" s="684"/>
    </row>
    <row r="71" spans="1:12" s="678" customFormat="1" x14ac:dyDescent="0.2">
      <c r="A71" s="640" t="s">
        <v>436</v>
      </c>
      <c r="B71" s="682"/>
      <c r="C71" s="682"/>
      <c r="D71" s="683"/>
      <c r="E71" s="683"/>
      <c r="F71" s="683"/>
      <c r="G71" s="683"/>
      <c r="H71" s="683"/>
      <c r="I71" s="683"/>
      <c r="J71" s="683"/>
      <c r="K71" s="683"/>
      <c r="L71" s="684"/>
    </row>
    <row r="72" spans="1:12" s="678" customFormat="1" x14ac:dyDescent="0.2">
      <c r="A72" s="640" t="s">
        <v>437</v>
      </c>
      <c r="B72" s="682"/>
      <c r="C72" s="682"/>
      <c r="D72" s="683"/>
      <c r="E72" s="683"/>
      <c r="F72" s="683"/>
      <c r="G72" s="683"/>
      <c r="H72" s="683"/>
      <c r="I72" s="683"/>
      <c r="J72" s="683"/>
      <c r="K72" s="683"/>
      <c r="L72" s="684"/>
    </row>
    <row r="73" spans="1:12" s="678" customFormat="1" x14ac:dyDescent="0.2">
      <c r="A73" s="640" t="s">
        <v>438</v>
      </c>
      <c r="B73" s="682"/>
      <c r="C73" s="682"/>
      <c r="D73" s="683"/>
      <c r="E73" s="683"/>
      <c r="F73" s="683"/>
      <c r="G73" s="683"/>
      <c r="H73" s="683"/>
      <c r="I73" s="683"/>
      <c r="J73" s="683"/>
      <c r="K73" s="683"/>
      <c r="L73" s="684"/>
    </row>
    <row r="74" spans="1:12" s="678" customFormat="1" x14ac:dyDescent="0.2">
      <c r="A74" s="640" t="s">
        <v>439</v>
      </c>
      <c r="B74" s="682"/>
      <c r="C74" s="682"/>
      <c r="D74" s="683"/>
      <c r="E74" s="683"/>
      <c r="F74" s="683"/>
      <c r="G74" s="683"/>
      <c r="H74" s="683"/>
      <c r="I74" s="683"/>
      <c r="J74" s="683"/>
      <c r="K74" s="683"/>
      <c r="L74" s="684"/>
    </row>
    <row r="75" spans="1:12" s="678" customFormat="1" x14ac:dyDescent="0.2">
      <c r="A75" s="640" t="s">
        <v>440</v>
      </c>
      <c r="B75" s="682"/>
      <c r="C75" s="682"/>
      <c r="D75" s="683"/>
      <c r="E75" s="683"/>
      <c r="F75" s="683"/>
      <c r="G75" s="683"/>
      <c r="H75" s="683"/>
      <c r="I75" s="683"/>
      <c r="J75" s="683"/>
      <c r="K75" s="683"/>
      <c r="L75" s="684"/>
    </row>
    <row r="76" spans="1:12" s="678" customFormat="1" x14ac:dyDescent="0.2">
      <c r="A76" s="640" t="s">
        <v>441</v>
      </c>
      <c r="B76" s="682"/>
      <c r="C76" s="682"/>
      <c r="D76" s="683"/>
      <c r="E76" s="683"/>
      <c r="F76" s="683"/>
      <c r="G76" s="683"/>
      <c r="H76" s="683"/>
      <c r="I76" s="683"/>
      <c r="J76" s="683"/>
      <c r="K76" s="683"/>
      <c r="L76" s="684"/>
    </row>
    <row r="77" spans="1:12" s="678" customFormat="1" x14ac:dyDescent="0.2">
      <c r="A77" s="640" t="s">
        <v>442</v>
      </c>
      <c r="B77" s="682"/>
      <c r="C77" s="682"/>
      <c r="D77" s="683"/>
      <c r="E77" s="683"/>
      <c r="F77" s="683"/>
      <c r="G77" s="683"/>
      <c r="H77" s="683"/>
      <c r="I77" s="683"/>
      <c r="J77" s="683"/>
      <c r="K77" s="683"/>
      <c r="L77" s="684"/>
    </row>
    <row r="78" spans="1:12" s="678" customFormat="1" x14ac:dyDescent="0.2">
      <c r="A78" s="640" t="s">
        <v>443</v>
      </c>
      <c r="B78" s="682"/>
      <c r="C78" s="682"/>
      <c r="D78" s="683"/>
      <c r="E78" s="683"/>
      <c r="F78" s="683"/>
      <c r="G78" s="683"/>
      <c r="H78" s="683"/>
      <c r="I78" s="683"/>
      <c r="J78" s="683"/>
      <c r="K78" s="683"/>
      <c r="L78" s="684"/>
    </row>
    <row r="79" spans="1:12" s="678" customFormat="1" x14ac:dyDescent="0.2">
      <c r="A79" s="640" t="s">
        <v>444</v>
      </c>
      <c r="B79" s="682"/>
      <c r="C79" s="682"/>
      <c r="D79" s="683"/>
      <c r="E79" s="683"/>
      <c r="F79" s="683"/>
      <c r="G79" s="683"/>
      <c r="H79" s="683"/>
      <c r="I79" s="683"/>
      <c r="J79" s="683"/>
      <c r="K79" s="683"/>
      <c r="L79" s="684"/>
    </row>
    <row r="80" spans="1:12" s="678" customFormat="1" x14ac:dyDescent="0.2">
      <c r="A80" s="640" t="s">
        <v>445</v>
      </c>
      <c r="B80" s="682"/>
      <c r="C80" s="682"/>
      <c r="D80" s="683"/>
      <c r="E80" s="683"/>
      <c r="F80" s="683"/>
      <c r="G80" s="683"/>
      <c r="H80" s="683"/>
      <c r="I80" s="683"/>
      <c r="J80" s="683"/>
      <c r="K80" s="683"/>
      <c r="L80" s="684"/>
    </row>
    <row r="81" spans="1:14" s="678" customFormat="1" x14ac:dyDescent="0.2">
      <c r="A81" s="640" t="s">
        <v>446</v>
      </c>
      <c r="B81" s="682"/>
      <c r="C81" s="682"/>
      <c r="D81" s="683"/>
      <c r="E81" s="683"/>
      <c r="F81" s="683"/>
      <c r="G81" s="683"/>
      <c r="H81" s="683"/>
      <c r="I81" s="683"/>
      <c r="J81" s="683"/>
      <c r="K81" s="683"/>
      <c r="L81" s="684"/>
    </row>
    <row r="82" spans="1:14" s="681" customFormat="1" ht="24.75" customHeight="1" x14ac:dyDescent="0.2">
      <c r="A82" s="873" t="s">
        <v>447</v>
      </c>
      <c r="B82" s="873"/>
      <c r="C82" s="873"/>
      <c r="D82" s="873"/>
      <c r="E82" s="873"/>
      <c r="F82" s="873"/>
      <c r="G82" s="873"/>
      <c r="H82" s="873"/>
      <c r="I82" s="873"/>
      <c r="J82" s="873"/>
      <c r="K82" s="873"/>
      <c r="L82" s="873"/>
      <c r="M82" s="873"/>
      <c r="N82" s="873"/>
    </row>
    <row r="83" spans="1:14" s="678" customFormat="1" x14ac:dyDescent="0.2">
      <c r="A83" s="640" t="s">
        <v>448</v>
      </c>
      <c r="B83" s="682"/>
      <c r="C83" s="682"/>
      <c r="D83" s="683"/>
      <c r="E83" s="683"/>
      <c r="F83" s="683"/>
      <c r="G83" s="683"/>
      <c r="H83" s="683"/>
      <c r="I83" s="683"/>
      <c r="J83" s="683"/>
      <c r="K83" s="683"/>
      <c r="L83" s="684"/>
    </row>
    <row r="84" spans="1:14" s="678" customFormat="1" x14ac:dyDescent="0.2">
      <c r="A84" s="640" t="s">
        <v>449</v>
      </c>
      <c r="B84" s="682"/>
      <c r="C84" s="682"/>
      <c r="D84" s="683"/>
      <c r="E84" s="683"/>
      <c r="F84" s="683"/>
      <c r="G84" s="683"/>
      <c r="H84" s="683"/>
      <c r="I84" s="683"/>
      <c r="J84" s="683"/>
      <c r="K84" s="683"/>
      <c r="L84" s="684"/>
    </row>
    <row r="85" spans="1:14" s="678" customFormat="1" x14ac:dyDescent="0.2">
      <c r="A85" s="640" t="s">
        <v>450</v>
      </c>
      <c r="B85" s="682"/>
      <c r="C85" s="682"/>
      <c r="D85" s="683"/>
      <c r="E85" s="683"/>
      <c r="F85" s="683"/>
      <c r="G85" s="683"/>
      <c r="H85" s="683"/>
      <c r="I85" s="683"/>
      <c r="J85" s="683"/>
      <c r="K85" s="683"/>
      <c r="L85" s="684"/>
    </row>
    <row r="86" spans="1:14" s="678" customFormat="1" x14ac:dyDescent="0.2">
      <c r="A86" s="640" t="s">
        <v>451</v>
      </c>
      <c r="B86" s="682"/>
      <c r="C86" s="682"/>
      <c r="D86" s="683"/>
      <c r="E86" s="683"/>
      <c r="F86" s="683"/>
      <c r="G86" s="683"/>
      <c r="H86" s="683"/>
      <c r="I86" s="683"/>
      <c r="J86" s="683"/>
      <c r="K86" s="683"/>
      <c r="L86" s="684"/>
    </row>
    <row r="87" spans="1:14" s="678" customFormat="1" x14ac:dyDescent="0.2">
      <c r="A87" s="640" t="s">
        <v>452</v>
      </c>
      <c r="B87" s="682"/>
      <c r="C87" s="682"/>
      <c r="D87" s="683"/>
      <c r="E87" s="683"/>
      <c r="F87" s="683"/>
      <c r="G87" s="683"/>
      <c r="H87" s="683"/>
      <c r="I87" s="683"/>
      <c r="J87" s="683"/>
      <c r="K87" s="683"/>
      <c r="L87" s="684"/>
    </row>
    <row r="88" spans="1:14" s="678" customFormat="1" x14ac:dyDescent="0.2">
      <c r="A88" s="640" t="s">
        <v>453</v>
      </c>
      <c r="B88" s="682"/>
      <c r="C88" s="682"/>
      <c r="D88" s="683"/>
      <c r="E88" s="683"/>
      <c r="F88" s="683"/>
      <c r="G88" s="683"/>
      <c r="H88" s="683"/>
      <c r="I88" s="683"/>
      <c r="J88" s="683"/>
      <c r="K88" s="683"/>
      <c r="L88" s="684"/>
    </row>
    <row r="89" spans="1:14" s="678" customFormat="1" x14ac:dyDescent="0.2">
      <c r="A89" s="640" t="s">
        <v>454</v>
      </c>
      <c r="B89" s="682"/>
      <c r="C89" s="682"/>
      <c r="D89" s="683"/>
      <c r="E89" s="683"/>
      <c r="F89" s="683"/>
      <c r="G89" s="683"/>
      <c r="H89" s="683"/>
      <c r="I89" s="683"/>
      <c r="J89" s="683"/>
      <c r="K89" s="683"/>
      <c r="L89" s="684"/>
    </row>
    <row r="90" spans="1:14" s="681" customFormat="1" x14ac:dyDescent="0.2">
      <c r="A90" s="640" t="s">
        <v>455</v>
      </c>
      <c r="B90" s="679"/>
      <c r="C90" s="679"/>
      <c r="D90" s="679"/>
      <c r="E90" s="679"/>
      <c r="F90" s="680"/>
      <c r="G90" s="680"/>
      <c r="H90" s="680"/>
      <c r="I90" s="680"/>
      <c r="J90" s="680"/>
      <c r="K90" s="680"/>
      <c r="L90" s="676"/>
    </row>
    <row r="91" spans="1:14" s="678" customFormat="1" x14ac:dyDescent="0.2">
      <c r="A91" s="640" t="s">
        <v>456</v>
      </c>
      <c r="B91" s="682"/>
      <c r="C91" s="682"/>
      <c r="D91" s="683"/>
      <c r="E91" s="683"/>
      <c r="F91" s="683"/>
      <c r="G91" s="683"/>
      <c r="H91" s="683"/>
      <c r="I91" s="683"/>
      <c r="J91" s="683"/>
      <c r="K91" s="683"/>
      <c r="L91" s="684"/>
    </row>
    <row r="92" spans="1:14" s="678" customFormat="1" x14ac:dyDescent="0.2">
      <c r="A92" s="640" t="s">
        <v>457</v>
      </c>
      <c r="B92" s="682"/>
      <c r="C92" s="682"/>
      <c r="D92" s="683"/>
      <c r="E92" s="683"/>
      <c r="F92" s="683"/>
      <c r="G92" s="683"/>
      <c r="H92" s="683"/>
      <c r="I92" s="683"/>
      <c r="J92" s="683"/>
      <c r="K92" s="683"/>
      <c r="L92" s="684"/>
    </row>
    <row r="93" spans="1:14" s="678" customFormat="1" x14ac:dyDescent="0.2">
      <c r="A93" s="640" t="s">
        <v>458</v>
      </c>
      <c r="B93" s="682"/>
      <c r="C93" s="682"/>
      <c r="D93" s="683"/>
      <c r="E93" s="683"/>
      <c r="F93" s="683"/>
      <c r="G93" s="683"/>
      <c r="H93" s="683"/>
      <c r="I93" s="683"/>
      <c r="J93" s="683"/>
      <c r="K93" s="683"/>
      <c r="L93" s="684"/>
    </row>
    <row r="94" spans="1:14" s="678" customFormat="1" x14ac:dyDescent="0.2">
      <c r="A94" s="640" t="s">
        <v>459</v>
      </c>
      <c r="B94" s="682"/>
      <c r="C94" s="682"/>
      <c r="D94" s="683"/>
      <c r="E94" s="683"/>
      <c r="F94" s="683"/>
      <c r="G94" s="683"/>
      <c r="H94" s="683"/>
      <c r="I94" s="683"/>
      <c r="J94" s="683"/>
      <c r="K94" s="683"/>
      <c r="L94" s="684"/>
    </row>
    <row r="95" spans="1:14" s="678" customFormat="1" x14ac:dyDescent="0.2">
      <c r="A95" s="640" t="s">
        <v>460</v>
      </c>
      <c r="B95" s="682"/>
      <c r="C95" s="682"/>
      <c r="D95" s="683"/>
      <c r="E95" s="683"/>
      <c r="F95" s="683"/>
      <c r="G95" s="683"/>
      <c r="H95" s="683"/>
      <c r="I95" s="683"/>
      <c r="J95" s="683"/>
      <c r="K95" s="683"/>
      <c r="L95" s="684"/>
    </row>
    <row r="96" spans="1:14" s="678" customFormat="1" x14ac:dyDescent="0.2">
      <c r="A96" s="640" t="s">
        <v>461</v>
      </c>
      <c r="B96" s="682"/>
      <c r="C96" s="682"/>
      <c r="D96" s="683"/>
      <c r="E96" s="683"/>
      <c r="F96" s="683"/>
      <c r="G96" s="683"/>
      <c r="H96" s="683"/>
      <c r="I96" s="683"/>
      <c r="J96" s="683"/>
      <c r="K96" s="683"/>
      <c r="L96" s="684"/>
    </row>
    <row r="97" spans="1:12" s="678" customFormat="1" x14ac:dyDescent="0.2">
      <c r="A97" s="640" t="s">
        <v>462</v>
      </c>
      <c r="B97" s="682"/>
      <c r="C97" s="682"/>
      <c r="D97" s="683"/>
      <c r="E97" s="683"/>
      <c r="F97" s="683"/>
      <c r="G97" s="683"/>
      <c r="H97" s="683"/>
      <c r="I97" s="683"/>
      <c r="J97" s="683"/>
      <c r="K97" s="683"/>
      <c r="L97" s="684"/>
    </row>
    <row r="98" spans="1:12" s="678" customFormat="1" x14ac:dyDescent="0.2">
      <c r="A98" s="640" t="s">
        <v>463</v>
      </c>
      <c r="B98" s="682"/>
      <c r="C98" s="682"/>
      <c r="D98" s="683"/>
      <c r="E98" s="683"/>
      <c r="F98" s="683"/>
      <c r="G98" s="683"/>
      <c r="H98" s="683"/>
      <c r="I98" s="683"/>
      <c r="J98" s="683"/>
      <c r="K98" s="683"/>
      <c r="L98" s="684"/>
    </row>
    <row r="99" spans="1:12" s="678" customFormat="1" x14ac:dyDescent="0.2">
      <c r="A99" s="640" t="s">
        <v>464</v>
      </c>
      <c r="B99" s="682"/>
      <c r="C99" s="682"/>
      <c r="D99" s="683"/>
      <c r="E99" s="683"/>
      <c r="F99" s="683"/>
      <c r="G99" s="683"/>
      <c r="H99" s="683"/>
      <c r="I99" s="683"/>
      <c r="J99" s="683"/>
      <c r="K99" s="683"/>
      <c r="L99" s="684"/>
    </row>
    <row r="100" spans="1:12" s="678" customFormat="1" x14ac:dyDescent="0.2">
      <c r="A100" s="640" t="s">
        <v>465</v>
      </c>
      <c r="B100" s="682"/>
      <c r="C100" s="682"/>
      <c r="D100" s="683"/>
      <c r="E100" s="683"/>
      <c r="F100" s="683"/>
      <c r="G100" s="683"/>
      <c r="H100" s="683"/>
      <c r="I100" s="683"/>
      <c r="J100" s="683"/>
      <c r="K100" s="683"/>
      <c r="L100" s="684"/>
    </row>
    <row r="101" spans="1:12" s="678" customFormat="1" x14ac:dyDescent="0.2">
      <c r="A101" s="640" t="s">
        <v>466</v>
      </c>
      <c r="B101" s="682"/>
      <c r="C101" s="682"/>
      <c r="D101" s="683"/>
      <c r="E101" s="683"/>
      <c r="F101" s="683"/>
      <c r="G101" s="683"/>
      <c r="H101" s="683"/>
      <c r="I101" s="683"/>
      <c r="J101" s="683"/>
      <c r="K101" s="683"/>
      <c r="L101" s="684"/>
    </row>
    <row r="102" spans="1:12" s="678" customFormat="1" x14ac:dyDescent="0.2">
      <c r="A102" s="640" t="s">
        <v>467</v>
      </c>
      <c r="B102" s="682"/>
      <c r="C102" s="682"/>
      <c r="D102" s="683"/>
      <c r="E102" s="683"/>
      <c r="F102" s="683"/>
      <c r="G102" s="683"/>
      <c r="H102" s="683"/>
      <c r="I102" s="683"/>
      <c r="J102" s="683"/>
      <c r="K102" s="683"/>
      <c r="L102" s="684"/>
    </row>
    <row r="103" spans="1:12" s="678" customFormat="1" x14ac:dyDescent="0.2">
      <c r="A103" s="640" t="s">
        <v>468</v>
      </c>
      <c r="B103" s="682"/>
      <c r="C103" s="682"/>
      <c r="D103" s="683"/>
      <c r="E103" s="683"/>
      <c r="F103" s="683"/>
      <c r="G103" s="683"/>
      <c r="H103" s="683"/>
      <c r="I103" s="683"/>
      <c r="J103" s="683"/>
      <c r="K103" s="683"/>
      <c r="L103" s="684"/>
    </row>
    <row r="104" spans="1:12" s="678" customFormat="1" x14ac:dyDescent="0.2">
      <c r="A104" s="640" t="s">
        <v>469</v>
      </c>
      <c r="B104" s="682"/>
      <c r="C104" s="682"/>
      <c r="D104" s="683"/>
      <c r="E104" s="683"/>
      <c r="F104" s="683"/>
      <c r="G104" s="683"/>
      <c r="H104" s="683"/>
      <c r="I104" s="683"/>
      <c r="J104" s="683"/>
      <c r="K104" s="683"/>
      <c r="L104" s="684"/>
    </row>
    <row r="105" spans="1:12" s="678" customFormat="1" x14ac:dyDescent="0.2">
      <c r="A105" s="640" t="s">
        <v>470</v>
      </c>
      <c r="B105" s="682"/>
      <c r="C105" s="682"/>
      <c r="D105" s="683"/>
      <c r="E105" s="683"/>
      <c r="F105" s="683"/>
      <c r="G105" s="683"/>
      <c r="H105" s="683"/>
      <c r="I105" s="683"/>
      <c r="J105" s="683"/>
      <c r="K105" s="683"/>
      <c r="L105" s="684"/>
    </row>
    <row r="106" spans="1:12" s="681" customFormat="1" x14ac:dyDescent="0.2">
      <c r="A106" s="679"/>
      <c r="B106" s="679"/>
      <c r="C106" s="679"/>
      <c r="D106" s="679"/>
      <c r="E106" s="679"/>
      <c r="F106" s="680"/>
      <c r="G106" s="680"/>
      <c r="H106" s="680"/>
      <c r="I106" s="680"/>
      <c r="J106" s="680"/>
      <c r="K106" s="680"/>
      <c r="L106" s="676"/>
    </row>
    <row r="107" spans="1:12" s="681" customFormat="1" x14ac:dyDescent="0.2">
      <c r="A107" s="640" t="s">
        <v>471</v>
      </c>
      <c r="B107" s="679"/>
      <c r="C107" s="679"/>
      <c r="D107" s="679"/>
      <c r="E107" s="679"/>
      <c r="F107" s="680"/>
      <c r="G107" s="680"/>
      <c r="H107" s="680"/>
      <c r="I107" s="680"/>
      <c r="J107" s="680"/>
      <c r="K107" s="680"/>
      <c r="L107" s="676"/>
    </row>
    <row r="108" spans="1:12" s="678" customFormat="1" x14ac:dyDescent="0.2">
      <c r="A108" s="640" t="s">
        <v>472</v>
      </c>
      <c r="B108" s="682"/>
      <c r="C108" s="682"/>
      <c r="D108" s="683"/>
      <c r="E108" s="683"/>
      <c r="F108" s="683"/>
      <c r="G108" s="683"/>
      <c r="H108" s="683"/>
      <c r="I108" s="683"/>
      <c r="J108" s="683"/>
      <c r="K108" s="683"/>
      <c r="L108" s="684"/>
    </row>
    <row r="109" spans="1:12" s="678" customFormat="1" x14ac:dyDescent="0.2">
      <c r="A109" s="640" t="s">
        <v>473</v>
      </c>
      <c r="B109" s="682"/>
      <c r="C109" s="682"/>
      <c r="D109" s="683"/>
      <c r="E109" s="683"/>
      <c r="F109" s="683"/>
      <c r="G109" s="683"/>
      <c r="H109" s="683"/>
      <c r="I109" s="683"/>
      <c r="J109" s="683"/>
      <c r="K109" s="683"/>
      <c r="L109" s="684"/>
    </row>
    <row r="110" spans="1:12" s="678" customFormat="1" x14ac:dyDescent="0.2">
      <c r="A110" s="640" t="s">
        <v>474</v>
      </c>
      <c r="B110" s="682"/>
      <c r="C110" s="682"/>
      <c r="D110" s="683"/>
      <c r="E110" s="683"/>
      <c r="F110" s="683"/>
      <c r="G110" s="683"/>
      <c r="H110" s="683"/>
      <c r="I110" s="683"/>
      <c r="J110" s="683"/>
      <c r="K110" s="683"/>
      <c r="L110" s="684"/>
    </row>
    <row r="111" spans="1:12" s="678" customFormat="1" x14ac:dyDescent="0.2">
      <c r="A111" s="640" t="s">
        <v>475</v>
      </c>
      <c r="B111" s="682"/>
      <c r="C111" s="682"/>
      <c r="D111" s="683"/>
      <c r="E111" s="683"/>
      <c r="F111" s="683"/>
      <c r="G111" s="683"/>
      <c r="H111" s="683"/>
      <c r="I111" s="683"/>
      <c r="J111" s="683"/>
      <c r="K111" s="683"/>
      <c r="L111" s="684"/>
    </row>
    <row r="112" spans="1:12" s="678" customFormat="1" x14ac:dyDescent="0.2">
      <c r="A112" s="640" t="s">
        <v>476</v>
      </c>
      <c r="B112" s="682"/>
      <c r="C112" s="682"/>
      <c r="D112" s="683"/>
      <c r="E112" s="683"/>
      <c r="F112" s="683"/>
      <c r="G112" s="683"/>
      <c r="H112" s="683"/>
      <c r="I112" s="683"/>
      <c r="J112" s="683"/>
      <c r="K112" s="683"/>
      <c r="L112" s="684"/>
    </row>
    <row r="113" spans="1:12" s="678" customFormat="1" x14ac:dyDescent="0.2">
      <c r="A113" s="640" t="s">
        <v>477</v>
      </c>
      <c r="B113" s="682"/>
      <c r="C113" s="682"/>
      <c r="D113" s="683"/>
      <c r="E113" s="683"/>
      <c r="F113" s="683"/>
      <c r="G113" s="683"/>
      <c r="H113" s="683"/>
      <c r="I113" s="683"/>
      <c r="J113" s="683"/>
      <c r="K113" s="683"/>
      <c r="L113" s="684"/>
    </row>
    <row r="114" spans="1:12" s="678" customFormat="1" x14ac:dyDescent="0.2">
      <c r="A114" s="640" t="s">
        <v>478</v>
      </c>
      <c r="B114" s="682"/>
      <c r="C114" s="682"/>
      <c r="D114" s="683"/>
      <c r="E114" s="683"/>
      <c r="F114" s="683"/>
      <c r="G114" s="683"/>
      <c r="H114" s="683"/>
      <c r="I114" s="683"/>
      <c r="J114" s="683"/>
      <c r="K114" s="683"/>
      <c r="L114" s="684"/>
    </row>
    <row r="115" spans="1:12" s="678" customFormat="1" x14ac:dyDescent="0.2">
      <c r="A115" s="640" t="s">
        <v>479</v>
      </c>
      <c r="B115" s="682"/>
      <c r="C115" s="682"/>
      <c r="D115" s="683"/>
      <c r="E115" s="683"/>
      <c r="F115" s="683"/>
      <c r="G115" s="683"/>
      <c r="H115" s="683"/>
      <c r="I115" s="683"/>
      <c r="J115" s="683"/>
      <c r="K115" s="683"/>
      <c r="L115" s="684"/>
    </row>
    <row r="116" spans="1:12" s="678" customFormat="1" x14ac:dyDescent="0.2">
      <c r="A116" s="640" t="s">
        <v>480</v>
      </c>
      <c r="B116" s="682"/>
      <c r="C116" s="682"/>
      <c r="D116" s="683"/>
      <c r="E116" s="683"/>
      <c r="F116" s="683"/>
      <c r="G116" s="683"/>
      <c r="H116" s="683"/>
      <c r="I116" s="683"/>
      <c r="J116" s="683"/>
      <c r="K116" s="683"/>
      <c r="L116" s="684"/>
    </row>
    <row r="117" spans="1:12" s="678" customFormat="1" x14ac:dyDescent="0.2">
      <c r="A117" s="640" t="s">
        <v>481</v>
      </c>
      <c r="B117" s="682"/>
      <c r="C117" s="682"/>
      <c r="D117" s="683"/>
      <c r="E117" s="683"/>
      <c r="F117" s="683"/>
      <c r="G117" s="683"/>
      <c r="H117" s="683"/>
      <c r="I117" s="683"/>
      <c r="J117" s="683"/>
      <c r="K117" s="683"/>
      <c r="L117" s="684"/>
    </row>
    <row r="118" spans="1:12" s="678" customFormat="1" x14ac:dyDescent="0.2">
      <c r="A118" s="640" t="s">
        <v>482</v>
      </c>
      <c r="B118" s="682"/>
      <c r="C118" s="682"/>
      <c r="D118" s="683"/>
      <c r="E118" s="683"/>
      <c r="F118" s="683"/>
      <c r="G118" s="683"/>
      <c r="H118" s="683"/>
      <c r="I118" s="683"/>
      <c r="J118" s="683"/>
      <c r="K118" s="683"/>
      <c r="L118" s="684"/>
    </row>
    <row r="119" spans="1:12" s="678" customFormat="1" x14ac:dyDescent="0.2">
      <c r="A119" s="640" t="s">
        <v>483</v>
      </c>
      <c r="B119" s="682"/>
      <c r="C119" s="682"/>
      <c r="D119" s="683"/>
      <c r="E119" s="683"/>
      <c r="F119" s="683"/>
      <c r="G119" s="683"/>
      <c r="H119" s="683"/>
      <c r="I119" s="683"/>
      <c r="J119" s="683"/>
      <c r="K119" s="683"/>
      <c r="L119" s="684"/>
    </row>
    <row r="120" spans="1:12" s="678" customFormat="1" x14ac:dyDescent="0.2">
      <c r="A120" s="640" t="s">
        <v>484</v>
      </c>
      <c r="B120" s="682"/>
      <c r="C120" s="682"/>
      <c r="D120" s="683"/>
      <c r="E120" s="683"/>
      <c r="F120" s="683"/>
      <c r="G120" s="683"/>
      <c r="H120" s="683"/>
      <c r="I120" s="683"/>
      <c r="J120" s="683"/>
      <c r="K120" s="683"/>
      <c r="L120" s="684"/>
    </row>
    <row r="121" spans="1:12" s="678" customFormat="1" x14ac:dyDescent="0.2">
      <c r="A121" s="640" t="s">
        <v>485</v>
      </c>
      <c r="B121" s="682"/>
      <c r="C121" s="682"/>
      <c r="D121" s="683"/>
      <c r="E121" s="683"/>
      <c r="F121" s="683"/>
      <c r="G121" s="683"/>
      <c r="H121" s="683"/>
      <c r="I121" s="683"/>
      <c r="J121" s="683"/>
      <c r="K121" s="683"/>
      <c r="L121" s="684"/>
    </row>
    <row r="122" spans="1:12" s="678" customFormat="1" x14ac:dyDescent="0.2">
      <c r="A122" s="640" t="s">
        <v>486</v>
      </c>
      <c r="B122" s="682"/>
      <c r="C122" s="682"/>
      <c r="D122" s="683"/>
      <c r="E122" s="683"/>
      <c r="F122" s="683"/>
      <c r="G122" s="683"/>
      <c r="H122" s="683"/>
      <c r="I122" s="683"/>
      <c r="J122" s="683"/>
      <c r="K122" s="683"/>
      <c r="L122" s="684"/>
    </row>
    <row r="123" spans="1:12" s="678" customFormat="1" x14ac:dyDescent="0.2">
      <c r="A123" s="640" t="s">
        <v>487</v>
      </c>
      <c r="B123" s="682"/>
      <c r="C123" s="682"/>
      <c r="D123" s="683"/>
      <c r="E123" s="683"/>
      <c r="F123" s="683"/>
      <c r="G123" s="683"/>
      <c r="H123" s="683"/>
      <c r="I123" s="683"/>
      <c r="J123" s="683"/>
      <c r="K123" s="683"/>
      <c r="L123" s="684"/>
    </row>
    <row r="124" spans="1:12" s="678" customFormat="1" x14ac:dyDescent="0.2">
      <c r="A124" s="640" t="s">
        <v>488</v>
      </c>
      <c r="B124" s="682"/>
      <c r="C124" s="682"/>
      <c r="D124" s="683"/>
      <c r="E124" s="683"/>
      <c r="F124" s="683"/>
      <c r="G124" s="683"/>
      <c r="H124" s="683"/>
      <c r="I124" s="683"/>
      <c r="J124" s="683"/>
      <c r="K124" s="683"/>
      <c r="L124" s="684"/>
    </row>
    <row r="125" spans="1:12" s="678" customFormat="1" x14ac:dyDescent="0.2">
      <c r="A125" s="640" t="s">
        <v>489</v>
      </c>
      <c r="B125" s="682"/>
      <c r="C125" s="682"/>
      <c r="D125" s="683"/>
      <c r="E125" s="683"/>
      <c r="F125" s="683"/>
      <c r="G125" s="683"/>
      <c r="H125" s="683"/>
      <c r="I125" s="683"/>
      <c r="J125" s="683"/>
      <c r="K125" s="683"/>
      <c r="L125" s="684"/>
    </row>
    <row r="126" spans="1:12" s="678" customFormat="1" x14ac:dyDescent="0.2">
      <c r="A126" s="640" t="s">
        <v>490</v>
      </c>
      <c r="B126" s="682"/>
      <c r="C126" s="682"/>
      <c r="D126" s="683"/>
      <c r="E126" s="683"/>
      <c r="F126" s="683"/>
      <c r="G126" s="683"/>
      <c r="H126" s="683"/>
      <c r="I126" s="683"/>
      <c r="J126" s="683"/>
      <c r="K126" s="683"/>
      <c r="L126" s="684"/>
    </row>
    <row r="127" spans="1:12" s="678" customFormat="1" x14ac:dyDescent="0.2">
      <c r="A127" s="640" t="s">
        <v>491</v>
      </c>
      <c r="B127" s="682"/>
      <c r="C127" s="682"/>
      <c r="D127" s="683"/>
      <c r="E127" s="683"/>
      <c r="F127" s="683"/>
      <c r="G127" s="683"/>
      <c r="H127" s="683"/>
      <c r="I127" s="683"/>
      <c r="J127" s="683"/>
      <c r="K127" s="683"/>
      <c r="L127" s="684"/>
    </row>
    <row r="128" spans="1:12" s="678" customFormat="1" x14ac:dyDescent="0.2">
      <c r="A128" s="640" t="s">
        <v>492</v>
      </c>
      <c r="B128" s="682"/>
      <c r="C128" s="682"/>
      <c r="D128" s="683"/>
      <c r="E128" s="683"/>
      <c r="F128" s="683"/>
      <c r="G128" s="683"/>
      <c r="H128" s="683"/>
      <c r="I128" s="683"/>
      <c r="J128" s="683"/>
      <c r="K128" s="683"/>
      <c r="L128" s="684"/>
    </row>
    <row r="129" spans="1:12" s="678" customFormat="1" x14ac:dyDescent="0.2">
      <c r="A129" s="640" t="s">
        <v>493</v>
      </c>
      <c r="B129" s="682"/>
      <c r="C129" s="682"/>
      <c r="D129" s="683"/>
      <c r="E129" s="683"/>
      <c r="F129" s="683"/>
      <c r="G129" s="683"/>
      <c r="H129" s="683"/>
      <c r="I129" s="683"/>
      <c r="J129" s="683"/>
      <c r="K129" s="683"/>
      <c r="L129" s="684"/>
    </row>
    <row r="130" spans="1:12" s="678" customFormat="1" x14ac:dyDescent="0.2">
      <c r="A130" s="640" t="s">
        <v>494</v>
      </c>
      <c r="B130" s="682"/>
      <c r="C130" s="682"/>
      <c r="D130" s="683"/>
      <c r="E130" s="683"/>
      <c r="F130" s="683"/>
      <c r="G130" s="683"/>
      <c r="H130" s="683"/>
      <c r="I130" s="683"/>
      <c r="J130" s="683"/>
      <c r="K130" s="683"/>
      <c r="L130" s="684"/>
    </row>
    <row r="131" spans="1:12" s="678" customFormat="1" x14ac:dyDescent="0.2">
      <c r="A131" s="640" t="s">
        <v>495</v>
      </c>
      <c r="B131" s="682"/>
      <c r="C131" s="682"/>
      <c r="D131" s="683"/>
      <c r="E131" s="683"/>
      <c r="F131" s="683"/>
      <c r="G131" s="683"/>
      <c r="H131" s="683"/>
      <c r="I131" s="683"/>
      <c r="J131" s="683"/>
      <c r="K131" s="683"/>
      <c r="L131" s="684"/>
    </row>
    <row r="132" spans="1:12" s="678" customFormat="1" x14ac:dyDescent="0.2">
      <c r="A132" s="640" t="s">
        <v>450</v>
      </c>
      <c r="B132" s="682"/>
      <c r="C132" s="682"/>
      <c r="D132" s="683"/>
      <c r="E132" s="683"/>
      <c r="F132" s="683"/>
      <c r="G132" s="683"/>
      <c r="H132" s="683"/>
      <c r="I132" s="683"/>
      <c r="J132" s="683"/>
      <c r="K132" s="683"/>
      <c r="L132" s="684"/>
    </row>
    <row r="133" spans="1:12" s="678" customFormat="1" x14ac:dyDescent="0.2">
      <c r="A133" s="640" t="s">
        <v>496</v>
      </c>
      <c r="B133" s="682"/>
      <c r="C133" s="682"/>
      <c r="D133" s="683"/>
      <c r="E133" s="683"/>
      <c r="F133" s="683"/>
      <c r="G133" s="683"/>
      <c r="H133" s="683"/>
      <c r="I133" s="683"/>
      <c r="J133" s="683"/>
      <c r="K133" s="683"/>
      <c r="L133" s="684"/>
    </row>
    <row r="134" spans="1:12" s="678" customFormat="1" x14ac:dyDescent="0.2">
      <c r="A134" s="640" t="s">
        <v>497</v>
      </c>
      <c r="B134" s="682"/>
      <c r="C134" s="682"/>
      <c r="D134" s="683"/>
      <c r="E134" s="683"/>
      <c r="F134" s="683"/>
      <c r="G134" s="683"/>
      <c r="H134" s="683"/>
      <c r="I134" s="683"/>
      <c r="J134" s="683"/>
      <c r="K134" s="683"/>
      <c r="L134" s="684"/>
    </row>
    <row r="135" spans="1:12" s="678" customFormat="1" x14ac:dyDescent="0.2">
      <c r="A135" s="640" t="s">
        <v>498</v>
      </c>
      <c r="B135" s="682"/>
      <c r="C135" s="682"/>
      <c r="D135" s="683"/>
      <c r="E135" s="683"/>
      <c r="F135" s="683"/>
      <c r="G135" s="683"/>
      <c r="H135" s="683"/>
      <c r="I135" s="683"/>
      <c r="J135" s="683"/>
      <c r="K135" s="683"/>
      <c r="L135" s="684"/>
    </row>
    <row r="136" spans="1:12" s="678" customFormat="1" x14ac:dyDescent="0.2">
      <c r="A136" s="678" t="s">
        <v>499</v>
      </c>
      <c r="B136" s="685"/>
      <c r="C136" s="685"/>
      <c r="D136" s="686"/>
      <c r="E136" s="686"/>
      <c r="F136" s="686"/>
      <c r="G136" s="686"/>
      <c r="H136" s="686"/>
      <c r="I136" s="686"/>
      <c r="J136" s="686"/>
      <c r="K136" s="686"/>
      <c r="L136" s="687"/>
    </row>
    <row r="137" spans="1:12" s="678" customFormat="1" x14ac:dyDescent="0.2">
      <c r="A137" s="678" t="s">
        <v>500</v>
      </c>
      <c r="B137" s="685"/>
      <c r="C137" s="685"/>
      <c r="D137" s="686"/>
      <c r="E137" s="686"/>
      <c r="F137" s="686"/>
      <c r="G137" s="686"/>
      <c r="H137" s="686"/>
      <c r="I137" s="686"/>
      <c r="J137" s="686"/>
      <c r="K137" s="686"/>
      <c r="L137" s="687"/>
    </row>
    <row r="138" spans="1:12" s="678" customFormat="1" x14ac:dyDescent="0.2">
      <c r="A138" s="678" t="s">
        <v>501</v>
      </c>
      <c r="B138" s="685"/>
      <c r="C138" s="685"/>
      <c r="D138" s="686"/>
      <c r="E138" s="686"/>
      <c r="F138" s="686"/>
      <c r="G138" s="686"/>
      <c r="H138" s="686"/>
      <c r="I138" s="686"/>
      <c r="J138" s="686"/>
      <c r="K138" s="686"/>
      <c r="L138" s="687"/>
    </row>
    <row r="139" spans="1:12" s="678" customFormat="1" x14ac:dyDescent="0.2">
      <c r="A139" s="678" t="s">
        <v>502</v>
      </c>
      <c r="B139" s="685"/>
      <c r="C139" s="685"/>
      <c r="D139" s="686"/>
      <c r="E139" s="686"/>
      <c r="F139" s="686"/>
      <c r="G139" s="686"/>
      <c r="H139" s="686"/>
      <c r="I139" s="686"/>
      <c r="J139" s="686"/>
      <c r="K139" s="686"/>
      <c r="L139" s="687"/>
    </row>
    <row r="140" spans="1:12" s="678" customFormat="1" x14ac:dyDescent="0.2">
      <c r="A140" s="678" t="s">
        <v>503</v>
      </c>
      <c r="B140" s="685"/>
      <c r="C140" s="685"/>
      <c r="D140" s="686"/>
      <c r="E140" s="686"/>
      <c r="F140" s="686"/>
      <c r="G140" s="686"/>
      <c r="H140" s="686"/>
      <c r="I140" s="686"/>
      <c r="J140" s="686"/>
      <c r="K140" s="686"/>
      <c r="L140" s="687"/>
    </row>
    <row r="141" spans="1:12" s="678" customFormat="1" x14ac:dyDescent="0.2">
      <c r="A141" s="678" t="s">
        <v>504</v>
      </c>
      <c r="B141" s="685"/>
      <c r="C141" s="685"/>
      <c r="D141" s="686"/>
      <c r="E141" s="686"/>
      <c r="F141" s="686"/>
      <c r="G141" s="686"/>
      <c r="H141" s="686"/>
      <c r="I141" s="686"/>
      <c r="J141" s="686"/>
      <c r="K141" s="686"/>
      <c r="L141" s="687"/>
    </row>
    <row r="142" spans="1:12" s="678" customFormat="1" x14ac:dyDescent="0.2">
      <c r="A142" s="678" t="s">
        <v>505</v>
      </c>
      <c r="B142" s="685"/>
      <c r="C142" s="685"/>
      <c r="D142" s="686"/>
      <c r="E142" s="686"/>
      <c r="F142" s="686"/>
      <c r="G142" s="686"/>
      <c r="H142" s="686"/>
      <c r="I142" s="686"/>
      <c r="J142" s="686"/>
      <c r="K142" s="686"/>
      <c r="L142" s="687"/>
    </row>
    <row r="143" spans="1:12" s="678" customFormat="1" x14ac:dyDescent="0.2">
      <c r="A143" s="678" t="s">
        <v>506</v>
      </c>
      <c r="B143" s="685"/>
      <c r="C143" s="685"/>
      <c r="D143" s="686"/>
      <c r="E143" s="686"/>
      <c r="F143" s="686"/>
      <c r="G143" s="686"/>
      <c r="H143" s="686"/>
      <c r="I143" s="686"/>
      <c r="J143" s="686"/>
      <c r="K143" s="686"/>
      <c r="L143" s="687"/>
    </row>
    <row r="144" spans="1:12" s="678" customFormat="1" x14ac:dyDescent="0.2">
      <c r="A144" s="678" t="s">
        <v>507</v>
      </c>
      <c r="B144" s="685"/>
      <c r="C144" s="685"/>
      <c r="D144" s="686"/>
      <c r="E144" s="686"/>
      <c r="F144" s="686"/>
      <c r="G144" s="686"/>
      <c r="H144" s="686"/>
      <c r="I144" s="686"/>
      <c r="J144" s="686"/>
      <c r="K144" s="686"/>
      <c r="L144" s="687"/>
    </row>
    <row r="145" spans="1:12" s="678" customFormat="1" x14ac:dyDescent="0.2">
      <c r="A145" s="678" t="s">
        <v>508</v>
      </c>
      <c r="B145" s="685"/>
      <c r="C145" s="685"/>
      <c r="D145" s="686"/>
      <c r="E145" s="686"/>
      <c r="F145" s="686"/>
      <c r="G145" s="686"/>
      <c r="H145" s="686"/>
      <c r="I145" s="686"/>
      <c r="J145" s="686"/>
      <c r="K145" s="686"/>
      <c r="L145" s="687"/>
    </row>
    <row r="146" spans="1:12" s="678" customFormat="1" x14ac:dyDescent="0.2">
      <c r="A146" s="678" t="s">
        <v>509</v>
      </c>
      <c r="B146" s="685"/>
      <c r="C146" s="685"/>
      <c r="D146" s="686"/>
      <c r="E146" s="686"/>
      <c r="F146" s="686"/>
      <c r="G146" s="686"/>
      <c r="H146" s="686"/>
      <c r="I146" s="686"/>
      <c r="J146" s="686"/>
      <c r="K146" s="686"/>
      <c r="L146" s="687"/>
    </row>
    <row r="147" spans="1:12" s="678" customFormat="1" x14ac:dyDescent="0.2">
      <c r="A147" s="686"/>
      <c r="B147" s="686"/>
      <c r="C147" s="686"/>
      <c r="L147" s="688"/>
    </row>
    <row r="148" spans="1:12" s="678" customFormat="1" x14ac:dyDescent="0.2">
      <c r="A148" s="686" t="s">
        <v>510</v>
      </c>
      <c r="B148" s="686"/>
      <c r="C148" s="686"/>
      <c r="D148" s="681"/>
      <c r="L148" s="688"/>
    </row>
    <row r="149" spans="1:12" s="678" customFormat="1" x14ac:dyDescent="0.2">
      <c r="A149" s="686" t="s">
        <v>511</v>
      </c>
      <c r="B149" s="686"/>
      <c r="C149" s="686"/>
      <c r="D149" s="681"/>
      <c r="L149" s="688"/>
    </row>
    <row r="150" spans="1:12" s="678" customFormat="1" x14ac:dyDescent="0.2">
      <c r="A150" s="678" t="s">
        <v>512</v>
      </c>
      <c r="D150" s="681"/>
      <c r="L150" s="688"/>
    </row>
    <row r="151" spans="1:12" s="678" customFormat="1" x14ac:dyDescent="0.2">
      <c r="A151" s="622"/>
      <c r="B151" s="622"/>
      <c r="C151" s="622"/>
      <c r="L151" s="688"/>
    </row>
    <row r="152" spans="1:12" s="678" customFormat="1" x14ac:dyDescent="0.2">
      <c r="A152" s="686"/>
      <c r="B152" s="686"/>
      <c r="C152" s="686"/>
      <c r="D152" s="686"/>
      <c r="E152" s="686"/>
      <c r="L152" s="688"/>
    </row>
    <row r="153" spans="1:12" s="678" customFormat="1" x14ac:dyDescent="0.2">
      <c r="A153" s="686"/>
      <c r="B153" s="686"/>
      <c r="C153" s="686"/>
      <c r="D153" s="686"/>
      <c r="E153" s="686"/>
      <c r="L153" s="688"/>
    </row>
    <row r="154" spans="1:12" ht="18.75" x14ac:dyDescent="0.3">
      <c r="A154" s="870"/>
      <c r="B154" s="870"/>
      <c r="C154" s="870"/>
      <c r="D154" s="870"/>
      <c r="E154" s="870"/>
      <c r="F154" s="870"/>
      <c r="G154" s="870"/>
      <c r="H154" s="870"/>
      <c r="I154" s="689"/>
      <c r="L154" s="622"/>
    </row>
    <row r="155" spans="1:12" s="678" customFormat="1" x14ac:dyDescent="0.2">
      <c r="A155" s="686"/>
      <c r="B155" s="686"/>
      <c r="C155" s="686"/>
      <c r="D155" s="686"/>
      <c r="E155" s="686"/>
      <c r="L155" s="688"/>
    </row>
    <row r="156" spans="1:12" s="678" customFormat="1" x14ac:dyDescent="0.2">
      <c r="L156" s="688"/>
    </row>
  </sheetData>
  <sheetProtection algorithmName="SHA-512" hashValue="j7/2Ev2DxsYBvCI6gTLau8z8CRUYAxxEUg6xBqcKe/PCVG+e1ml+6PB8t1yWJiBA278uNKAONkLrLB9ltt19GQ==" saltValue="HTyrHL3pD8gVIhGZQDzl8A==" spinCount="100000" sheet="1" objects="1" scenarios="1"/>
  <mergeCells count="49">
    <mergeCell ref="A154:H154"/>
    <mergeCell ref="L43:L44"/>
    <mergeCell ref="B45:C45"/>
    <mergeCell ref="B46:C46"/>
    <mergeCell ref="B47:C47"/>
    <mergeCell ref="B48:C48"/>
    <mergeCell ref="A82:N82"/>
    <mergeCell ref="A43:A44"/>
    <mergeCell ref="B43:C44"/>
    <mergeCell ref="B38:C38"/>
    <mergeCell ref="B39:C39"/>
    <mergeCell ref="B40:C40"/>
    <mergeCell ref="B41:C41"/>
    <mergeCell ref="B42:C42"/>
    <mergeCell ref="I33:J33"/>
    <mergeCell ref="K33:K34"/>
    <mergeCell ref="L33:L34"/>
    <mergeCell ref="A35:C35"/>
    <mergeCell ref="B36:C36"/>
    <mergeCell ref="E33:F33"/>
    <mergeCell ref="G33:H33"/>
    <mergeCell ref="B37:C37"/>
    <mergeCell ref="B29:C29"/>
    <mergeCell ref="A33:A34"/>
    <mergeCell ref="B33:C34"/>
    <mergeCell ref="D33:D34"/>
    <mergeCell ref="A25:A26"/>
    <mergeCell ref="B25:C26"/>
    <mergeCell ref="L25:L26"/>
    <mergeCell ref="A27:A28"/>
    <mergeCell ref="B27:C28"/>
    <mergeCell ref="L27:L28"/>
    <mergeCell ref="A13:C13"/>
    <mergeCell ref="A14:A21"/>
    <mergeCell ref="B14:C21"/>
    <mergeCell ref="L14:L21"/>
    <mergeCell ref="A22:A24"/>
    <mergeCell ref="B22:C24"/>
    <mergeCell ref="L22:L24"/>
    <mergeCell ref="A6:L6"/>
    <mergeCell ref="A8:B8"/>
    <mergeCell ref="A11:A12"/>
    <mergeCell ref="B11:C12"/>
    <mergeCell ref="D11:D12"/>
    <mergeCell ref="E11:F11"/>
    <mergeCell ref="G11:H11"/>
    <mergeCell ref="I11:J11"/>
    <mergeCell ref="K11:K12"/>
    <mergeCell ref="L11:L12"/>
  </mergeCells>
  <pageMargins left="0.98425196850393704" right="0.39370078740157483" top="0.59055118110236227" bottom="0.39370078740157483" header="0.23622047244094491" footer="0.23622047244094491"/>
  <pageSetup paperSize="9" scale="70" fitToHeight="0" orientation="portrait" r:id="rId1"/>
  <headerFooter differentFirst="1">
    <oddFooter>&amp;L&amp;"Times New Roman,Regular"&amp;9&amp;D; &amp;T&amp;R&amp;"Times New Roman,Regular"&amp;9&amp;P (&amp;N)</oddFooter>
    <firstHeader>&amp;R&amp;"Times New Roman,Regular"&amp;9 31.pielikums Jūrmalas pilsētas domes
2020.gada 23.jūlija saistošajiem noteikumiem Nr.18
(protokols Nr.10, 20.punkts)</firstHeader>
    <firstFooter>&amp;L&amp;9&amp;D; &amp;T&amp;R&amp;9&amp;P (&amp;N)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1"/>
  <sheetViews>
    <sheetView showGridLines="0" view="pageLayout" zoomScaleNormal="100" workbookViewId="0">
      <selection activeCell="Q8" sqref="Q8"/>
    </sheetView>
  </sheetViews>
  <sheetFormatPr defaultRowHeight="12" outlineLevelCol="1" x14ac:dyDescent="0.25"/>
  <cols>
    <col min="1" max="1" width="10.85546875" style="621" customWidth="1"/>
    <col min="2" max="2" width="28" style="621" customWidth="1"/>
    <col min="3" max="3" width="8" style="621" customWidth="1"/>
    <col min="4" max="5" width="8.7109375" style="621" hidden="1" customWidth="1" outlineLevel="1"/>
    <col min="6" max="6" width="8.7109375" style="621" customWidth="1" collapsed="1"/>
    <col min="7" max="8" width="8.7109375" style="621" hidden="1" customWidth="1" outlineLevel="1"/>
    <col min="9" max="9" width="8.7109375" style="621" customWidth="1" collapsed="1"/>
    <col min="10" max="11" width="8.28515625" style="621" hidden="1" customWidth="1" outlineLevel="1"/>
    <col min="12" max="12" width="8.28515625" style="621" customWidth="1" collapsed="1"/>
    <col min="13" max="14" width="7.42578125" style="621" hidden="1" customWidth="1" outlineLevel="1"/>
    <col min="15" max="15" width="7.42578125" style="621" customWidth="1" collapsed="1"/>
    <col min="16" max="16" width="26.7109375" style="621" hidden="1" customWidth="1" outlineLevel="1"/>
    <col min="17" max="17" width="9.140625" style="299" collapsed="1"/>
    <col min="18" max="16384" width="9.140625" style="299"/>
  </cols>
  <sheetData>
    <row r="1" spans="1:17" x14ac:dyDescent="0.25">
      <c r="A1" s="297"/>
      <c r="B1" s="297"/>
      <c r="C1" s="297"/>
      <c r="D1" s="297"/>
      <c r="E1" s="297"/>
      <c r="F1" s="297"/>
      <c r="G1" s="297"/>
      <c r="H1" s="297"/>
      <c r="I1" s="297"/>
      <c r="J1" s="297"/>
      <c r="K1" s="297"/>
      <c r="L1" s="297"/>
      <c r="M1" s="297"/>
      <c r="N1" s="693"/>
      <c r="O1" s="298" t="s">
        <v>513</v>
      </c>
      <c r="P1" s="297"/>
    </row>
    <row r="2" spans="1:17" ht="35.25" customHeight="1" x14ac:dyDescent="0.25">
      <c r="A2" s="787" t="s">
        <v>1</v>
      </c>
      <c r="B2" s="788"/>
      <c r="C2" s="788"/>
      <c r="D2" s="788"/>
      <c r="E2" s="788"/>
      <c r="F2" s="788"/>
      <c r="G2" s="788"/>
      <c r="H2" s="788"/>
      <c r="I2" s="788"/>
      <c r="J2" s="788"/>
      <c r="K2" s="788"/>
      <c r="L2" s="788"/>
      <c r="M2" s="788"/>
      <c r="N2" s="788"/>
      <c r="O2" s="788"/>
      <c r="P2" s="789"/>
      <c r="Q2" s="300"/>
    </row>
    <row r="3" spans="1:17" ht="12.75" customHeight="1" x14ac:dyDescent="0.25">
      <c r="A3" s="301" t="s">
        <v>2</v>
      </c>
      <c r="B3" s="302"/>
      <c r="C3" s="785" t="s">
        <v>311</v>
      </c>
      <c r="D3" s="785"/>
      <c r="E3" s="785"/>
      <c r="F3" s="785"/>
      <c r="G3" s="785"/>
      <c r="H3" s="785"/>
      <c r="I3" s="785"/>
      <c r="J3" s="785"/>
      <c r="K3" s="785"/>
      <c r="L3" s="785"/>
      <c r="M3" s="785"/>
      <c r="N3" s="785"/>
      <c r="O3" s="785"/>
      <c r="P3" s="786"/>
      <c r="Q3" s="300"/>
    </row>
    <row r="4" spans="1:17" ht="12.75" customHeight="1" x14ac:dyDescent="0.25">
      <c r="A4" s="301" t="s">
        <v>3</v>
      </c>
      <c r="B4" s="302"/>
      <c r="C4" s="785" t="s">
        <v>312</v>
      </c>
      <c r="D4" s="785"/>
      <c r="E4" s="785"/>
      <c r="F4" s="785"/>
      <c r="G4" s="785"/>
      <c r="H4" s="785"/>
      <c r="I4" s="785"/>
      <c r="J4" s="785"/>
      <c r="K4" s="785"/>
      <c r="L4" s="785"/>
      <c r="M4" s="785"/>
      <c r="N4" s="785"/>
      <c r="O4" s="785"/>
      <c r="P4" s="786"/>
      <c r="Q4" s="300"/>
    </row>
    <row r="5" spans="1:17" ht="12.75" customHeight="1" x14ac:dyDescent="0.25">
      <c r="A5" s="303" t="s">
        <v>4</v>
      </c>
      <c r="B5" s="304"/>
      <c r="C5" s="790" t="s">
        <v>514</v>
      </c>
      <c r="D5" s="790"/>
      <c r="E5" s="790"/>
      <c r="F5" s="790"/>
      <c r="G5" s="790"/>
      <c r="H5" s="790"/>
      <c r="I5" s="790"/>
      <c r="J5" s="790"/>
      <c r="K5" s="790"/>
      <c r="L5" s="790"/>
      <c r="M5" s="790"/>
      <c r="N5" s="790"/>
      <c r="O5" s="790"/>
      <c r="P5" s="791"/>
      <c r="Q5" s="300"/>
    </row>
    <row r="6" spans="1:17" ht="12.75" customHeight="1" x14ac:dyDescent="0.25">
      <c r="A6" s="303" t="s">
        <v>6</v>
      </c>
      <c r="B6" s="304"/>
      <c r="C6" s="790" t="s">
        <v>515</v>
      </c>
      <c r="D6" s="790"/>
      <c r="E6" s="790"/>
      <c r="F6" s="790"/>
      <c r="G6" s="790"/>
      <c r="H6" s="790"/>
      <c r="I6" s="790"/>
      <c r="J6" s="790"/>
      <c r="K6" s="790"/>
      <c r="L6" s="790"/>
      <c r="M6" s="790"/>
      <c r="N6" s="790"/>
      <c r="O6" s="790"/>
      <c r="P6" s="791"/>
      <c r="Q6" s="300"/>
    </row>
    <row r="7" spans="1:17" x14ac:dyDescent="0.25">
      <c r="A7" s="303" t="s">
        <v>8</v>
      </c>
      <c r="B7" s="304"/>
      <c r="C7" s="785" t="s">
        <v>516</v>
      </c>
      <c r="D7" s="785"/>
      <c r="E7" s="785"/>
      <c r="F7" s="785"/>
      <c r="G7" s="785"/>
      <c r="H7" s="785"/>
      <c r="I7" s="785"/>
      <c r="J7" s="785"/>
      <c r="K7" s="785"/>
      <c r="L7" s="785"/>
      <c r="M7" s="785"/>
      <c r="N7" s="785"/>
      <c r="O7" s="785"/>
      <c r="P7" s="786"/>
      <c r="Q7" s="300"/>
    </row>
    <row r="8" spans="1:17" ht="12.75" customHeight="1" x14ac:dyDescent="0.25">
      <c r="A8" s="305" t="s">
        <v>10</v>
      </c>
      <c r="B8" s="304"/>
      <c r="C8" s="800"/>
      <c r="D8" s="800"/>
      <c r="E8" s="800"/>
      <c r="F8" s="800"/>
      <c r="G8" s="800"/>
      <c r="H8" s="800"/>
      <c r="I8" s="800"/>
      <c r="J8" s="800"/>
      <c r="K8" s="800"/>
      <c r="L8" s="800"/>
      <c r="M8" s="800"/>
      <c r="N8" s="800"/>
      <c r="O8" s="800"/>
      <c r="P8" s="801"/>
      <c r="Q8" s="300"/>
    </row>
    <row r="9" spans="1:17" ht="12.75" customHeight="1" x14ac:dyDescent="0.25">
      <c r="A9" s="303"/>
      <c r="B9" s="304" t="s">
        <v>11</v>
      </c>
      <c r="C9" s="790" t="s">
        <v>315</v>
      </c>
      <c r="D9" s="790"/>
      <c r="E9" s="790"/>
      <c r="F9" s="790"/>
      <c r="G9" s="790"/>
      <c r="H9" s="790"/>
      <c r="I9" s="790"/>
      <c r="J9" s="790"/>
      <c r="K9" s="790"/>
      <c r="L9" s="790"/>
      <c r="M9" s="790"/>
      <c r="N9" s="790"/>
      <c r="O9" s="790"/>
      <c r="P9" s="791"/>
      <c r="Q9" s="300"/>
    </row>
    <row r="10" spans="1:17" ht="12.75" customHeight="1" x14ac:dyDescent="0.25">
      <c r="A10" s="303"/>
      <c r="B10" s="304" t="s">
        <v>13</v>
      </c>
      <c r="C10" s="790"/>
      <c r="D10" s="790"/>
      <c r="E10" s="790"/>
      <c r="F10" s="790"/>
      <c r="G10" s="790"/>
      <c r="H10" s="790"/>
      <c r="I10" s="790"/>
      <c r="J10" s="790"/>
      <c r="K10" s="790"/>
      <c r="L10" s="790"/>
      <c r="M10" s="790"/>
      <c r="N10" s="790"/>
      <c r="O10" s="790"/>
      <c r="P10" s="791"/>
      <c r="Q10" s="300"/>
    </row>
    <row r="11" spans="1:17" ht="12.75" customHeight="1" x14ac:dyDescent="0.25">
      <c r="A11" s="303"/>
      <c r="B11" s="304" t="s">
        <v>14</v>
      </c>
      <c r="C11" s="800"/>
      <c r="D11" s="800"/>
      <c r="E11" s="800"/>
      <c r="F11" s="800"/>
      <c r="G11" s="800"/>
      <c r="H11" s="800"/>
      <c r="I11" s="800"/>
      <c r="J11" s="800"/>
      <c r="K11" s="800"/>
      <c r="L11" s="800"/>
      <c r="M11" s="800"/>
      <c r="N11" s="800"/>
      <c r="O11" s="800"/>
      <c r="P11" s="801"/>
      <c r="Q11" s="300"/>
    </row>
    <row r="12" spans="1:17" ht="12.75" customHeight="1" x14ac:dyDescent="0.25">
      <c r="A12" s="303"/>
      <c r="B12" s="304" t="s">
        <v>15</v>
      </c>
      <c r="C12" s="790"/>
      <c r="D12" s="790"/>
      <c r="E12" s="790"/>
      <c r="F12" s="790"/>
      <c r="G12" s="790"/>
      <c r="H12" s="790"/>
      <c r="I12" s="790"/>
      <c r="J12" s="790"/>
      <c r="K12" s="790"/>
      <c r="L12" s="790"/>
      <c r="M12" s="790"/>
      <c r="N12" s="790"/>
      <c r="O12" s="790"/>
      <c r="P12" s="791"/>
      <c r="Q12" s="300"/>
    </row>
    <row r="13" spans="1:17" ht="12.75" customHeight="1" x14ac:dyDescent="0.25">
      <c r="A13" s="303"/>
      <c r="B13" s="304" t="s">
        <v>16</v>
      </c>
      <c r="C13" s="790"/>
      <c r="D13" s="790"/>
      <c r="E13" s="790"/>
      <c r="F13" s="790"/>
      <c r="G13" s="790"/>
      <c r="H13" s="790"/>
      <c r="I13" s="790"/>
      <c r="J13" s="790"/>
      <c r="K13" s="790"/>
      <c r="L13" s="790"/>
      <c r="M13" s="790"/>
      <c r="N13" s="790"/>
      <c r="O13" s="790"/>
      <c r="P13" s="791"/>
      <c r="Q13" s="300"/>
    </row>
    <row r="14" spans="1:17" ht="12.75" customHeight="1" x14ac:dyDescent="0.25">
      <c r="A14" s="306"/>
      <c r="B14" s="307"/>
      <c r="C14" s="308"/>
      <c r="D14" s="308"/>
      <c r="E14" s="308"/>
      <c r="F14" s="308"/>
      <c r="G14" s="308"/>
      <c r="H14" s="308"/>
      <c r="I14" s="308"/>
      <c r="J14" s="308"/>
      <c r="K14" s="308"/>
      <c r="L14" s="308"/>
      <c r="M14" s="308"/>
      <c r="N14" s="308"/>
      <c r="O14" s="308"/>
      <c r="P14" s="309"/>
      <c r="Q14" s="300"/>
    </row>
    <row r="15" spans="1:17" s="311" customFormat="1" ht="12.75" customHeight="1" x14ac:dyDescent="0.25">
      <c r="A15" s="808" t="s">
        <v>17</v>
      </c>
      <c r="B15" s="810" t="s">
        <v>18</v>
      </c>
      <c r="C15" s="813" t="s">
        <v>19</v>
      </c>
      <c r="D15" s="814"/>
      <c r="E15" s="814"/>
      <c r="F15" s="814"/>
      <c r="G15" s="814"/>
      <c r="H15" s="814"/>
      <c r="I15" s="814"/>
      <c r="J15" s="814"/>
      <c r="K15" s="814"/>
      <c r="L15" s="814"/>
      <c r="M15" s="814"/>
      <c r="N15" s="814"/>
      <c r="O15" s="814"/>
      <c r="P15" s="815"/>
      <c r="Q15" s="310"/>
    </row>
    <row r="16" spans="1:17" s="311" customFormat="1" ht="12.75" customHeight="1" x14ac:dyDescent="0.25">
      <c r="A16" s="809"/>
      <c r="B16" s="811"/>
      <c r="C16" s="816" t="s">
        <v>20</v>
      </c>
      <c r="D16" s="818" t="s">
        <v>21</v>
      </c>
      <c r="E16" s="820" t="s">
        <v>22</v>
      </c>
      <c r="F16" s="822" t="s">
        <v>23</v>
      </c>
      <c r="G16" s="794" t="s">
        <v>24</v>
      </c>
      <c r="H16" s="796" t="s">
        <v>25</v>
      </c>
      <c r="I16" s="824" t="s">
        <v>26</v>
      </c>
      <c r="J16" s="794" t="s">
        <v>27</v>
      </c>
      <c r="K16" s="796" t="s">
        <v>28</v>
      </c>
      <c r="L16" s="806" t="s">
        <v>29</v>
      </c>
      <c r="M16" s="794" t="s">
        <v>30</v>
      </c>
      <c r="N16" s="796" t="s">
        <v>31</v>
      </c>
      <c r="O16" s="798" t="s">
        <v>32</v>
      </c>
      <c r="P16" s="792" t="s">
        <v>33</v>
      </c>
      <c r="Q16" s="310"/>
    </row>
    <row r="17" spans="1:17" s="313" customFormat="1" ht="61.5" customHeight="1" thickBot="1" x14ac:dyDescent="0.3">
      <c r="A17" s="793"/>
      <c r="B17" s="812"/>
      <c r="C17" s="817"/>
      <c r="D17" s="819"/>
      <c r="E17" s="821"/>
      <c r="F17" s="823"/>
      <c r="G17" s="795"/>
      <c r="H17" s="797"/>
      <c r="I17" s="825"/>
      <c r="J17" s="795"/>
      <c r="K17" s="797"/>
      <c r="L17" s="807"/>
      <c r="M17" s="795"/>
      <c r="N17" s="797"/>
      <c r="O17" s="799"/>
      <c r="P17" s="793"/>
      <c r="Q17" s="312"/>
    </row>
    <row r="18" spans="1:17" s="313" customFormat="1" ht="9.75" customHeight="1" thickTop="1" x14ac:dyDescent="0.25">
      <c r="A18" s="314" t="s">
        <v>34</v>
      </c>
      <c r="B18" s="314">
        <v>2</v>
      </c>
      <c r="C18" s="314">
        <v>8</v>
      </c>
      <c r="D18" s="315"/>
      <c r="E18" s="316"/>
      <c r="F18" s="317">
        <v>9</v>
      </c>
      <c r="G18" s="315"/>
      <c r="H18" s="316"/>
      <c r="I18" s="317">
        <v>10</v>
      </c>
      <c r="J18" s="318"/>
      <c r="K18" s="316"/>
      <c r="L18" s="317">
        <v>11</v>
      </c>
      <c r="M18" s="315"/>
      <c r="N18" s="316"/>
      <c r="O18" s="317"/>
      <c r="P18" s="319">
        <v>12</v>
      </c>
    </row>
    <row r="19" spans="1:17" s="330" customFormat="1" hidden="1" x14ac:dyDescent="0.25">
      <c r="A19" s="320"/>
      <c r="B19" s="321" t="s">
        <v>35</v>
      </c>
      <c r="C19" s="322"/>
      <c r="D19" s="323"/>
      <c r="E19" s="324"/>
      <c r="F19" s="325"/>
      <c r="G19" s="326"/>
      <c r="H19" s="327"/>
      <c r="I19" s="325"/>
      <c r="J19" s="328"/>
      <c r="K19" s="327"/>
      <c r="L19" s="325"/>
      <c r="M19" s="326"/>
      <c r="N19" s="327"/>
      <c r="O19" s="325"/>
      <c r="P19" s="329"/>
    </row>
    <row r="20" spans="1:17" s="330" customFormat="1" ht="12.75" thickBot="1" x14ac:dyDescent="0.3">
      <c r="A20" s="331"/>
      <c r="B20" s="332" t="s">
        <v>36</v>
      </c>
      <c r="C20" s="333">
        <f>F20+I20+L20+O20</f>
        <v>714785</v>
      </c>
      <c r="D20" s="334">
        <f t="shared" ref="D20:E20" si="0">SUM(D21,D24,D25,D41,D43)</f>
        <v>714785</v>
      </c>
      <c r="E20" s="335">
        <f t="shared" si="0"/>
        <v>0</v>
      </c>
      <c r="F20" s="336">
        <f>SUM(F21,F24,F25,F41,F43)</f>
        <v>714785</v>
      </c>
      <c r="G20" s="334">
        <f t="shared" ref="G20:H20" si="1">SUM(G21,G24,G43)</f>
        <v>0</v>
      </c>
      <c r="H20" s="335">
        <f t="shared" si="1"/>
        <v>0</v>
      </c>
      <c r="I20" s="336">
        <f>SUM(I21,I24,I43)</f>
        <v>0</v>
      </c>
      <c r="J20" s="337">
        <f t="shared" ref="J20:K20" si="2">SUM(J21,J26,J43)</f>
        <v>0</v>
      </c>
      <c r="K20" s="335">
        <f t="shared" si="2"/>
        <v>0</v>
      </c>
      <c r="L20" s="336">
        <f>SUM(L21,L26,L43)</f>
        <v>0</v>
      </c>
      <c r="M20" s="334">
        <f t="shared" ref="M20:O20" si="3">SUM(M21,M45)</f>
        <v>0</v>
      </c>
      <c r="N20" s="335">
        <f t="shared" si="3"/>
        <v>0</v>
      </c>
      <c r="O20" s="336">
        <f t="shared" si="3"/>
        <v>0</v>
      </c>
      <c r="P20" s="338"/>
    </row>
    <row r="21" spans="1:17" ht="12.75" hidden="1" thickTop="1" x14ac:dyDescent="0.25">
      <c r="A21" s="339"/>
      <c r="B21" s="340" t="s">
        <v>37</v>
      </c>
      <c r="C21" s="341">
        <f t="shared" ref="C21:C84" si="4">F21+I21+L21+O21</f>
        <v>0</v>
      </c>
      <c r="D21" s="342">
        <f t="shared" ref="D21:E21" si="5">SUM(D22:D23)</f>
        <v>0</v>
      </c>
      <c r="E21" s="343">
        <f t="shared" si="5"/>
        <v>0</v>
      </c>
      <c r="F21" s="344">
        <f>SUM(F22:F23)</f>
        <v>0</v>
      </c>
      <c r="G21" s="342">
        <f t="shared" ref="G21:H21" si="6">SUM(G22:G23)</f>
        <v>0</v>
      </c>
      <c r="H21" s="343">
        <f t="shared" si="6"/>
        <v>0</v>
      </c>
      <c r="I21" s="344">
        <f>SUM(I22:I23)</f>
        <v>0</v>
      </c>
      <c r="J21" s="345">
        <f t="shared" ref="J21:K21" si="7">SUM(J22:J23)</f>
        <v>0</v>
      </c>
      <c r="K21" s="343">
        <f t="shared" si="7"/>
        <v>0</v>
      </c>
      <c r="L21" s="344">
        <f>SUM(L22:L23)</f>
        <v>0</v>
      </c>
      <c r="M21" s="342">
        <f t="shared" ref="M21:O21" si="8">SUM(M22:M23)</f>
        <v>0</v>
      </c>
      <c r="N21" s="343">
        <f t="shared" si="8"/>
        <v>0</v>
      </c>
      <c r="O21" s="344">
        <f t="shared" si="8"/>
        <v>0</v>
      </c>
      <c r="P21" s="346"/>
    </row>
    <row r="22" spans="1:17" ht="12.75" hidden="1" thickTop="1" x14ac:dyDescent="0.25">
      <c r="A22" s="347"/>
      <c r="B22" s="348" t="s">
        <v>38</v>
      </c>
      <c r="C22" s="349">
        <f t="shared" si="4"/>
        <v>0</v>
      </c>
      <c r="D22" s="350"/>
      <c r="E22" s="351"/>
      <c r="F22" s="352">
        <f>D22+E22</f>
        <v>0</v>
      </c>
      <c r="G22" s="350"/>
      <c r="H22" s="351"/>
      <c r="I22" s="352">
        <f>G22+H22</f>
        <v>0</v>
      </c>
      <c r="J22" s="353"/>
      <c r="K22" s="351"/>
      <c r="L22" s="352">
        <f>J22+K22</f>
        <v>0</v>
      </c>
      <c r="M22" s="350"/>
      <c r="N22" s="351"/>
      <c r="O22" s="352">
        <f>M22+N22</f>
        <v>0</v>
      </c>
      <c r="P22" s="354"/>
    </row>
    <row r="23" spans="1:17" ht="12.75" hidden="1" thickTop="1" x14ac:dyDescent="0.25">
      <c r="A23" s="355"/>
      <c r="B23" s="356" t="s">
        <v>39</v>
      </c>
      <c r="C23" s="357">
        <f t="shared" si="4"/>
        <v>0</v>
      </c>
      <c r="D23" s="358"/>
      <c r="E23" s="359"/>
      <c r="F23" s="360">
        <f t="shared" ref="F23:F25" si="9">D23+E23</f>
        <v>0</v>
      </c>
      <c r="G23" s="358"/>
      <c r="H23" s="359"/>
      <c r="I23" s="360">
        <f t="shared" ref="I23:I24" si="10">G23+H23</f>
        <v>0</v>
      </c>
      <c r="J23" s="361"/>
      <c r="K23" s="359"/>
      <c r="L23" s="360">
        <f>J23+K23</f>
        <v>0</v>
      </c>
      <c r="M23" s="358"/>
      <c r="N23" s="359"/>
      <c r="O23" s="360">
        <f>M23+N23</f>
        <v>0</v>
      </c>
      <c r="P23" s="362"/>
    </row>
    <row r="24" spans="1:17" s="330" customFormat="1" ht="25.5" thickTop="1" thickBot="1" x14ac:dyDescent="0.3">
      <c r="A24" s="694">
        <v>19300</v>
      </c>
      <c r="B24" s="694" t="s">
        <v>40</v>
      </c>
      <c r="C24" s="695">
        <f>F24+I24</f>
        <v>714785</v>
      </c>
      <c r="D24" s="696">
        <v>714785</v>
      </c>
      <c r="E24" s="697"/>
      <c r="F24" s="698">
        <f t="shared" si="9"/>
        <v>714785</v>
      </c>
      <c r="G24" s="696"/>
      <c r="H24" s="697"/>
      <c r="I24" s="698">
        <f t="shared" si="10"/>
        <v>0</v>
      </c>
      <c r="J24" s="699" t="s">
        <v>41</v>
      </c>
      <c r="K24" s="700" t="s">
        <v>41</v>
      </c>
      <c r="L24" s="701" t="s">
        <v>41</v>
      </c>
      <c r="M24" s="702" t="s">
        <v>41</v>
      </c>
      <c r="N24" s="703" t="s">
        <v>41</v>
      </c>
      <c r="O24" s="701" t="s">
        <v>41</v>
      </c>
      <c r="P24" s="704"/>
    </row>
    <row r="25" spans="1:17" s="330" customFormat="1" ht="24.75" hidden="1" thickTop="1" x14ac:dyDescent="0.25">
      <c r="A25" s="375"/>
      <c r="B25" s="376" t="s">
        <v>42</v>
      </c>
      <c r="C25" s="377">
        <f>F25</f>
        <v>0</v>
      </c>
      <c r="D25" s="378"/>
      <c r="E25" s="379"/>
      <c r="F25" s="380">
        <f t="shared" si="9"/>
        <v>0</v>
      </c>
      <c r="G25" s="381" t="s">
        <v>41</v>
      </c>
      <c r="H25" s="382" t="s">
        <v>41</v>
      </c>
      <c r="I25" s="383" t="s">
        <v>41</v>
      </c>
      <c r="J25" s="384" t="s">
        <v>41</v>
      </c>
      <c r="K25" s="385" t="s">
        <v>41</v>
      </c>
      <c r="L25" s="383" t="s">
        <v>41</v>
      </c>
      <c r="M25" s="386" t="s">
        <v>41</v>
      </c>
      <c r="N25" s="385" t="s">
        <v>41</v>
      </c>
      <c r="O25" s="383" t="s">
        <v>41</v>
      </c>
      <c r="P25" s="387"/>
    </row>
    <row r="26" spans="1:17" s="330" customFormat="1" ht="36.75" hidden="1" thickTop="1" x14ac:dyDescent="0.25">
      <c r="A26" s="376">
        <v>21300</v>
      </c>
      <c r="B26" s="376" t="s">
        <v>43</v>
      </c>
      <c r="C26" s="377">
        <f>L26</f>
        <v>0</v>
      </c>
      <c r="D26" s="386" t="s">
        <v>41</v>
      </c>
      <c r="E26" s="385" t="s">
        <v>41</v>
      </c>
      <c r="F26" s="383" t="s">
        <v>41</v>
      </c>
      <c r="G26" s="386" t="s">
        <v>41</v>
      </c>
      <c r="H26" s="385" t="s">
        <v>41</v>
      </c>
      <c r="I26" s="383" t="s">
        <v>41</v>
      </c>
      <c r="J26" s="384">
        <f t="shared" ref="J26:K26" si="11">SUM(J27,J31,J33,J36)</f>
        <v>0</v>
      </c>
      <c r="K26" s="385">
        <f t="shared" si="11"/>
        <v>0</v>
      </c>
      <c r="L26" s="388">
        <f>SUM(L27,L31,L33,L36)</f>
        <v>0</v>
      </c>
      <c r="M26" s="386" t="s">
        <v>41</v>
      </c>
      <c r="N26" s="385" t="s">
        <v>41</v>
      </c>
      <c r="O26" s="383" t="s">
        <v>41</v>
      </c>
      <c r="P26" s="387"/>
    </row>
    <row r="27" spans="1:17" s="330" customFormat="1" ht="24.75" hidden="1" thickTop="1" x14ac:dyDescent="0.25">
      <c r="A27" s="389">
        <v>21350</v>
      </c>
      <c r="B27" s="376" t="s">
        <v>44</v>
      </c>
      <c r="C27" s="377">
        <f>L27</f>
        <v>0</v>
      </c>
      <c r="D27" s="386" t="s">
        <v>41</v>
      </c>
      <c r="E27" s="385" t="s">
        <v>41</v>
      </c>
      <c r="F27" s="383" t="s">
        <v>41</v>
      </c>
      <c r="G27" s="386" t="s">
        <v>41</v>
      </c>
      <c r="H27" s="385" t="s">
        <v>41</v>
      </c>
      <c r="I27" s="383" t="s">
        <v>41</v>
      </c>
      <c r="J27" s="384">
        <f t="shared" ref="J27:K27" si="12">SUM(J28:J30)</f>
        <v>0</v>
      </c>
      <c r="K27" s="385">
        <f t="shared" si="12"/>
        <v>0</v>
      </c>
      <c r="L27" s="388">
        <f>SUM(L28:L30)</f>
        <v>0</v>
      </c>
      <c r="M27" s="386" t="s">
        <v>41</v>
      </c>
      <c r="N27" s="385" t="s">
        <v>41</v>
      </c>
      <c r="O27" s="383" t="s">
        <v>41</v>
      </c>
      <c r="P27" s="387"/>
    </row>
    <row r="28" spans="1:17" ht="12.75" hidden="1" thickTop="1" x14ac:dyDescent="0.25">
      <c r="A28" s="347">
        <v>21351</v>
      </c>
      <c r="B28" s="390" t="s">
        <v>45</v>
      </c>
      <c r="C28" s="391">
        <f t="shared" ref="C28:C40" si="13">L28</f>
        <v>0</v>
      </c>
      <c r="D28" s="392" t="s">
        <v>41</v>
      </c>
      <c r="E28" s="393" t="s">
        <v>41</v>
      </c>
      <c r="F28" s="394" t="s">
        <v>41</v>
      </c>
      <c r="G28" s="392" t="s">
        <v>41</v>
      </c>
      <c r="H28" s="393" t="s">
        <v>41</v>
      </c>
      <c r="I28" s="394" t="s">
        <v>41</v>
      </c>
      <c r="J28" s="395"/>
      <c r="K28" s="396"/>
      <c r="L28" s="397">
        <f t="shared" ref="L28:L30" si="14">J28+K28</f>
        <v>0</v>
      </c>
      <c r="M28" s="398" t="s">
        <v>41</v>
      </c>
      <c r="N28" s="396" t="s">
        <v>41</v>
      </c>
      <c r="O28" s="394" t="s">
        <v>41</v>
      </c>
      <c r="P28" s="399"/>
    </row>
    <row r="29" spans="1:17" ht="12.75" hidden="1" thickTop="1" x14ac:dyDescent="0.25">
      <c r="A29" s="355">
        <v>21352</v>
      </c>
      <c r="B29" s="400" t="s">
        <v>46</v>
      </c>
      <c r="C29" s="401">
        <f t="shared" si="13"/>
        <v>0</v>
      </c>
      <c r="D29" s="402" t="s">
        <v>41</v>
      </c>
      <c r="E29" s="403" t="s">
        <v>41</v>
      </c>
      <c r="F29" s="404" t="s">
        <v>41</v>
      </c>
      <c r="G29" s="402" t="s">
        <v>41</v>
      </c>
      <c r="H29" s="403" t="s">
        <v>41</v>
      </c>
      <c r="I29" s="404" t="s">
        <v>41</v>
      </c>
      <c r="J29" s="405"/>
      <c r="K29" s="406"/>
      <c r="L29" s="407">
        <f t="shared" si="14"/>
        <v>0</v>
      </c>
      <c r="M29" s="408" t="s">
        <v>41</v>
      </c>
      <c r="N29" s="406" t="s">
        <v>41</v>
      </c>
      <c r="O29" s="404" t="s">
        <v>41</v>
      </c>
      <c r="P29" s="409"/>
    </row>
    <row r="30" spans="1:17" ht="24.75" hidden="1" thickTop="1" x14ac:dyDescent="0.25">
      <c r="A30" s="355">
        <v>21359</v>
      </c>
      <c r="B30" s="400" t="s">
        <v>47</v>
      </c>
      <c r="C30" s="401">
        <f t="shared" si="13"/>
        <v>0</v>
      </c>
      <c r="D30" s="402" t="s">
        <v>41</v>
      </c>
      <c r="E30" s="403" t="s">
        <v>41</v>
      </c>
      <c r="F30" s="404" t="s">
        <v>41</v>
      </c>
      <c r="G30" s="402" t="s">
        <v>41</v>
      </c>
      <c r="H30" s="403" t="s">
        <v>41</v>
      </c>
      <c r="I30" s="404" t="s">
        <v>41</v>
      </c>
      <c r="J30" s="405"/>
      <c r="K30" s="406"/>
      <c r="L30" s="407">
        <f t="shared" si="14"/>
        <v>0</v>
      </c>
      <c r="M30" s="408" t="s">
        <v>41</v>
      </c>
      <c r="N30" s="406" t="s">
        <v>41</v>
      </c>
      <c r="O30" s="404" t="s">
        <v>41</v>
      </c>
      <c r="P30" s="409"/>
    </row>
    <row r="31" spans="1:17" s="330" customFormat="1" ht="36.75" hidden="1" thickTop="1" x14ac:dyDescent="0.25">
      <c r="A31" s="389">
        <v>21370</v>
      </c>
      <c r="B31" s="376" t="s">
        <v>48</v>
      </c>
      <c r="C31" s="377">
        <f t="shared" si="13"/>
        <v>0</v>
      </c>
      <c r="D31" s="386" t="s">
        <v>41</v>
      </c>
      <c r="E31" s="385" t="s">
        <v>41</v>
      </c>
      <c r="F31" s="383" t="s">
        <v>41</v>
      </c>
      <c r="G31" s="386" t="s">
        <v>41</v>
      </c>
      <c r="H31" s="385" t="s">
        <v>41</v>
      </c>
      <c r="I31" s="383" t="s">
        <v>41</v>
      </c>
      <c r="J31" s="384">
        <f t="shared" ref="J31:K31" si="15">SUM(J32)</f>
        <v>0</v>
      </c>
      <c r="K31" s="385">
        <f t="shared" si="15"/>
        <v>0</v>
      </c>
      <c r="L31" s="388">
        <f>SUM(L32)</f>
        <v>0</v>
      </c>
      <c r="M31" s="386" t="s">
        <v>41</v>
      </c>
      <c r="N31" s="385" t="s">
        <v>41</v>
      </c>
      <c r="O31" s="383" t="s">
        <v>41</v>
      </c>
      <c r="P31" s="387"/>
    </row>
    <row r="32" spans="1:17" ht="36.75" hidden="1" thickTop="1" x14ac:dyDescent="0.25">
      <c r="A32" s="410">
        <v>21379</v>
      </c>
      <c r="B32" s="411" t="s">
        <v>49</v>
      </c>
      <c r="C32" s="412">
        <f t="shared" si="13"/>
        <v>0</v>
      </c>
      <c r="D32" s="413" t="s">
        <v>41</v>
      </c>
      <c r="E32" s="414" t="s">
        <v>41</v>
      </c>
      <c r="F32" s="415" t="s">
        <v>41</v>
      </c>
      <c r="G32" s="413" t="s">
        <v>41</v>
      </c>
      <c r="H32" s="414" t="s">
        <v>41</v>
      </c>
      <c r="I32" s="415" t="s">
        <v>41</v>
      </c>
      <c r="J32" s="416"/>
      <c r="K32" s="417"/>
      <c r="L32" s="418">
        <f>J32+K32</f>
        <v>0</v>
      </c>
      <c r="M32" s="419" t="s">
        <v>41</v>
      </c>
      <c r="N32" s="417" t="s">
        <v>41</v>
      </c>
      <c r="O32" s="415" t="s">
        <v>41</v>
      </c>
      <c r="P32" s="420"/>
    </row>
    <row r="33" spans="1:16" s="330" customFormat="1" ht="12.75" hidden="1" thickTop="1" x14ac:dyDescent="0.25">
      <c r="A33" s="389">
        <v>21380</v>
      </c>
      <c r="B33" s="376" t="s">
        <v>50</v>
      </c>
      <c r="C33" s="377">
        <f t="shared" si="13"/>
        <v>0</v>
      </c>
      <c r="D33" s="386" t="s">
        <v>41</v>
      </c>
      <c r="E33" s="385" t="s">
        <v>41</v>
      </c>
      <c r="F33" s="383" t="s">
        <v>41</v>
      </c>
      <c r="G33" s="386" t="s">
        <v>41</v>
      </c>
      <c r="H33" s="385" t="s">
        <v>41</v>
      </c>
      <c r="I33" s="383" t="s">
        <v>41</v>
      </c>
      <c r="J33" s="384">
        <f t="shared" ref="J33:K33" si="16">SUM(J34:J35)</f>
        <v>0</v>
      </c>
      <c r="K33" s="385">
        <f t="shared" si="16"/>
        <v>0</v>
      </c>
      <c r="L33" s="388">
        <f>SUM(L34:L35)</f>
        <v>0</v>
      </c>
      <c r="M33" s="386" t="s">
        <v>41</v>
      </c>
      <c r="N33" s="385" t="s">
        <v>41</v>
      </c>
      <c r="O33" s="383" t="s">
        <v>41</v>
      </c>
      <c r="P33" s="387"/>
    </row>
    <row r="34" spans="1:16" ht="12.75" hidden="1" thickTop="1" x14ac:dyDescent="0.25">
      <c r="A34" s="348">
        <v>21381</v>
      </c>
      <c r="B34" s="390" t="s">
        <v>51</v>
      </c>
      <c r="C34" s="391">
        <f t="shared" si="13"/>
        <v>0</v>
      </c>
      <c r="D34" s="392" t="s">
        <v>41</v>
      </c>
      <c r="E34" s="393" t="s">
        <v>41</v>
      </c>
      <c r="F34" s="394" t="s">
        <v>41</v>
      </c>
      <c r="G34" s="392" t="s">
        <v>41</v>
      </c>
      <c r="H34" s="393" t="s">
        <v>41</v>
      </c>
      <c r="I34" s="394" t="s">
        <v>41</v>
      </c>
      <c r="J34" s="395"/>
      <c r="K34" s="396"/>
      <c r="L34" s="397">
        <f t="shared" ref="L34:L35" si="17">J34+K34</f>
        <v>0</v>
      </c>
      <c r="M34" s="398" t="s">
        <v>41</v>
      </c>
      <c r="N34" s="396" t="s">
        <v>41</v>
      </c>
      <c r="O34" s="394" t="s">
        <v>41</v>
      </c>
      <c r="P34" s="399"/>
    </row>
    <row r="35" spans="1:16" ht="24.75" hidden="1" thickTop="1" x14ac:dyDescent="0.25">
      <c r="A35" s="356">
        <v>21383</v>
      </c>
      <c r="B35" s="400" t="s">
        <v>52</v>
      </c>
      <c r="C35" s="401">
        <f t="shared" si="13"/>
        <v>0</v>
      </c>
      <c r="D35" s="402" t="s">
        <v>41</v>
      </c>
      <c r="E35" s="403" t="s">
        <v>41</v>
      </c>
      <c r="F35" s="404" t="s">
        <v>41</v>
      </c>
      <c r="G35" s="402" t="s">
        <v>41</v>
      </c>
      <c r="H35" s="403" t="s">
        <v>41</v>
      </c>
      <c r="I35" s="404" t="s">
        <v>41</v>
      </c>
      <c r="J35" s="405"/>
      <c r="K35" s="406"/>
      <c r="L35" s="407">
        <f t="shared" si="17"/>
        <v>0</v>
      </c>
      <c r="M35" s="408" t="s">
        <v>41</v>
      </c>
      <c r="N35" s="406" t="s">
        <v>41</v>
      </c>
      <c r="O35" s="404" t="s">
        <v>41</v>
      </c>
      <c r="P35" s="409"/>
    </row>
    <row r="36" spans="1:16" s="330" customFormat="1" ht="25.5" hidden="1" customHeight="1" x14ac:dyDescent="0.25">
      <c r="A36" s="389">
        <v>21390</v>
      </c>
      <c r="B36" s="376" t="s">
        <v>53</v>
      </c>
      <c r="C36" s="377">
        <f t="shared" si="13"/>
        <v>0</v>
      </c>
      <c r="D36" s="386" t="s">
        <v>41</v>
      </c>
      <c r="E36" s="385" t="s">
        <v>41</v>
      </c>
      <c r="F36" s="383" t="s">
        <v>41</v>
      </c>
      <c r="G36" s="386" t="s">
        <v>41</v>
      </c>
      <c r="H36" s="385" t="s">
        <v>41</v>
      </c>
      <c r="I36" s="383" t="s">
        <v>41</v>
      </c>
      <c r="J36" s="384">
        <f t="shared" ref="J36:K36" si="18">SUM(J37:J40)</f>
        <v>0</v>
      </c>
      <c r="K36" s="385">
        <f t="shared" si="18"/>
        <v>0</v>
      </c>
      <c r="L36" s="388">
        <f>SUM(L37:L40)</f>
        <v>0</v>
      </c>
      <c r="M36" s="386" t="s">
        <v>41</v>
      </c>
      <c r="N36" s="385" t="s">
        <v>41</v>
      </c>
      <c r="O36" s="383" t="s">
        <v>41</v>
      </c>
      <c r="P36" s="387"/>
    </row>
    <row r="37" spans="1:16" ht="24.75" hidden="1" thickTop="1" x14ac:dyDescent="0.25">
      <c r="A37" s="348">
        <v>21391</v>
      </c>
      <c r="B37" s="390" t="s">
        <v>54</v>
      </c>
      <c r="C37" s="391">
        <f t="shared" si="13"/>
        <v>0</v>
      </c>
      <c r="D37" s="392" t="s">
        <v>41</v>
      </c>
      <c r="E37" s="393" t="s">
        <v>41</v>
      </c>
      <c r="F37" s="394" t="s">
        <v>41</v>
      </c>
      <c r="G37" s="392" t="s">
        <v>41</v>
      </c>
      <c r="H37" s="393" t="s">
        <v>41</v>
      </c>
      <c r="I37" s="394" t="s">
        <v>41</v>
      </c>
      <c r="J37" s="395"/>
      <c r="K37" s="396"/>
      <c r="L37" s="397">
        <f t="shared" ref="L37:L40" si="19">J37+K37</f>
        <v>0</v>
      </c>
      <c r="M37" s="398" t="s">
        <v>41</v>
      </c>
      <c r="N37" s="396" t="s">
        <v>41</v>
      </c>
      <c r="O37" s="394" t="s">
        <v>41</v>
      </c>
      <c r="P37" s="399"/>
    </row>
    <row r="38" spans="1:16" ht="12.75" hidden="1" thickTop="1" x14ac:dyDescent="0.25">
      <c r="A38" s="356">
        <v>21393</v>
      </c>
      <c r="B38" s="400" t="s">
        <v>55</v>
      </c>
      <c r="C38" s="401">
        <f t="shared" si="13"/>
        <v>0</v>
      </c>
      <c r="D38" s="402" t="s">
        <v>41</v>
      </c>
      <c r="E38" s="403" t="s">
        <v>41</v>
      </c>
      <c r="F38" s="404" t="s">
        <v>41</v>
      </c>
      <c r="G38" s="402" t="s">
        <v>41</v>
      </c>
      <c r="H38" s="403" t="s">
        <v>41</v>
      </c>
      <c r="I38" s="404" t="s">
        <v>41</v>
      </c>
      <c r="J38" s="405"/>
      <c r="K38" s="406"/>
      <c r="L38" s="407">
        <f t="shared" si="19"/>
        <v>0</v>
      </c>
      <c r="M38" s="408" t="s">
        <v>41</v>
      </c>
      <c r="N38" s="406" t="s">
        <v>41</v>
      </c>
      <c r="O38" s="404" t="s">
        <v>41</v>
      </c>
      <c r="P38" s="409"/>
    </row>
    <row r="39" spans="1:16" ht="12.75" hidden="1" thickTop="1" x14ac:dyDescent="0.25">
      <c r="A39" s="356">
        <v>21395</v>
      </c>
      <c r="B39" s="400" t="s">
        <v>56</v>
      </c>
      <c r="C39" s="401">
        <f t="shared" si="13"/>
        <v>0</v>
      </c>
      <c r="D39" s="402" t="s">
        <v>41</v>
      </c>
      <c r="E39" s="403" t="s">
        <v>41</v>
      </c>
      <c r="F39" s="404" t="s">
        <v>41</v>
      </c>
      <c r="G39" s="402" t="s">
        <v>41</v>
      </c>
      <c r="H39" s="403" t="s">
        <v>41</v>
      </c>
      <c r="I39" s="404" t="s">
        <v>41</v>
      </c>
      <c r="J39" s="405"/>
      <c r="K39" s="406"/>
      <c r="L39" s="407">
        <f t="shared" si="19"/>
        <v>0</v>
      </c>
      <c r="M39" s="408" t="s">
        <v>41</v>
      </c>
      <c r="N39" s="406" t="s">
        <v>41</v>
      </c>
      <c r="O39" s="404" t="s">
        <v>41</v>
      </c>
      <c r="P39" s="409"/>
    </row>
    <row r="40" spans="1:16" ht="24.75" hidden="1" thickTop="1" x14ac:dyDescent="0.25">
      <c r="A40" s="421">
        <v>21399</v>
      </c>
      <c r="B40" s="422" t="s">
        <v>57</v>
      </c>
      <c r="C40" s="423">
        <f t="shared" si="13"/>
        <v>0</v>
      </c>
      <c r="D40" s="424" t="s">
        <v>41</v>
      </c>
      <c r="E40" s="425" t="s">
        <v>41</v>
      </c>
      <c r="F40" s="426" t="s">
        <v>41</v>
      </c>
      <c r="G40" s="424" t="s">
        <v>41</v>
      </c>
      <c r="H40" s="425" t="s">
        <v>41</v>
      </c>
      <c r="I40" s="426" t="s">
        <v>41</v>
      </c>
      <c r="J40" s="427"/>
      <c r="K40" s="428"/>
      <c r="L40" s="429">
        <f t="shared" si="19"/>
        <v>0</v>
      </c>
      <c r="M40" s="430" t="s">
        <v>41</v>
      </c>
      <c r="N40" s="428" t="s">
        <v>41</v>
      </c>
      <c r="O40" s="426" t="s">
        <v>41</v>
      </c>
      <c r="P40" s="431"/>
    </row>
    <row r="41" spans="1:16" s="330" customFormat="1" ht="26.25" hidden="1" customHeight="1" x14ac:dyDescent="0.25">
      <c r="A41" s="432">
        <v>21420</v>
      </c>
      <c r="B41" s="433" t="s">
        <v>58</v>
      </c>
      <c r="C41" s="434">
        <f>F41</f>
        <v>0</v>
      </c>
      <c r="D41" s="435">
        <f t="shared" ref="D41:E41" si="20">SUM(D42)</f>
        <v>0</v>
      </c>
      <c r="E41" s="436">
        <f t="shared" si="20"/>
        <v>0</v>
      </c>
      <c r="F41" s="437">
        <f>SUM(F42)</f>
        <v>0</v>
      </c>
      <c r="G41" s="435" t="s">
        <v>41</v>
      </c>
      <c r="H41" s="436" t="s">
        <v>41</v>
      </c>
      <c r="I41" s="438" t="s">
        <v>41</v>
      </c>
      <c r="J41" s="439" t="s">
        <v>41</v>
      </c>
      <c r="K41" s="440" t="s">
        <v>41</v>
      </c>
      <c r="L41" s="438" t="s">
        <v>41</v>
      </c>
      <c r="M41" s="441" t="s">
        <v>41</v>
      </c>
      <c r="N41" s="440" t="s">
        <v>41</v>
      </c>
      <c r="O41" s="438" t="s">
        <v>41</v>
      </c>
      <c r="P41" s="442"/>
    </row>
    <row r="42" spans="1:16" s="330" customFormat="1" ht="26.25" hidden="1" customHeight="1" x14ac:dyDescent="0.25">
      <c r="A42" s="421">
        <v>21429</v>
      </c>
      <c r="B42" s="422" t="s">
        <v>59</v>
      </c>
      <c r="C42" s="423">
        <f>F42</f>
        <v>0</v>
      </c>
      <c r="D42" s="443"/>
      <c r="E42" s="444"/>
      <c r="F42" s="445">
        <f>D42+E42</f>
        <v>0</v>
      </c>
      <c r="G42" s="446" t="s">
        <v>41</v>
      </c>
      <c r="H42" s="447" t="s">
        <v>41</v>
      </c>
      <c r="I42" s="426" t="s">
        <v>41</v>
      </c>
      <c r="J42" s="448" t="s">
        <v>41</v>
      </c>
      <c r="K42" s="425" t="s">
        <v>41</v>
      </c>
      <c r="L42" s="426" t="s">
        <v>41</v>
      </c>
      <c r="M42" s="424" t="s">
        <v>41</v>
      </c>
      <c r="N42" s="425" t="s">
        <v>41</v>
      </c>
      <c r="O42" s="426" t="s">
        <v>41</v>
      </c>
      <c r="P42" s="431"/>
    </row>
    <row r="43" spans="1:16" s="330" customFormat="1" ht="24.75" hidden="1" thickTop="1" x14ac:dyDescent="0.25">
      <c r="A43" s="389">
        <v>21490</v>
      </c>
      <c r="B43" s="376" t="s">
        <v>60</v>
      </c>
      <c r="C43" s="449">
        <f>F43+I43+L43</f>
        <v>0</v>
      </c>
      <c r="D43" s="450">
        <f t="shared" ref="D43:E43" si="21">D44</f>
        <v>0</v>
      </c>
      <c r="E43" s="451">
        <f t="shared" si="21"/>
        <v>0</v>
      </c>
      <c r="F43" s="380">
        <f>F44</f>
        <v>0</v>
      </c>
      <c r="G43" s="450">
        <f t="shared" ref="G43:L43" si="22">G44</f>
        <v>0</v>
      </c>
      <c r="H43" s="451">
        <f t="shared" si="22"/>
        <v>0</v>
      </c>
      <c r="I43" s="380">
        <f t="shared" si="22"/>
        <v>0</v>
      </c>
      <c r="J43" s="452">
        <f t="shared" si="22"/>
        <v>0</v>
      </c>
      <c r="K43" s="451">
        <f t="shared" si="22"/>
        <v>0</v>
      </c>
      <c r="L43" s="380">
        <f t="shared" si="22"/>
        <v>0</v>
      </c>
      <c r="M43" s="386" t="s">
        <v>41</v>
      </c>
      <c r="N43" s="385" t="s">
        <v>41</v>
      </c>
      <c r="O43" s="383" t="s">
        <v>41</v>
      </c>
      <c r="P43" s="387"/>
    </row>
    <row r="44" spans="1:16" s="330" customFormat="1" ht="24.75" hidden="1" thickTop="1" x14ac:dyDescent="0.25">
      <c r="A44" s="356">
        <v>21499</v>
      </c>
      <c r="B44" s="400" t="s">
        <v>61</v>
      </c>
      <c r="C44" s="453">
        <f>F44+I44+L44</f>
        <v>0</v>
      </c>
      <c r="D44" s="454"/>
      <c r="E44" s="455"/>
      <c r="F44" s="352">
        <f>D44+E44</f>
        <v>0</v>
      </c>
      <c r="G44" s="350"/>
      <c r="H44" s="351"/>
      <c r="I44" s="352">
        <f>G44+H44</f>
        <v>0</v>
      </c>
      <c r="J44" s="395"/>
      <c r="K44" s="396"/>
      <c r="L44" s="352">
        <f>J44+K44</f>
        <v>0</v>
      </c>
      <c r="M44" s="419" t="s">
        <v>41</v>
      </c>
      <c r="N44" s="417" t="s">
        <v>41</v>
      </c>
      <c r="O44" s="415" t="s">
        <v>41</v>
      </c>
      <c r="P44" s="420"/>
    </row>
    <row r="45" spans="1:16" ht="12.75" hidden="1" customHeight="1" x14ac:dyDescent="0.25">
      <c r="A45" s="456">
        <v>23000</v>
      </c>
      <c r="B45" s="457" t="s">
        <v>62</v>
      </c>
      <c r="C45" s="449">
        <f>O45</f>
        <v>0</v>
      </c>
      <c r="D45" s="458" t="s">
        <v>41</v>
      </c>
      <c r="E45" s="459" t="s">
        <v>41</v>
      </c>
      <c r="F45" s="426" t="s">
        <v>41</v>
      </c>
      <c r="G45" s="424" t="s">
        <v>41</v>
      </c>
      <c r="H45" s="425" t="s">
        <v>41</v>
      </c>
      <c r="I45" s="426" t="s">
        <v>41</v>
      </c>
      <c r="J45" s="448" t="s">
        <v>41</v>
      </c>
      <c r="K45" s="425" t="s">
        <v>41</v>
      </c>
      <c r="L45" s="426" t="s">
        <v>41</v>
      </c>
      <c r="M45" s="458">
        <f t="shared" ref="M45:O45" si="23">SUM(M46:M47)</f>
        <v>0</v>
      </c>
      <c r="N45" s="459">
        <f t="shared" si="23"/>
        <v>0</v>
      </c>
      <c r="O45" s="445">
        <f t="shared" si="23"/>
        <v>0</v>
      </c>
      <c r="P45" s="460"/>
    </row>
    <row r="46" spans="1:16" ht="24.75" hidden="1" thickTop="1" x14ac:dyDescent="0.25">
      <c r="A46" s="461">
        <v>23410</v>
      </c>
      <c r="B46" s="462" t="s">
        <v>63</v>
      </c>
      <c r="C46" s="434">
        <f t="shared" ref="C46:C47" si="24">O46</f>
        <v>0</v>
      </c>
      <c r="D46" s="435" t="s">
        <v>41</v>
      </c>
      <c r="E46" s="436" t="s">
        <v>41</v>
      </c>
      <c r="F46" s="438" t="s">
        <v>41</v>
      </c>
      <c r="G46" s="441" t="s">
        <v>41</v>
      </c>
      <c r="H46" s="440" t="s">
        <v>41</v>
      </c>
      <c r="I46" s="438" t="s">
        <v>41</v>
      </c>
      <c r="J46" s="439" t="s">
        <v>41</v>
      </c>
      <c r="K46" s="440" t="s">
        <v>41</v>
      </c>
      <c r="L46" s="438" t="s">
        <v>41</v>
      </c>
      <c r="M46" s="463"/>
      <c r="N46" s="464"/>
      <c r="O46" s="437">
        <f t="shared" ref="O46:O47" si="25">M46+N46</f>
        <v>0</v>
      </c>
      <c r="P46" s="465"/>
    </row>
    <row r="47" spans="1:16" ht="24.75" hidden="1" thickTop="1" x14ac:dyDescent="0.25">
      <c r="A47" s="461">
        <v>23510</v>
      </c>
      <c r="B47" s="462" t="s">
        <v>64</v>
      </c>
      <c r="C47" s="434">
        <f t="shared" si="24"/>
        <v>0</v>
      </c>
      <c r="D47" s="435" t="s">
        <v>41</v>
      </c>
      <c r="E47" s="436" t="s">
        <v>41</v>
      </c>
      <c r="F47" s="438" t="s">
        <v>41</v>
      </c>
      <c r="G47" s="441" t="s">
        <v>41</v>
      </c>
      <c r="H47" s="440" t="s">
        <v>41</v>
      </c>
      <c r="I47" s="438" t="s">
        <v>41</v>
      </c>
      <c r="J47" s="439" t="s">
        <v>41</v>
      </c>
      <c r="K47" s="440" t="s">
        <v>41</v>
      </c>
      <c r="L47" s="438" t="s">
        <v>41</v>
      </c>
      <c r="M47" s="463"/>
      <c r="N47" s="464"/>
      <c r="O47" s="437">
        <f t="shared" si="25"/>
        <v>0</v>
      </c>
      <c r="P47" s="465"/>
    </row>
    <row r="48" spans="1:16" ht="12.75" hidden="1" thickTop="1" x14ac:dyDescent="0.25">
      <c r="A48" s="466"/>
      <c r="B48" s="462"/>
      <c r="C48" s="467"/>
      <c r="D48" s="468"/>
      <c r="E48" s="469"/>
      <c r="F48" s="438"/>
      <c r="G48" s="441"/>
      <c r="H48" s="440"/>
      <c r="I48" s="438"/>
      <c r="J48" s="439"/>
      <c r="K48" s="440"/>
      <c r="L48" s="437"/>
      <c r="M48" s="435"/>
      <c r="N48" s="436"/>
      <c r="O48" s="437"/>
      <c r="P48" s="465"/>
    </row>
    <row r="49" spans="1:16" s="330" customFormat="1" ht="12.75" hidden="1" thickTop="1" x14ac:dyDescent="0.25">
      <c r="A49" s="470"/>
      <c r="B49" s="471" t="s">
        <v>65</v>
      </c>
      <c r="C49" s="472"/>
      <c r="D49" s="473"/>
      <c r="E49" s="474"/>
      <c r="F49" s="475"/>
      <c r="G49" s="473"/>
      <c r="H49" s="474"/>
      <c r="I49" s="475"/>
      <c r="J49" s="476"/>
      <c r="K49" s="474"/>
      <c r="L49" s="475"/>
      <c r="M49" s="473"/>
      <c r="N49" s="474"/>
      <c r="O49" s="475"/>
      <c r="P49" s="477"/>
    </row>
    <row r="50" spans="1:16" s="330" customFormat="1" ht="13.5" thickTop="1" thickBot="1" x14ac:dyDescent="0.3">
      <c r="A50" s="478"/>
      <c r="B50" s="331" t="s">
        <v>66</v>
      </c>
      <c r="C50" s="479">
        <f t="shared" si="4"/>
        <v>714785</v>
      </c>
      <c r="D50" s="480">
        <f t="shared" ref="D50:E50" si="26">SUM(D51,D269)</f>
        <v>714785</v>
      </c>
      <c r="E50" s="481">
        <f t="shared" si="26"/>
        <v>0</v>
      </c>
      <c r="F50" s="482">
        <f>SUM(F51,F269)</f>
        <v>714785</v>
      </c>
      <c r="G50" s="480">
        <f t="shared" ref="G50:O50" si="27">SUM(G51,G269)</f>
        <v>0</v>
      </c>
      <c r="H50" s="481">
        <f t="shared" si="27"/>
        <v>0</v>
      </c>
      <c r="I50" s="482">
        <f t="shared" si="27"/>
        <v>0</v>
      </c>
      <c r="J50" s="483">
        <f t="shared" si="27"/>
        <v>0</v>
      </c>
      <c r="K50" s="481">
        <f t="shared" si="27"/>
        <v>0</v>
      </c>
      <c r="L50" s="482">
        <f t="shared" si="27"/>
        <v>0</v>
      </c>
      <c r="M50" s="480">
        <f t="shared" si="27"/>
        <v>0</v>
      </c>
      <c r="N50" s="481">
        <f t="shared" si="27"/>
        <v>0</v>
      </c>
      <c r="O50" s="482">
        <f t="shared" si="27"/>
        <v>0</v>
      </c>
      <c r="P50" s="484"/>
    </row>
    <row r="51" spans="1:16" s="330" customFormat="1" ht="36.75" thickTop="1" x14ac:dyDescent="0.25">
      <c r="A51" s="485"/>
      <c r="B51" s="486" t="s">
        <v>67</v>
      </c>
      <c r="C51" s="487">
        <f t="shared" si="4"/>
        <v>714785</v>
      </c>
      <c r="D51" s="488">
        <f t="shared" ref="D51:E51" si="28">SUM(D52,D181)</f>
        <v>714785</v>
      </c>
      <c r="E51" s="489">
        <f t="shared" si="28"/>
        <v>0</v>
      </c>
      <c r="F51" s="490">
        <f>SUM(F52,F181)</f>
        <v>714785</v>
      </c>
      <c r="G51" s="488">
        <f t="shared" ref="G51:H51" si="29">SUM(G52,G181)</f>
        <v>0</v>
      </c>
      <c r="H51" s="489">
        <f t="shared" si="29"/>
        <v>0</v>
      </c>
      <c r="I51" s="490">
        <f>SUM(I52,I181)</f>
        <v>0</v>
      </c>
      <c r="J51" s="491">
        <f t="shared" ref="J51:K51" si="30">SUM(J52,J181)</f>
        <v>0</v>
      </c>
      <c r="K51" s="489">
        <f t="shared" si="30"/>
        <v>0</v>
      </c>
      <c r="L51" s="490">
        <f>SUM(L52,L181)</f>
        <v>0</v>
      </c>
      <c r="M51" s="488">
        <f t="shared" ref="M51:O51" si="31">SUM(M52,M181)</f>
        <v>0</v>
      </c>
      <c r="N51" s="489">
        <f t="shared" si="31"/>
        <v>0</v>
      </c>
      <c r="O51" s="490">
        <f t="shared" si="31"/>
        <v>0</v>
      </c>
      <c r="P51" s="492"/>
    </row>
    <row r="52" spans="1:16" s="330" customFormat="1" ht="24" x14ac:dyDescent="0.25">
      <c r="A52" s="322"/>
      <c r="B52" s="320" t="s">
        <v>68</v>
      </c>
      <c r="C52" s="493">
        <f t="shared" si="4"/>
        <v>714785</v>
      </c>
      <c r="D52" s="494">
        <f t="shared" ref="D52:E52" si="32">SUM(D53,D75,D160,D174)</f>
        <v>714785</v>
      </c>
      <c r="E52" s="495">
        <f t="shared" si="32"/>
        <v>0</v>
      </c>
      <c r="F52" s="496">
        <f>SUM(F53,F75,F160,F174)</f>
        <v>714785</v>
      </c>
      <c r="G52" s="494">
        <f t="shared" ref="G52:H52" si="33">SUM(G53,G75,G160,G174)</f>
        <v>0</v>
      </c>
      <c r="H52" s="495">
        <f t="shared" si="33"/>
        <v>0</v>
      </c>
      <c r="I52" s="496">
        <f>SUM(I53,I75,I160,I174)</f>
        <v>0</v>
      </c>
      <c r="J52" s="497">
        <f t="shared" ref="J52:K52" si="34">SUM(J53,J75,J160,J174)</f>
        <v>0</v>
      </c>
      <c r="K52" s="495">
        <f t="shared" si="34"/>
        <v>0</v>
      </c>
      <c r="L52" s="496">
        <f>SUM(L53,L75,L160,L174)</f>
        <v>0</v>
      </c>
      <c r="M52" s="494">
        <f t="shared" ref="M52:O52" si="35">SUM(M53,M75,M160,M174)</f>
        <v>0</v>
      </c>
      <c r="N52" s="495">
        <f t="shared" si="35"/>
        <v>0</v>
      </c>
      <c r="O52" s="496">
        <f t="shared" si="35"/>
        <v>0</v>
      </c>
      <c r="P52" s="498"/>
    </row>
    <row r="53" spans="1:16" s="330" customFormat="1" hidden="1" x14ac:dyDescent="0.25">
      <c r="A53" s="499">
        <v>1000</v>
      </c>
      <c r="B53" s="499" t="s">
        <v>69</v>
      </c>
      <c r="C53" s="500">
        <f t="shared" si="4"/>
        <v>0</v>
      </c>
      <c r="D53" s="501">
        <f t="shared" ref="D53:E53" si="36">SUM(D54,D67)</f>
        <v>0</v>
      </c>
      <c r="E53" s="502">
        <f t="shared" si="36"/>
        <v>0</v>
      </c>
      <c r="F53" s="503">
        <f>SUM(F54,F67)</f>
        <v>0</v>
      </c>
      <c r="G53" s="501">
        <f t="shared" ref="G53:H53" si="37">SUM(G54,G67)</f>
        <v>0</v>
      </c>
      <c r="H53" s="502">
        <f t="shared" si="37"/>
        <v>0</v>
      </c>
      <c r="I53" s="503">
        <f>SUM(I54,I67)</f>
        <v>0</v>
      </c>
      <c r="J53" s="504">
        <f t="shared" ref="J53:K53" si="38">SUM(J54,J67)</f>
        <v>0</v>
      </c>
      <c r="K53" s="502">
        <f t="shared" si="38"/>
        <v>0</v>
      </c>
      <c r="L53" s="503">
        <f>SUM(L54,L67)</f>
        <v>0</v>
      </c>
      <c r="M53" s="501">
        <f t="shared" ref="M53:O53" si="39">SUM(M54,M67)</f>
        <v>0</v>
      </c>
      <c r="N53" s="502">
        <f t="shared" si="39"/>
        <v>0</v>
      </c>
      <c r="O53" s="503">
        <f t="shared" si="39"/>
        <v>0</v>
      </c>
      <c r="P53" s="505"/>
    </row>
    <row r="54" spans="1:16" hidden="1" x14ac:dyDescent="0.25">
      <c r="A54" s="376">
        <v>1100</v>
      </c>
      <c r="B54" s="506" t="s">
        <v>70</v>
      </c>
      <c r="C54" s="377">
        <f t="shared" si="4"/>
        <v>0</v>
      </c>
      <c r="D54" s="507">
        <f t="shared" ref="D54:E54" si="40">SUM(D55,D58,D66)</f>
        <v>0</v>
      </c>
      <c r="E54" s="508">
        <f t="shared" si="40"/>
        <v>0</v>
      </c>
      <c r="F54" s="388">
        <f>SUM(F55,F58,F66)</f>
        <v>0</v>
      </c>
      <c r="G54" s="507">
        <f t="shared" ref="G54:H54" si="41">SUM(G55,G58,G66)</f>
        <v>0</v>
      </c>
      <c r="H54" s="508">
        <f t="shared" si="41"/>
        <v>0</v>
      </c>
      <c r="I54" s="388">
        <f>SUM(I55,I58,I66)</f>
        <v>0</v>
      </c>
      <c r="J54" s="509">
        <f t="shared" ref="J54:K54" si="42">SUM(J55,J58,J66)</f>
        <v>0</v>
      </c>
      <c r="K54" s="508">
        <f t="shared" si="42"/>
        <v>0</v>
      </c>
      <c r="L54" s="388">
        <f>SUM(L55,L58,L66)</f>
        <v>0</v>
      </c>
      <c r="M54" s="507">
        <f t="shared" ref="M54:O54" si="43">SUM(M55,M58,M66)</f>
        <v>0</v>
      </c>
      <c r="N54" s="508">
        <f t="shared" si="43"/>
        <v>0</v>
      </c>
      <c r="O54" s="388">
        <f t="shared" si="43"/>
        <v>0</v>
      </c>
      <c r="P54" s="510"/>
    </row>
    <row r="55" spans="1:16" hidden="1" x14ac:dyDescent="0.25">
      <c r="A55" s="511">
        <v>1110</v>
      </c>
      <c r="B55" s="462" t="s">
        <v>71</v>
      </c>
      <c r="C55" s="467">
        <f t="shared" si="4"/>
        <v>0</v>
      </c>
      <c r="D55" s="468">
        <f t="shared" ref="D55:E55" si="44">SUM(D56:D57)</f>
        <v>0</v>
      </c>
      <c r="E55" s="469">
        <f t="shared" si="44"/>
        <v>0</v>
      </c>
      <c r="F55" s="512">
        <f>SUM(F56:F57)</f>
        <v>0</v>
      </c>
      <c r="G55" s="468">
        <f t="shared" ref="G55:H55" si="45">SUM(G56:G57)</f>
        <v>0</v>
      </c>
      <c r="H55" s="469">
        <f t="shared" si="45"/>
        <v>0</v>
      </c>
      <c r="I55" s="512">
        <f>SUM(I56:I57)</f>
        <v>0</v>
      </c>
      <c r="J55" s="513">
        <f t="shared" ref="J55:K55" si="46">SUM(J56:J57)</f>
        <v>0</v>
      </c>
      <c r="K55" s="469">
        <f t="shared" si="46"/>
        <v>0</v>
      </c>
      <c r="L55" s="512">
        <f>SUM(L56:L57)</f>
        <v>0</v>
      </c>
      <c r="M55" s="468">
        <f t="shared" ref="M55:O55" si="47">SUM(M56:M57)</f>
        <v>0</v>
      </c>
      <c r="N55" s="469">
        <f t="shared" si="47"/>
        <v>0</v>
      </c>
      <c r="O55" s="512">
        <f t="shared" si="47"/>
        <v>0</v>
      </c>
      <c r="P55" s="514"/>
    </row>
    <row r="56" spans="1:16" hidden="1" x14ac:dyDescent="0.25">
      <c r="A56" s="348">
        <v>1111</v>
      </c>
      <c r="B56" s="390" t="s">
        <v>72</v>
      </c>
      <c r="C56" s="391">
        <f t="shared" si="4"/>
        <v>0</v>
      </c>
      <c r="D56" s="515"/>
      <c r="E56" s="516"/>
      <c r="F56" s="397">
        <f t="shared" ref="F56:F57" si="48">D56+E56</f>
        <v>0</v>
      </c>
      <c r="G56" s="515"/>
      <c r="H56" s="516"/>
      <c r="I56" s="397">
        <f t="shared" ref="I56:I57" si="49">G56+H56</f>
        <v>0</v>
      </c>
      <c r="J56" s="517"/>
      <c r="K56" s="516"/>
      <c r="L56" s="397">
        <f t="shared" ref="L56:L57" si="50">J56+K56</f>
        <v>0</v>
      </c>
      <c r="M56" s="515"/>
      <c r="N56" s="516"/>
      <c r="O56" s="397">
        <f t="shared" ref="O56:O57" si="51">M56+N56</f>
        <v>0</v>
      </c>
      <c r="P56" s="518"/>
    </row>
    <row r="57" spans="1:16" ht="24" hidden="1" customHeight="1" x14ac:dyDescent="0.25">
      <c r="A57" s="356">
        <v>1119</v>
      </c>
      <c r="B57" s="400" t="s">
        <v>73</v>
      </c>
      <c r="C57" s="401">
        <f t="shared" si="4"/>
        <v>0</v>
      </c>
      <c r="D57" s="519"/>
      <c r="E57" s="520"/>
      <c r="F57" s="407">
        <f t="shared" si="48"/>
        <v>0</v>
      </c>
      <c r="G57" s="519"/>
      <c r="H57" s="520"/>
      <c r="I57" s="407">
        <f t="shared" si="49"/>
        <v>0</v>
      </c>
      <c r="J57" s="521"/>
      <c r="K57" s="520"/>
      <c r="L57" s="407">
        <f t="shared" si="50"/>
        <v>0</v>
      </c>
      <c r="M57" s="519"/>
      <c r="N57" s="520"/>
      <c r="O57" s="407">
        <f t="shared" si="51"/>
        <v>0</v>
      </c>
      <c r="P57" s="522"/>
    </row>
    <row r="58" spans="1:16" hidden="1" x14ac:dyDescent="0.25">
      <c r="A58" s="523">
        <v>1140</v>
      </c>
      <c r="B58" s="400" t="s">
        <v>74</v>
      </c>
      <c r="C58" s="401">
        <f t="shared" si="4"/>
        <v>0</v>
      </c>
      <c r="D58" s="524">
        <f t="shared" ref="D58:E58" si="52">SUM(D59:D65)</f>
        <v>0</v>
      </c>
      <c r="E58" s="525">
        <f t="shared" si="52"/>
        <v>0</v>
      </c>
      <c r="F58" s="407">
        <f>SUM(F59:F65)</f>
        <v>0</v>
      </c>
      <c r="G58" s="524">
        <f t="shared" ref="G58:H58" si="53">SUM(G59:G65)</f>
        <v>0</v>
      </c>
      <c r="H58" s="525">
        <f t="shared" si="53"/>
        <v>0</v>
      </c>
      <c r="I58" s="407">
        <f>SUM(I59:I65)</f>
        <v>0</v>
      </c>
      <c r="J58" s="526">
        <f t="shared" ref="J58:K58" si="54">SUM(J59:J65)</f>
        <v>0</v>
      </c>
      <c r="K58" s="525">
        <f t="shared" si="54"/>
        <v>0</v>
      </c>
      <c r="L58" s="407">
        <f>SUM(L59:L65)</f>
        <v>0</v>
      </c>
      <c r="M58" s="524">
        <f t="shared" ref="M58:O58" si="55">SUM(M59:M65)</f>
        <v>0</v>
      </c>
      <c r="N58" s="525">
        <f t="shared" si="55"/>
        <v>0</v>
      </c>
      <c r="O58" s="407">
        <f t="shared" si="55"/>
        <v>0</v>
      </c>
      <c r="P58" s="522"/>
    </row>
    <row r="59" spans="1:16" hidden="1" x14ac:dyDescent="0.25">
      <c r="A59" s="356">
        <v>1141</v>
      </c>
      <c r="B59" s="400" t="s">
        <v>75</v>
      </c>
      <c r="C59" s="401">
        <f t="shared" si="4"/>
        <v>0</v>
      </c>
      <c r="D59" s="519"/>
      <c r="E59" s="520"/>
      <c r="F59" s="407">
        <f t="shared" ref="F59:F66" si="56">D59+E59</f>
        <v>0</v>
      </c>
      <c r="G59" s="519"/>
      <c r="H59" s="520"/>
      <c r="I59" s="407">
        <f t="shared" ref="I59:I66" si="57">G59+H59</f>
        <v>0</v>
      </c>
      <c r="J59" s="521"/>
      <c r="K59" s="520"/>
      <c r="L59" s="407">
        <f t="shared" ref="L59:L66" si="58">J59+K59</f>
        <v>0</v>
      </c>
      <c r="M59" s="519"/>
      <c r="N59" s="520"/>
      <c r="O59" s="407">
        <f t="shared" ref="O59:O66" si="59">M59+N59</f>
        <v>0</v>
      </c>
      <c r="P59" s="522"/>
    </row>
    <row r="60" spans="1:16" ht="24.75" hidden="1" customHeight="1" x14ac:dyDescent="0.25">
      <c r="A60" s="356">
        <v>1142</v>
      </c>
      <c r="B60" s="400" t="s">
        <v>76</v>
      </c>
      <c r="C60" s="401">
        <f t="shared" si="4"/>
        <v>0</v>
      </c>
      <c r="D60" s="519"/>
      <c r="E60" s="520"/>
      <c r="F60" s="407">
        <f t="shared" si="56"/>
        <v>0</v>
      </c>
      <c r="G60" s="519"/>
      <c r="H60" s="520"/>
      <c r="I60" s="407">
        <f t="shared" si="57"/>
        <v>0</v>
      </c>
      <c r="J60" s="521"/>
      <c r="K60" s="520"/>
      <c r="L60" s="407">
        <f t="shared" si="58"/>
        <v>0</v>
      </c>
      <c r="M60" s="519"/>
      <c r="N60" s="520"/>
      <c r="O60" s="407">
        <f t="shared" si="59"/>
        <v>0</v>
      </c>
      <c r="P60" s="522"/>
    </row>
    <row r="61" spans="1:16" ht="24" hidden="1" x14ac:dyDescent="0.25">
      <c r="A61" s="356">
        <v>1145</v>
      </c>
      <c r="B61" s="400" t="s">
        <v>77</v>
      </c>
      <c r="C61" s="401">
        <f t="shared" si="4"/>
        <v>0</v>
      </c>
      <c r="D61" s="519"/>
      <c r="E61" s="520"/>
      <c r="F61" s="407">
        <f t="shared" si="56"/>
        <v>0</v>
      </c>
      <c r="G61" s="519"/>
      <c r="H61" s="520"/>
      <c r="I61" s="407">
        <f t="shared" si="57"/>
        <v>0</v>
      </c>
      <c r="J61" s="521"/>
      <c r="K61" s="520"/>
      <c r="L61" s="407">
        <f t="shared" si="58"/>
        <v>0</v>
      </c>
      <c r="M61" s="519"/>
      <c r="N61" s="520"/>
      <c r="O61" s="407">
        <f t="shared" si="59"/>
        <v>0</v>
      </c>
      <c r="P61" s="522"/>
    </row>
    <row r="62" spans="1:16" ht="27.75" hidden="1" customHeight="1" x14ac:dyDescent="0.25">
      <c r="A62" s="356">
        <v>1146</v>
      </c>
      <c r="B62" s="400" t="s">
        <v>78</v>
      </c>
      <c r="C62" s="401">
        <f t="shared" si="4"/>
        <v>0</v>
      </c>
      <c r="D62" s="519"/>
      <c r="E62" s="520"/>
      <c r="F62" s="407">
        <f t="shared" si="56"/>
        <v>0</v>
      </c>
      <c r="G62" s="519"/>
      <c r="H62" s="520"/>
      <c r="I62" s="407">
        <f t="shared" si="57"/>
        <v>0</v>
      </c>
      <c r="J62" s="521"/>
      <c r="K62" s="520"/>
      <c r="L62" s="407">
        <f t="shared" si="58"/>
        <v>0</v>
      </c>
      <c r="M62" s="519"/>
      <c r="N62" s="520"/>
      <c r="O62" s="407">
        <f t="shared" si="59"/>
        <v>0</v>
      </c>
      <c r="P62" s="522"/>
    </row>
    <row r="63" spans="1:16" hidden="1" x14ac:dyDescent="0.25">
      <c r="A63" s="356">
        <v>1147</v>
      </c>
      <c r="B63" s="400" t="s">
        <v>79</v>
      </c>
      <c r="C63" s="401">
        <f t="shared" si="4"/>
        <v>0</v>
      </c>
      <c r="D63" s="519"/>
      <c r="E63" s="520"/>
      <c r="F63" s="407">
        <f t="shared" si="56"/>
        <v>0</v>
      </c>
      <c r="G63" s="519"/>
      <c r="H63" s="520"/>
      <c r="I63" s="407">
        <f t="shared" si="57"/>
        <v>0</v>
      </c>
      <c r="J63" s="521"/>
      <c r="K63" s="520"/>
      <c r="L63" s="407">
        <f t="shared" si="58"/>
        <v>0</v>
      </c>
      <c r="M63" s="519"/>
      <c r="N63" s="520"/>
      <c r="O63" s="407">
        <f t="shared" si="59"/>
        <v>0</v>
      </c>
      <c r="P63" s="522"/>
    </row>
    <row r="64" spans="1:16" hidden="1" x14ac:dyDescent="0.25">
      <c r="A64" s="356">
        <v>1148</v>
      </c>
      <c r="B64" s="400" t="s">
        <v>80</v>
      </c>
      <c r="C64" s="401">
        <f t="shared" si="4"/>
        <v>0</v>
      </c>
      <c r="D64" s="519"/>
      <c r="E64" s="520"/>
      <c r="F64" s="407">
        <f t="shared" si="56"/>
        <v>0</v>
      </c>
      <c r="G64" s="519"/>
      <c r="H64" s="520"/>
      <c r="I64" s="407">
        <f t="shared" si="57"/>
        <v>0</v>
      </c>
      <c r="J64" s="521"/>
      <c r="K64" s="520"/>
      <c r="L64" s="407">
        <f t="shared" si="58"/>
        <v>0</v>
      </c>
      <c r="M64" s="519"/>
      <c r="N64" s="520"/>
      <c r="O64" s="407">
        <f t="shared" si="59"/>
        <v>0</v>
      </c>
      <c r="P64" s="522"/>
    </row>
    <row r="65" spans="1:16" ht="24" hidden="1" customHeight="1" x14ac:dyDescent="0.25">
      <c r="A65" s="356">
        <v>1149</v>
      </c>
      <c r="B65" s="400" t="s">
        <v>81</v>
      </c>
      <c r="C65" s="401">
        <f t="shared" si="4"/>
        <v>0</v>
      </c>
      <c r="D65" s="519"/>
      <c r="E65" s="520"/>
      <c r="F65" s="407">
        <f t="shared" si="56"/>
        <v>0</v>
      </c>
      <c r="G65" s="519"/>
      <c r="H65" s="520"/>
      <c r="I65" s="407">
        <f t="shared" si="57"/>
        <v>0</v>
      </c>
      <c r="J65" s="521"/>
      <c r="K65" s="520"/>
      <c r="L65" s="407">
        <f t="shared" si="58"/>
        <v>0</v>
      </c>
      <c r="M65" s="519"/>
      <c r="N65" s="520"/>
      <c r="O65" s="407">
        <f t="shared" si="59"/>
        <v>0</v>
      </c>
      <c r="P65" s="522"/>
    </row>
    <row r="66" spans="1:16" ht="36" hidden="1" x14ac:dyDescent="0.25">
      <c r="A66" s="511">
        <v>1150</v>
      </c>
      <c r="B66" s="462" t="s">
        <v>82</v>
      </c>
      <c r="C66" s="467">
        <f t="shared" si="4"/>
        <v>0</v>
      </c>
      <c r="D66" s="527"/>
      <c r="E66" s="528"/>
      <c r="F66" s="512">
        <f t="shared" si="56"/>
        <v>0</v>
      </c>
      <c r="G66" s="527"/>
      <c r="H66" s="528"/>
      <c r="I66" s="512">
        <f t="shared" si="57"/>
        <v>0</v>
      </c>
      <c r="J66" s="529"/>
      <c r="K66" s="528"/>
      <c r="L66" s="512">
        <f t="shared" si="58"/>
        <v>0</v>
      </c>
      <c r="M66" s="527"/>
      <c r="N66" s="528"/>
      <c r="O66" s="512">
        <f t="shared" si="59"/>
        <v>0</v>
      </c>
      <c r="P66" s="514"/>
    </row>
    <row r="67" spans="1:16" ht="36" hidden="1" x14ac:dyDescent="0.25">
      <c r="A67" s="376">
        <v>1200</v>
      </c>
      <c r="B67" s="506" t="s">
        <v>83</v>
      </c>
      <c r="C67" s="377">
        <f t="shared" si="4"/>
        <v>0</v>
      </c>
      <c r="D67" s="507">
        <f t="shared" ref="D67:E67" si="60">SUM(D68:D69)</f>
        <v>0</v>
      </c>
      <c r="E67" s="508">
        <f t="shared" si="60"/>
        <v>0</v>
      </c>
      <c r="F67" s="388">
        <f>SUM(F68:F69)</f>
        <v>0</v>
      </c>
      <c r="G67" s="507">
        <f t="shared" ref="G67:H67" si="61">SUM(G68:G69)</f>
        <v>0</v>
      </c>
      <c r="H67" s="508">
        <f t="shared" si="61"/>
        <v>0</v>
      </c>
      <c r="I67" s="388">
        <f>SUM(I68:I69)</f>
        <v>0</v>
      </c>
      <c r="J67" s="509">
        <f t="shared" ref="J67:K67" si="62">SUM(J68:J69)</f>
        <v>0</v>
      </c>
      <c r="K67" s="508">
        <f t="shared" si="62"/>
        <v>0</v>
      </c>
      <c r="L67" s="388">
        <f>SUM(L68:L69)</f>
        <v>0</v>
      </c>
      <c r="M67" s="507">
        <f t="shared" ref="M67:O67" si="63">SUM(M68:M69)</f>
        <v>0</v>
      </c>
      <c r="N67" s="508">
        <f t="shared" si="63"/>
        <v>0</v>
      </c>
      <c r="O67" s="388">
        <f t="shared" si="63"/>
        <v>0</v>
      </c>
      <c r="P67" s="530"/>
    </row>
    <row r="68" spans="1:16" ht="24" hidden="1" x14ac:dyDescent="0.25">
      <c r="A68" s="692">
        <v>1210</v>
      </c>
      <c r="B68" s="390" t="s">
        <v>84</v>
      </c>
      <c r="C68" s="391">
        <f t="shared" si="4"/>
        <v>0</v>
      </c>
      <c r="D68" s="515"/>
      <c r="E68" s="516"/>
      <c r="F68" s="397">
        <f>D68+E68</f>
        <v>0</v>
      </c>
      <c r="G68" s="515"/>
      <c r="H68" s="516"/>
      <c r="I68" s="397">
        <f>G68+H68</f>
        <v>0</v>
      </c>
      <c r="J68" s="517"/>
      <c r="K68" s="516"/>
      <c r="L68" s="397">
        <f>J68+K68</f>
        <v>0</v>
      </c>
      <c r="M68" s="515"/>
      <c r="N68" s="516"/>
      <c r="O68" s="397">
        <f t="shared" ref="O68" si="64">M68+N68</f>
        <v>0</v>
      </c>
      <c r="P68" s="518"/>
    </row>
    <row r="69" spans="1:16" ht="24" hidden="1" x14ac:dyDescent="0.25">
      <c r="A69" s="523">
        <v>1220</v>
      </c>
      <c r="B69" s="400" t="s">
        <v>85</v>
      </c>
      <c r="C69" s="401">
        <f t="shared" si="4"/>
        <v>0</v>
      </c>
      <c r="D69" s="524">
        <f t="shared" ref="D69:E69" si="65">SUM(D70:D74)</f>
        <v>0</v>
      </c>
      <c r="E69" s="525">
        <f t="shared" si="65"/>
        <v>0</v>
      </c>
      <c r="F69" s="407">
        <f>SUM(F70:F74)</f>
        <v>0</v>
      </c>
      <c r="G69" s="524">
        <f t="shared" ref="G69:H69" si="66">SUM(G70:G74)</f>
        <v>0</v>
      </c>
      <c r="H69" s="525">
        <f t="shared" si="66"/>
        <v>0</v>
      </c>
      <c r="I69" s="407">
        <f>SUM(I70:I74)</f>
        <v>0</v>
      </c>
      <c r="J69" s="526">
        <f t="shared" ref="J69:K69" si="67">SUM(J70:J74)</f>
        <v>0</v>
      </c>
      <c r="K69" s="525">
        <f t="shared" si="67"/>
        <v>0</v>
      </c>
      <c r="L69" s="407">
        <f>SUM(L70:L74)</f>
        <v>0</v>
      </c>
      <c r="M69" s="524">
        <f t="shared" ref="M69:O69" si="68">SUM(M70:M74)</f>
        <v>0</v>
      </c>
      <c r="N69" s="525">
        <f t="shared" si="68"/>
        <v>0</v>
      </c>
      <c r="O69" s="407">
        <f t="shared" si="68"/>
        <v>0</v>
      </c>
      <c r="P69" s="522"/>
    </row>
    <row r="70" spans="1:16" ht="60" hidden="1" x14ac:dyDescent="0.25">
      <c r="A70" s="356">
        <v>1221</v>
      </c>
      <c r="B70" s="400" t="s">
        <v>86</v>
      </c>
      <c r="C70" s="401">
        <f t="shared" si="4"/>
        <v>0</v>
      </c>
      <c r="D70" s="519"/>
      <c r="E70" s="520"/>
      <c r="F70" s="407">
        <f t="shared" ref="F70:F74" si="69">D70+E70</f>
        <v>0</v>
      </c>
      <c r="G70" s="519"/>
      <c r="H70" s="520"/>
      <c r="I70" s="407">
        <f t="shared" ref="I70:I74" si="70">G70+H70</f>
        <v>0</v>
      </c>
      <c r="J70" s="521"/>
      <c r="K70" s="520"/>
      <c r="L70" s="407">
        <f t="shared" ref="L70:L74" si="71">J70+K70</f>
        <v>0</v>
      </c>
      <c r="M70" s="519"/>
      <c r="N70" s="520"/>
      <c r="O70" s="407">
        <f t="shared" ref="O70:O74" si="72">M70+N70</f>
        <v>0</v>
      </c>
      <c r="P70" s="522"/>
    </row>
    <row r="71" spans="1:16" hidden="1" x14ac:dyDescent="0.25">
      <c r="A71" s="356">
        <v>1223</v>
      </c>
      <c r="B71" s="400" t="s">
        <v>87</v>
      </c>
      <c r="C71" s="401">
        <f t="shared" si="4"/>
        <v>0</v>
      </c>
      <c r="D71" s="519"/>
      <c r="E71" s="520"/>
      <c r="F71" s="407">
        <f t="shared" si="69"/>
        <v>0</v>
      </c>
      <c r="G71" s="519"/>
      <c r="H71" s="520"/>
      <c r="I71" s="407">
        <f t="shared" si="70"/>
        <v>0</v>
      </c>
      <c r="J71" s="521"/>
      <c r="K71" s="520"/>
      <c r="L71" s="407">
        <f t="shared" si="71"/>
        <v>0</v>
      </c>
      <c r="M71" s="519"/>
      <c r="N71" s="520"/>
      <c r="O71" s="407">
        <f t="shared" si="72"/>
        <v>0</v>
      </c>
      <c r="P71" s="522"/>
    </row>
    <row r="72" spans="1:16" ht="24" hidden="1" x14ac:dyDescent="0.25">
      <c r="A72" s="356">
        <v>1225</v>
      </c>
      <c r="B72" s="400" t="s">
        <v>88</v>
      </c>
      <c r="C72" s="401">
        <f t="shared" si="4"/>
        <v>0</v>
      </c>
      <c r="D72" s="519"/>
      <c r="E72" s="520"/>
      <c r="F72" s="407">
        <f t="shared" si="69"/>
        <v>0</v>
      </c>
      <c r="G72" s="519"/>
      <c r="H72" s="520"/>
      <c r="I72" s="407">
        <f t="shared" si="70"/>
        <v>0</v>
      </c>
      <c r="J72" s="521"/>
      <c r="K72" s="520"/>
      <c r="L72" s="407">
        <f t="shared" si="71"/>
        <v>0</v>
      </c>
      <c r="M72" s="519"/>
      <c r="N72" s="520"/>
      <c r="O72" s="407">
        <f t="shared" si="72"/>
        <v>0</v>
      </c>
      <c r="P72" s="522"/>
    </row>
    <row r="73" spans="1:16" ht="36" hidden="1" x14ac:dyDescent="0.25">
      <c r="A73" s="356">
        <v>1227</v>
      </c>
      <c r="B73" s="400" t="s">
        <v>89</v>
      </c>
      <c r="C73" s="401">
        <f t="shared" si="4"/>
        <v>0</v>
      </c>
      <c r="D73" s="519"/>
      <c r="E73" s="520"/>
      <c r="F73" s="407">
        <f t="shared" si="69"/>
        <v>0</v>
      </c>
      <c r="G73" s="519"/>
      <c r="H73" s="520"/>
      <c r="I73" s="407">
        <f t="shared" si="70"/>
        <v>0</v>
      </c>
      <c r="J73" s="521"/>
      <c r="K73" s="520"/>
      <c r="L73" s="407">
        <f t="shared" si="71"/>
        <v>0</v>
      </c>
      <c r="M73" s="519"/>
      <c r="N73" s="520"/>
      <c r="O73" s="407">
        <f t="shared" si="72"/>
        <v>0</v>
      </c>
      <c r="P73" s="522"/>
    </row>
    <row r="74" spans="1:16" ht="60" hidden="1" x14ac:dyDescent="0.25">
      <c r="A74" s="356">
        <v>1228</v>
      </c>
      <c r="B74" s="400" t="s">
        <v>90</v>
      </c>
      <c r="C74" s="401">
        <f t="shared" si="4"/>
        <v>0</v>
      </c>
      <c r="D74" s="519"/>
      <c r="E74" s="520"/>
      <c r="F74" s="407">
        <f t="shared" si="69"/>
        <v>0</v>
      </c>
      <c r="G74" s="519"/>
      <c r="H74" s="520"/>
      <c r="I74" s="407">
        <f t="shared" si="70"/>
        <v>0</v>
      </c>
      <c r="J74" s="521"/>
      <c r="K74" s="520"/>
      <c r="L74" s="407">
        <f t="shared" si="71"/>
        <v>0</v>
      </c>
      <c r="M74" s="519"/>
      <c r="N74" s="520"/>
      <c r="O74" s="407">
        <f t="shared" si="72"/>
        <v>0</v>
      </c>
      <c r="P74" s="522"/>
    </row>
    <row r="75" spans="1:16" x14ac:dyDescent="0.25">
      <c r="A75" s="499">
        <v>2000</v>
      </c>
      <c r="B75" s="499" t="s">
        <v>91</v>
      </c>
      <c r="C75" s="500">
        <f t="shared" si="4"/>
        <v>634862</v>
      </c>
      <c r="D75" s="501">
        <f t="shared" ref="D75:O75" si="73">SUM(D76,D83,D120,D151,D152)</f>
        <v>634862</v>
      </c>
      <c r="E75" s="502">
        <f t="shared" si="73"/>
        <v>0</v>
      </c>
      <c r="F75" s="503">
        <f t="shared" si="73"/>
        <v>634862</v>
      </c>
      <c r="G75" s="501">
        <f t="shared" si="73"/>
        <v>0</v>
      </c>
      <c r="H75" s="502">
        <f t="shared" si="73"/>
        <v>0</v>
      </c>
      <c r="I75" s="503">
        <f t="shared" si="73"/>
        <v>0</v>
      </c>
      <c r="J75" s="504">
        <f t="shared" si="73"/>
        <v>0</v>
      </c>
      <c r="K75" s="502">
        <f t="shared" si="73"/>
        <v>0</v>
      </c>
      <c r="L75" s="503">
        <f t="shared" si="73"/>
        <v>0</v>
      </c>
      <c r="M75" s="501">
        <f t="shared" si="73"/>
        <v>0</v>
      </c>
      <c r="N75" s="502">
        <f t="shared" si="73"/>
        <v>0</v>
      </c>
      <c r="O75" s="503">
        <f t="shared" si="73"/>
        <v>0</v>
      </c>
      <c r="P75" s="505"/>
    </row>
    <row r="76" spans="1:16" ht="24" hidden="1" x14ac:dyDescent="0.25">
      <c r="A76" s="376">
        <v>2100</v>
      </c>
      <c r="B76" s="506" t="s">
        <v>92</v>
      </c>
      <c r="C76" s="377">
        <f t="shared" si="4"/>
        <v>0</v>
      </c>
      <c r="D76" s="507">
        <f t="shared" ref="D76:E76" si="74">SUM(D77,D80)</f>
        <v>0</v>
      </c>
      <c r="E76" s="508">
        <f t="shared" si="74"/>
        <v>0</v>
      </c>
      <c r="F76" s="388">
        <f>SUM(F77,F80)</f>
        <v>0</v>
      </c>
      <c r="G76" s="507">
        <f t="shared" ref="G76:H76" si="75">SUM(G77,G80)</f>
        <v>0</v>
      </c>
      <c r="H76" s="508">
        <f t="shared" si="75"/>
        <v>0</v>
      </c>
      <c r="I76" s="388">
        <f>SUM(I77,I80)</f>
        <v>0</v>
      </c>
      <c r="J76" s="509">
        <f t="shared" ref="J76:K76" si="76">SUM(J77,J80)</f>
        <v>0</v>
      </c>
      <c r="K76" s="508">
        <f t="shared" si="76"/>
        <v>0</v>
      </c>
      <c r="L76" s="388">
        <f>SUM(L77,L80)</f>
        <v>0</v>
      </c>
      <c r="M76" s="507">
        <f t="shared" ref="M76:O76" si="77">SUM(M77,M80)</f>
        <v>0</v>
      </c>
      <c r="N76" s="508">
        <f t="shared" si="77"/>
        <v>0</v>
      </c>
      <c r="O76" s="388">
        <f t="shared" si="77"/>
        <v>0</v>
      </c>
      <c r="P76" s="530"/>
    </row>
    <row r="77" spans="1:16" ht="24" hidden="1" x14ac:dyDescent="0.25">
      <c r="A77" s="692">
        <v>2110</v>
      </c>
      <c r="B77" s="390" t="s">
        <v>93</v>
      </c>
      <c r="C77" s="391">
        <f t="shared" si="4"/>
        <v>0</v>
      </c>
      <c r="D77" s="532">
        <f t="shared" ref="D77:E77" si="78">SUM(D78:D79)</f>
        <v>0</v>
      </c>
      <c r="E77" s="533">
        <f t="shared" si="78"/>
        <v>0</v>
      </c>
      <c r="F77" s="397">
        <f>SUM(F78:F79)</f>
        <v>0</v>
      </c>
      <c r="G77" s="532">
        <f t="shared" ref="G77:H77" si="79">SUM(G78:G79)</f>
        <v>0</v>
      </c>
      <c r="H77" s="533">
        <f t="shared" si="79"/>
        <v>0</v>
      </c>
      <c r="I77" s="397">
        <f>SUM(I78:I79)</f>
        <v>0</v>
      </c>
      <c r="J77" s="534">
        <f t="shared" ref="J77:K77" si="80">SUM(J78:J79)</f>
        <v>0</v>
      </c>
      <c r="K77" s="533">
        <f t="shared" si="80"/>
        <v>0</v>
      </c>
      <c r="L77" s="397">
        <f>SUM(L78:L79)</f>
        <v>0</v>
      </c>
      <c r="M77" s="532">
        <f t="shared" ref="M77:O77" si="81">SUM(M78:M79)</f>
        <v>0</v>
      </c>
      <c r="N77" s="533">
        <f t="shared" si="81"/>
        <v>0</v>
      </c>
      <c r="O77" s="397">
        <f t="shared" si="81"/>
        <v>0</v>
      </c>
      <c r="P77" s="518"/>
    </row>
    <row r="78" spans="1:16" hidden="1" x14ac:dyDescent="0.25">
      <c r="A78" s="356">
        <v>2111</v>
      </c>
      <c r="B78" s="400" t="s">
        <v>94</v>
      </c>
      <c r="C78" s="401">
        <f t="shared" si="4"/>
        <v>0</v>
      </c>
      <c r="D78" s="519"/>
      <c r="E78" s="520"/>
      <c r="F78" s="407">
        <f t="shared" ref="F78:F79" si="82">D78+E78</f>
        <v>0</v>
      </c>
      <c r="G78" s="519"/>
      <c r="H78" s="520"/>
      <c r="I78" s="407">
        <f t="shared" ref="I78:I79" si="83">G78+H78</f>
        <v>0</v>
      </c>
      <c r="J78" s="521"/>
      <c r="K78" s="520"/>
      <c r="L78" s="407">
        <f t="shared" ref="L78:L79" si="84">J78+K78</f>
        <v>0</v>
      </c>
      <c r="M78" s="519"/>
      <c r="N78" s="520"/>
      <c r="O78" s="407">
        <f t="shared" ref="O78:O79" si="85">M78+N78</f>
        <v>0</v>
      </c>
      <c r="P78" s="522"/>
    </row>
    <row r="79" spans="1:16" ht="24" hidden="1" x14ac:dyDescent="0.25">
      <c r="A79" s="356">
        <v>2112</v>
      </c>
      <c r="B79" s="400" t="s">
        <v>95</v>
      </c>
      <c r="C79" s="401">
        <f t="shared" si="4"/>
        <v>0</v>
      </c>
      <c r="D79" s="519"/>
      <c r="E79" s="520"/>
      <c r="F79" s="407">
        <f t="shared" si="82"/>
        <v>0</v>
      </c>
      <c r="G79" s="519"/>
      <c r="H79" s="520"/>
      <c r="I79" s="407">
        <f t="shared" si="83"/>
        <v>0</v>
      </c>
      <c r="J79" s="521"/>
      <c r="K79" s="520"/>
      <c r="L79" s="407">
        <f t="shared" si="84"/>
        <v>0</v>
      </c>
      <c r="M79" s="519"/>
      <c r="N79" s="520"/>
      <c r="O79" s="407">
        <f t="shared" si="85"/>
        <v>0</v>
      </c>
      <c r="P79" s="522"/>
    </row>
    <row r="80" spans="1:16" ht="24" hidden="1" x14ac:dyDescent="0.25">
      <c r="A80" s="523">
        <v>2120</v>
      </c>
      <c r="B80" s="400" t="s">
        <v>96</v>
      </c>
      <c r="C80" s="401">
        <f t="shared" si="4"/>
        <v>0</v>
      </c>
      <c r="D80" s="524">
        <f t="shared" ref="D80:E80" si="86">SUM(D81:D82)</f>
        <v>0</v>
      </c>
      <c r="E80" s="525">
        <f t="shared" si="86"/>
        <v>0</v>
      </c>
      <c r="F80" s="407">
        <f>SUM(F81:F82)</f>
        <v>0</v>
      </c>
      <c r="G80" s="524">
        <f t="shared" ref="G80:H80" si="87">SUM(G81:G82)</f>
        <v>0</v>
      </c>
      <c r="H80" s="525">
        <f t="shared" si="87"/>
        <v>0</v>
      </c>
      <c r="I80" s="407">
        <f>SUM(I81:I82)</f>
        <v>0</v>
      </c>
      <c r="J80" s="526">
        <f t="shared" ref="J80:K80" si="88">SUM(J81:J82)</f>
        <v>0</v>
      </c>
      <c r="K80" s="525">
        <f t="shared" si="88"/>
        <v>0</v>
      </c>
      <c r="L80" s="407">
        <f>SUM(L81:L82)</f>
        <v>0</v>
      </c>
      <c r="M80" s="524">
        <f t="shared" ref="M80:O80" si="89">SUM(M81:M82)</f>
        <v>0</v>
      </c>
      <c r="N80" s="525">
        <f t="shared" si="89"/>
        <v>0</v>
      </c>
      <c r="O80" s="407">
        <f t="shared" si="89"/>
        <v>0</v>
      </c>
      <c r="P80" s="522"/>
    </row>
    <row r="81" spans="1:16" hidden="1" x14ac:dyDescent="0.25">
      <c r="A81" s="356">
        <v>2121</v>
      </c>
      <c r="B81" s="400" t="s">
        <v>94</v>
      </c>
      <c r="C81" s="401">
        <f t="shared" si="4"/>
        <v>0</v>
      </c>
      <c r="D81" s="519"/>
      <c r="E81" s="520"/>
      <c r="F81" s="407">
        <f t="shared" ref="F81:F82" si="90">D81+E81</f>
        <v>0</v>
      </c>
      <c r="G81" s="519"/>
      <c r="H81" s="520"/>
      <c r="I81" s="407">
        <f t="shared" ref="I81:I82" si="91">G81+H81</f>
        <v>0</v>
      </c>
      <c r="J81" s="521"/>
      <c r="K81" s="520"/>
      <c r="L81" s="407">
        <f t="shared" ref="L81:L82" si="92">J81+K81</f>
        <v>0</v>
      </c>
      <c r="M81" s="519"/>
      <c r="N81" s="520"/>
      <c r="O81" s="407">
        <f t="shared" ref="O81:O82" si="93">M81+N81</f>
        <v>0</v>
      </c>
      <c r="P81" s="522"/>
    </row>
    <row r="82" spans="1:16" ht="24" hidden="1" x14ac:dyDescent="0.25">
      <c r="A82" s="356">
        <v>2122</v>
      </c>
      <c r="B82" s="400" t="s">
        <v>95</v>
      </c>
      <c r="C82" s="401">
        <f t="shared" si="4"/>
        <v>0</v>
      </c>
      <c r="D82" s="519"/>
      <c r="E82" s="520"/>
      <c r="F82" s="407">
        <f t="shared" si="90"/>
        <v>0</v>
      </c>
      <c r="G82" s="519"/>
      <c r="H82" s="520"/>
      <c r="I82" s="407">
        <f t="shared" si="91"/>
        <v>0</v>
      </c>
      <c r="J82" s="521"/>
      <c r="K82" s="520"/>
      <c r="L82" s="407">
        <f t="shared" si="92"/>
        <v>0</v>
      </c>
      <c r="M82" s="519"/>
      <c r="N82" s="520"/>
      <c r="O82" s="407">
        <f t="shared" si="93"/>
        <v>0</v>
      </c>
      <c r="P82" s="522"/>
    </row>
    <row r="83" spans="1:16" x14ac:dyDescent="0.25">
      <c r="A83" s="376">
        <v>2200</v>
      </c>
      <c r="B83" s="506" t="s">
        <v>97</v>
      </c>
      <c r="C83" s="377">
        <f t="shared" si="4"/>
        <v>632862</v>
      </c>
      <c r="D83" s="507">
        <f t="shared" ref="D83:E83" si="94">SUM(D84,D85,D91,D99,D107,D108,D114,D119)</f>
        <v>634862</v>
      </c>
      <c r="E83" s="508">
        <f t="shared" si="94"/>
        <v>-2000</v>
      </c>
      <c r="F83" s="388">
        <f>SUM(F84,F85,F91,F99,F107,F108,F114,F119)</f>
        <v>632862</v>
      </c>
      <c r="G83" s="507">
        <f t="shared" ref="G83:H83" si="95">SUM(G84,G85,G91,G99,G107,G108,G114,G119)</f>
        <v>0</v>
      </c>
      <c r="H83" s="508">
        <f t="shared" si="95"/>
        <v>0</v>
      </c>
      <c r="I83" s="388">
        <f>SUM(I84,I85,I91,I99,I107,I108,I114,I119)</f>
        <v>0</v>
      </c>
      <c r="J83" s="509">
        <f t="shared" ref="J83:K83" si="96">SUM(J84,J85,J91,J99,J107,J108,J114,J119)</f>
        <v>0</v>
      </c>
      <c r="K83" s="508">
        <f t="shared" si="96"/>
        <v>0</v>
      </c>
      <c r="L83" s="388">
        <f>SUM(L84,L85,L91,L99,L107,L108,L114,L119)</f>
        <v>0</v>
      </c>
      <c r="M83" s="507">
        <f t="shared" ref="M83:O83" si="97">SUM(M84,M85,M91,M99,M107,M108,M114,M119)</f>
        <v>0</v>
      </c>
      <c r="N83" s="508">
        <f t="shared" si="97"/>
        <v>0</v>
      </c>
      <c r="O83" s="388">
        <f t="shared" si="97"/>
        <v>0</v>
      </c>
      <c r="P83" s="535"/>
    </row>
    <row r="84" spans="1:16" hidden="1" x14ac:dyDescent="0.25">
      <c r="A84" s="511">
        <v>2210</v>
      </c>
      <c r="B84" s="462" t="s">
        <v>98</v>
      </c>
      <c r="C84" s="467">
        <f t="shared" si="4"/>
        <v>0</v>
      </c>
      <c r="D84" s="527"/>
      <c r="E84" s="528"/>
      <c r="F84" s="512">
        <f>D84+E84</f>
        <v>0</v>
      </c>
      <c r="G84" s="527"/>
      <c r="H84" s="528"/>
      <c r="I84" s="512">
        <f>G84+H84</f>
        <v>0</v>
      </c>
      <c r="J84" s="529"/>
      <c r="K84" s="528"/>
      <c r="L84" s="512">
        <f>J84+K84</f>
        <v>0</v>
      </c>
      <c r="M84" s="527"/>
      <c r="N84" s="528"/>
      <c r="O84" s="512">
        <f t="shared" ref="O84" si="98">M84+N84</f>
        <v>0</v>
      </c>
      <c r="P84" s="514"/>
    </row>
    <row r="85" spans="1:16" ht="24" hidden="1" x14ac:dyDescent="0.25">
      <c r="A85" s="523">
        <v>2220</v>
      </c>
      <c r="B85" s="400" t="s">
        <v>99</v>
      </c>
      <c r="C85" s="401">
        <f t="shared" ref="C85:C148" si="99">F85+I85+L85+O85</f>
        <v>0</v>
      </c>
      <c r="D85" s="524">
        <f t="shared" ref="D85:E85" si="100">SUM(D86:D90)</f>
        <v>0</v>
      </c>
      <c r="E85" s="525">
        <f t="shared" si="100"/>
        <v>0</v>
      </c>
      <c r="F85" s="407">
        <f>SUM(F86:F90)</f>
        <v>0</v>
      </c>
      <c r="G85" s="524">
        <f t="shared" ref="G85:H85" si="101">SUM(G86:G90)</f>
        <v>0</v>
      </c>
      <c r="H85" s="525">
        <f t="shared" si="101"/>
        <v>0</v>
      </c>
      <c r="I85" s="407">
        <f>SUM(I86:I90)</f>
        <v>0</v>
      </c>
      <c r="J85" s="526">
        <f t="shared" ref="J85:K85" si="102">SUM(J86:J90)</f>
        <v>0</v>
      </c>
      <c r="K85" s="525">
        <f t="shared" si="102"/>
        <v>0</v>
      </c>
      <c r="L85" s="407">
        <f>SUM(L86:L90)</f>
        <v>0</v>
      </c>
      <c r="M85" s="524">
        <f t="shared" ref="M85:O85" si="103">SUM(M86:M90)</f>
        <v>0</v>
      </c>
      <c r="N85" s="525">
        <f t="shared" si="103"/>
        <v>0</v>
      </c>
      <c r="O85" s="407">
        <f t="shared" si="103"/>
        <v>0</v>
      </c>
      <c r="P85" s="522"/>
    </row>
    <row r="86" spans="1:16" hidden="1" x14ac:dyDescent="0.25">
      <c r="A86" s="356">
        <v>2221</v>
      </c>
      <c r="B86" s="400" t="s">
        <v>100</v>
      </c>
      <c r="C86" s="401">
        <f t="shared" si="99"/>
        <v>0</v>
      </c>
      <c r="D86" s="519"/>
      <c r="E86" s="520"/>
      <c r="F86" s="407">
        <f t="shared" ref="F86:F90" si="104">D86+E86</f>
        <v>0</v>
      </c>
      <c r="G86" s="519"/>
      <c r="H86" s="520"/>
      <c r="I86" s="407">
        <f t="shared" ref="I86:I90" si="105">G86+H86</f>
        <v>0</v>
      </c>
      <c r="J86" s="521"/>
      <c r="K86" s="520"/>
      <c r="L86" s="407">
        <f t="shared" ref="L86:L90" si="106">J86+K86</f>
        <v>0</v>
      </c>
      <c r="M86" s="519"/>
      <c r="N86" s="520"/>
      <c r="O86" s="407">
        <f t="shared" ref="O86:O90" si="107">M86+N86</f>
        <v>0</v>
      </c>
      <c r="P86" s="522"/>
    </row>
    <row r="87" spans="1:16" ht="24" hidden="1" x14ac:dyDescent="0.25">
      <c r="A87" s="356">
        <v>2222</v>
      </c>
      <c r="B87" s="400" t="s">
        <v>101</v>
      </c>
      <c r="C87" s="401">
        <f t="shared" si="99"/>
        <v>0</v>
      </c>
      <c r="D87" s="519"/>
      <c r="E87" s="520"/>
      <c r="F87" s="407">
        <f t="shared" si="104"/>
        <v>0</v>
      </c>
      <c r="G87" s="519"/>
      <c r="H87" s="520"/>
      <c r="I87" s="407">
        <f t="shared" si="105"/>
        <v>0</v>
      </c>
      <c r="J87" s="521"/>
      <c r="K87" s="520"/>
      <c r="L87" s="407">
        <f t="shared" si="106"/>
        <v>0</v>
      </c>
      <c r="M87" s="519"/>
      <c r="N87" s="520"/>
      <c r="O87" s="407">
        <f t="shared" si="107"/>
        <v>0</v>
      </c>
      <c r="P87" s="522"/>
    </row>
    <row r="88" spans="1:16" hidden="1" x14ac:dyDescent="0.25">
      <c r="A88" s="356">
        <v>2223</v>
      </c>
      <c r="B88" s="400" t="s">
        <v>102</v>
      </c>
      <c r="C88" s="401">
        <f t="shared" si="99"/>
        <v>0</v>
      </c>
      <c r="D88" s="519"/>
      <c r="E88" s="520"/>
      <c r="F88" s="407">
        <f t="shared" si="104"/>
        <v>0</v>
      </c>
      <c r="G88" s="519"/>
      <c r="H88" s="520"/>
      <c r="I88" s="407">
        <f t="shared" si="105"/>
        <v>0</v>
      </c>
      <c r="J88" s="521"/>
      <c r="K88" s="520"/>
      <c r="L88" s="407">
        <f t="shared" si="106"/>
        <v>0</v>
      </c>
      <c r="M88" s="519"/>
      <c r="N88" s="520"/>
      <c r="O88" s="407">
        <f t="shared" si="107"/>
        <v>0</v>
      </c>
      <c r="P88" s="522"/>
    </row>
    <row r="89" spans="1:16" ht="48" hidden="1" x14ac:dyDescent="0.25">
      <c r="A89" s="356">
        <v>2224</v>
      </c>
      <c r="B89" s="400" t="s">
        <v>103</v>
      </c>
      <c r="C89" s="401">
        <f t="shared" si="99"/>
        <v>0</v>
      </c>
      <c r="D89" s="519"/>
      <c r="E89" s="520"/>
      <c r="F89" s="407">
        <f t="shared" si="104"/>
        <v>0</v>
      </c>
      <c r="G89" s="519"/>
      <c r="H89" s="520"/>
      <c r="I89" s="407">
        <f t="shared" si="105"/>
        <v>0</v>
      </c>
      <c r="J89" s="521"/>
      <c r="K89" s="520"/>
      <c r="L89" s="407">
        <f t="shared" si="106"/>
        <v>0</v>
      </c>
      <c r="M89" s="519"/>
      <c r="N89" s="520"/>
      <c r="O89" s="407">
        <f t="shared" si="107"/>
        <v>0</v>
      </c>
      <c r="P89" s="522"/>
    </row>
    <row r="90" spans="1:16" ht="24" hidden="1" x14ac:dyDescent="0.25">
      <c r="A90" s="356">
        <v>2229</v>
      </c>
      <c r="B90" s="400" t="s">
        <v>104</v>
      </c>
      <c r="C90" s="401">
        <f t="shared" si="99"/>
        <v>0</v>
      </c>
      <c r="D90" s="519"/>
      <c r="E90" s="520"/>
      <c r="F90" s="407">
        <f t="shared" si="104"/>
        <v>0</v>
      </c>
      <c r="G90" s="519"/>
      <c r="H90" s="520"/>
      <c r="I90" s="407">
        <f t="shared" si="105"/>
        <v>0</v>
      </c>
      <c r="J90" s="521"/>
      <c r="K90" s="520"/>
      <c r="L90" s="407">
        <f t="shared" si="106"/>
        <v>0</v>
      </c>
      <c r="M90" s="519"/>
      <c r="N90" s="520"/>
      <c r="O90" s="407">
        <f t="shared" si="107"/>
        <v>0</v>
      </c>
      <c r="P90" s="522"/>
    </row>
    <row r="91" spans="1:16" x14ac:dyDescent="0.25">
      <c r="A91" s="523">
        <v>2230</v>
      </c>
      <c r="B91" s="400" t="s">
        <v>105</v>
      </c>
      <c r="C91" s="401">
        <f t="shared" si="99"/>
        <v>632862</v>
      </c>
      <c r="D91" s="524">
        <f t="shared" ref="D91:E91" si="108">SUM(D92:D98)</f>
        <v>634862</v>
      </c>
      <c r="E91" s="525">
        <f t="shared" si="108"/>
        <v>-2000</v>
      </c>
      <c r="F91" s="407">
        <f>SUM(F92:F98)</f>
        <v>632862</v>
      </c>
      <c r="G91" s="524">
        <f t="shared" ref="G91:H91" si="109">SUM(G92:G98)</f>
        <v>0</v>
      </c>
      <c r="H91" s="525">
        <f t="shared" si="109"/>
        <v>0</v>
      </c>
      <c r="I91" s="407">
        <f>SUM(I92:I98)</f>
        <v>0</v>
      </c>
      <c r="J91" s="526">
        <f t="shared" ref="J91:K91" si="110">SUM(J92:J98)</f>
        <v>0</v>
      </c>
      <c r="K91" s="525">
        <f t="shared" si="110"/>
        <v>0</v>
      </c>
      <c r="L91" s="407">
        <f>SUM(L92:L98)</f>
        <v>0</v>
      </c>
      <c r="M91" s="524">
        <f t="shared" ref="M91:O91" si="111">SUM(M92:M98)</f>
        <v>0</v>
      </c>
      <c r="N91" s="525">
        <f t="shared" si="111"/>
        <v>0</v>
      </c>
      <c r="O91" s="407">
        <f t="shared" si="111"/>
        <v>0</v>
      </c>
      <c r="P91" s="522"/>
    </row>
    <row r="92" spans="1:16" ht="24" x14ac:dyDescent="0.25">
      <c r="A92" s="356">
        <v>2231</v>
      </c>
      <c r="B92" s="400" t="s">
        <v>106</v>
      </c>
      <c r="C92" s="401">
        <f t="shared" si="99"/>
        <v>632862</v>
      </c>
      <c r="D92" s="519">
        <v>634862</v>
      </c>
      <c r="E92" s="520">
        <v>-2000</v>
      </c>
      <c r="F92" s="407">
        <f t="shared" ref="F92:F98" si="112">D92+E92</f>
        <v>632862</v>
      </c>
      <c r="G92" s="519"/>
      <c r="H92" s="520"/>
      <c r="I92" s="407">
        <f t="shared" ref="I92:I98" si="113">G92+H92</f>
        <v>0</v>
      </c>
      <c r="J92" s="521"/>
      <c r="K92" s="520"/>
      <c r="L92" s="407">
        <f t="shared" ref="L92:L98" si="114">J92+K92</f>
        <v>0</v>
      </c>
      <c r="M92" s="519"/>
      <c r="N92" s="520"/>
      <c r="O92" s="407">
        <f t="shared" ref="O92:O98" si="115">M92+N92</f>
        <v>0</v>
      </c>
      <c r="P92" s="522"/>
    </row>
    <row r="93" spans="1:16" ht="24.75" hidden="1" customHeight="1" x14ac:dyDescent="0.25">
      <c r="A93" s="356">
        <v>2232</v>
      </c>
      <c r="B93" s="400" t="s">
        <v>107</v>
      </c>
      <c r="C93" s="401">
        <f t="shared" si="99"/>
        <v>0</v>
      </c>
      <c r="D93" s="519"/>
      <c r="E93" s="520"/>
      <c r="F93" s="407">
        <f t="shared" si="112"/>
        <v>0</v>
      </c>
      <c r="G93" s="519"/>
      <c r="H93" s="520"/>
      <c r="I93" s="407">
        <f t="shared" si="113"/>
        <v>0</v>
      </c>
      <c r="J93" s="521"/>
      <c r="K93" s="520"/>
      <c r="L93" s="407">
        <f t="shared" si="114"/>
        <v>0</v>
      </c>
      <c r="M93" s="519"/>
      <c r="N93" s="520"/>
      <c r="O93" s="407">
        <f t="shared" si="115"/>
        <v>0</v>
      </c>
      <c r="P93" s="522"/>
    </row>
    <row r="94" spans="1:16" ht="24" hidden="1" x14ac:dyDescent="0.25">
      <c r="A94" s="348">
        <v>2233</v>
      </c>
      <c r="B94" s="390" t="s">
        <v>108</v>
      </c>
      <c r="C94" s="391">
        <f t="shared" si="99"/>
        <v>0</v>
      </c>
      <c r="D94" s="515"/>
      <c r="E94" s="516"/>
      <c r="F94" s="397">
        <f t="shared" si="112"/>
        <v>0</v>
      </c>
      <c r="G94" s="515"/>
      <c r="H94" s="516"/>
      <c r="I94" s="397">
        <f t="shared" si="113"/>
        <v>0</v>
      </c>
      <c r="J94" s="517"/>
      <c r="K94" s="516"/>
      <c r="L94" s="397">
        <f t="shared" si="114"/>
        <v>0</v>
      </c>
      <c r="M94" s="515"/>
      <c r="N94" s="516"/>
      <c r="O94" s="397">
        <f t="shared" si="115"/>
        <v>0</v>
      </c>
      <c r="P94" s="518"/>
    </row>
    <row r="95" spans="1:16" ht="36" hidden="1" x14ac:dyDescent="0.25">
      <c r="A95" s="356">
        <v>2234</v>
      </c>
      <c r="B95" s="400" t="s">
        <v>109</v>
      </c>
      <c r="C95" s="401">
        <f t="shared" si="99"/>
        <v>0</v>
      </c>
      <c r="D95" s="519"/>
      <c r="E95" s="520"/>
      <c r="F95" s="407">
        <f t="shared" si="112"/>
        <v>0</v>
      </c>
      <c r="G95" s="519"/>
      <c r="H95" s="520"/>
      <c r="I95" s="407">
        <f t="shared" si="113"/>
        <v>0</v>
      </c>
      <c r="J95" s="521"/>
      <c r="K95" s="520"/>
      <c r="L95" s="407">
        <f t="shared" si="114"/>
        <v>0</v>
      </c>
      <c r="M95" s="519"/>
      <c r="N95" s="520"/>
      <c r="O95" s="407">
        <f t="shared" si="115"/>
        <v>0</v>
      </c>
      <c r="P95" s="522"/>
    </row>
    <row r="96" spans="1:16" ht="24" hidden="1" x14ac:dyDescent="0.25">
      <c r="A96" s="356">
        <v>2235</v>
      </c>
      <c r="B96" s="400" t="s">
        <v>110</v>
      </c>
      <c r="C96" s="401">
        <f t="shared" si="99"/>
        <v>0</v>
      </c>
      <c r="D96" s="519"/>
      <c r="E96" s="520"/>
      <c r="F96" s="407">
        <f t="shared" si="112"/>
        <v>0</v>
      </c>
      <c r="G96" s="519"/>
      <c r="H96" s="520"/>
      <c r="I96" s="407">
        <f t="shared" si="113"/>
        <v>0</v>
      </c>
      <c r="J96" s="521"/>
      <c r="K96" s="520"/>
      <c r="L96" s="407">
        <f t="shared" si="114"/>
        <v>0</v>
      </c>
      <c r="M96" s="519"/>
      <c r="N96" s="520"/>
      <c r="O96" s="407">
        <f t="shared" si="115"/>
        <v>0</v>
      </c>
      <c r="P96" s="522"/>
    </row>
    <row r="97" spans="1:16" hidden="1" x14ac:dyDescent="0.25">
      <c r="A97" s="356">
        <v>2236</v>
      </c>
      <c r="B97" s="400" t="s">
        <v>111</v>
      </c>
      <c r="C97" s="401">
        <f t="shared" si="99"/>
        <v>0</v>
      </c>
      <c r="D97" s="519"/>
      <c r="E97" s="520"/>
      <c r="F97" s="407">
        <f t="shared" si="112"/>
        <v>0</v>
      </c>
      <c r="G97" s="519"/>
      <c r="H97" s="520"/>
      <c r="I97" s="407">
        <f t="shared" si="113"/>
        <v>0</v>
      </c>
      <c r="J97" s="521"/>
      <c r="K97" s="520"/>
      <c r="L97" s="407">
        <f t="shared" si="114"/>
        <v>0</v>
      </c>
      <c r="M97" s="519"/>
      <c r="N97" s="520"/>
      <c r="O97" s="407">
        <f t="shared" si="115"/>
        <v>0</v>
      </c>
      <c r="P97" s="522"/>
    </row>
    <row r="98" spans="1:16" hidden="1" x14ac:dyDescent="0.25">
      <c r="A98" s="356">
        <v>2239</v>
      </c>
      <c r="B98" s="400" t="s">
        <v>112</v>
      </c>
      <c r="C98" s="401">
        <f t="shared" si="99"/>
        <v>0</v>
      </c>
      <c r="D98" s="519"/>
      <c r="E98" s="520"/>
      <c r="F98" s="407">
        <f t="shared" si="112"/>
        <v>0</v>
      </c>
      <c r="G98" s="519"/>
      <c r="H98" s="520"/>
      <c r="I98" s="407">
        <f t="shared" si="113"/>
        <v>0</v>
      </c>
      <c r="J98" s="521"/>
      <c r="K98" s="520"/>
      <c r="L98" s="407">
        <f t="shared" si="114"/>
        <v>0</v>
      </c>
      <c r="M98" s="519"/>
      <c r="N98" s="520"/>
      <c r="O98" s="407">
        <f t="shared" si="115"/>
        <v>0</v>
      </c>
      <c r="P98" s="522"/>
    </row>
    <row r="99" spans="1:16" ht="36" hidden="1" x14ac:dyDescent="0.25">
      <c r="A99" s="523">
        <v>2240</v>
      </c>
      <c r="B99" s="400" t="s">
        <v>113</v>
      </c>
      <c r="C99" s="401">
        <f t="shared" si="99"/>
        <v>0</v>
      </c>
      <c r="D99" s="524">
        <f t="shared" ref="D99:E99" si="116">SUM(D100:D106)</f>
        <v>0</v>
      </c>
      <c r="E99" s="525">
        <f t="shared" si="116"/>
        <v>0</v>
      </c>
      <c r="F99" s="407">
        <f>SUM(F100:F106)</f>
        <v>0</v>
      </c>
      <c r="G99" s="524">
        <f t="shared" ref="G99:H99" si="117">SUM(G100:G106)</f>
        <v>0</v>
      </c>
      <c r="H99" s="525">
        <f t="shared" si="117"/>
        <v>0</v>
      </c>
      <c r="I99" s="407">
        <f>SUM(I100:I106)</f>
        <v>0</v>
      </c>
      <c r="J99" s="526">
        <f t="shared" ref="J99:K99" si="118">SUM(J100:J106)</f>
        <v>0</v>
      </c>
      <c r="K99" s="525">
        <f t="shared" si="118"/>
        <v>0</v>
      </c>
      <c r="L99" s="407">
        <f>SUM(L100:L106)</f>
        <v>0</v>
      </c>
      <c r="M99" s="524">
        <f t="shared" ref="M99:O99" si="119">SUM(M100:M106)</f>
        <v>0</v>
      </c>
      <c r="N99" s="525">
        <f t="shared" si="119"/>
        <v>0</v>
      </c>
      <c r="O99" s="407">
        <f t="shared" si="119"/>
        <v>0</v>
      </c>
      <c r="P99" s="522"/>
    </row>
    <row r="100" spans="1:16" hidden="1" x14ac:dyDescent="0.25">
      <c r="A100" s="356">
        <v>2241</v>
      </c>
      <c r="B100" s="400" t="s">
        <v>114</v>
      </c>
      <c r="C100" s="401">
        <f t="shared" si="99"/>
        <v>0</v>
      </c>
      <c r="D100" s="519"/>
      <c r="E100" s="520"/>
      <c r="F100" s="407">
        <f t="shared" ref="F100:F107" si="120">D100+E100</f>
        <v>0</v>
      </c>
      <c r="G100" s="519"/>
      <c r="H100" s="520"/>
      <c r="I100" s="407">
        <f t="shared" ref="I100:I107" si="121">G100+H100</f>
        <v>0</v>
      </c>
      <c r="J100" s="521"/>
      <c r="K100" s="520"/>
      <c r="L100" s="407">
        <f t="shared" ref="L100:L107" si="122">J100+K100</f>
        <v>0</v>
      </c>
      <c r="M100" s="519"/>
      <c r="N100" s="520"/>
      <c r="O100" s="407">
        <f t="shared" ref="O100:O107" si="123">M100+N100</f>
        <v>0</v>
      </c>
      <c r="P100" s="522"/>
    </row>
    <row r="101" spans="1:16" ht="24" hidden="1" x14ac:dyDescent="0.25">
      <c r="A101" s="356">
        <v>2242</v>
      </c>
      <c r="B101" s="400" t="s">
        <v>115</v>
      </c>
      <c r="C101" s="401">
        <f t="shared" si="99"/>
        <v>0</v>
      </c>
      <c r="D101" s="519"/>
      <c r="E101" s="520"/>
      <c r="F101" s="407">
        <f t="shared" si="120"/>
        <v>0</v>
      </c>
      <c r="G101" s="519"/>
      <c r="H101" s="520"/>
      <c r="I101" s="407">
        <f t="shared" si="121"/>
        <v>0</v>
      </c>
      <c r="J101" s="521"/>
      <c r="K101" s="520"/>
      <c r="L101" s="407">
        <f t="shared" si="122"/>
        <v>0</v>
      </c>
      <c r="M101" s="519"/>
      <c r="N101" s="520"/>
      <c r="O101" s="407">
        <f t="shared" si="123"/>
        <v>0</v>
      </c>
      <c r="P101" s="522"/>
    </row>
    <row r="102" spans="1:16" ht="24" hidden="1" x14ac:dyDescent="0.25">
      <c r="A102" s="356">
        <v>2243</v>
      </c>
      <c r="B102" s="400" t="s">
        <v>116</v>
      </c>
      <c r="C102" s="401">
        <f t="shared" si="99"/>
        <v>0</v>
      </c>
      <c r="D102" s="519"/>
      <c r="E102" s="520"/>
      <c r="F102" s="407">
        <f t="shared" si="120"/>
        <v>0</v>
      </c>
      <c r="G102" s="519"/>
      <c r="H102" s="520"/>
      <c r="I102" s="407">
        <f t="shared" si="121"/>
        <v>0</v>
      </c>
      <c r="J102" s="521"/>
      <c r="K102" s="520"/>
      <c r="L102" s="407">
        <f t="shared" si="122"/>
        <v>0</v>
      </c>
      <c r="M102" s="519"/>
      <c r="N102" s="520"/>
      <c r="O102" s="407">
        <f t="shared" si="123"/>
        <v>0</v>
      </c>
      <c r="P102" s="522"/>
    </row>
    <row r="103" spans="1:16" hidden="1" x14ac:dyDescent="0.25">
      <c r="A103" s="356">
        <v>2244</v>
      </c>
      <c r="B103" s="400" t="s">
        <v>117</v>
      </c>
      <c r="C103" s="401">
        <f t="shared" si="99"/>
        <v>0</v>
      </c>
      <c r="D103" s="519"/>
      <c r="E103" s="520"/>
      <c r="F103" s="407">
        <f t="shared" si="120"/>
        <v>0</v>
      </c>
      <c r="G103" s="519"/>
      <c r="H103" s="520"/>
      <c r="I103" s="407">
        <f t="shared" si="121"/>
        <v>0</v>
      </c>
      <c r="J103" s="521"/>
      <c r="K103" s="520"/>
      <c r="L103" s="407">
        <f t="shared" si="122"/>
        <v>0</v>
      </c>
      <c r="M103" s="519"/>
      <c r="N103" s="520"/>
      <c r="O103" s="407">
        <f t="shared" si="123"/>
        <v>0</v>
      </c>
      <c r="P103" s="522"/>
    </row>
    <row r="104" spans="1:16" ht="24" hidden="1" x14ac:dyDescent="0.25">
      <c r="A104" s="356">
        <v>2246</v>
      </c>
      <c r="B104" s="400" t="s">
        <v>118</v>
      </c>
      <c r="C104" s="401">
        <f t="shared" si="99"/>
        <v>0</v>
      </c>
      <c r="D104" s="519"/>
      <c r="E104" s="520"/>
      <c r="F104" s="407">
        <f t="shared" si="120"/>
        <v>0</v>
      </c>
      <c r="G104" s="519"/>
      <c r="H104" s="520"/>
      <c r="I104" s="407">
        <f t="shared" si="121"/>
        <v>0</v>
      </c>
      <c r="J104" s="521"/>
      <c r="K104" s="520"/>
      <c r="L104" s="407">
        <f t="shared" si="122"/>
        <v>0</v>
      </c>
      <c r="M104" s="519"/>
      <c r="N104" s="520"/>
      <c r="O104" s="407">
        <f t="shared" si="123"/>
        <v>0</v>
      </c>
      <c r="P104" s="522"/>
    </row>
    <row r="105" spans="1:16" hidden="1" x14ac:dyDescent="0.25">
      <c r="A105" s="356">
        <v>2247</v>
      </c>
      <c r="B105" s="400" t="s">
        <v>119</v>
      </c>
      <c r="C105" s="401">
        <f t="shared" si="99"/>
        <v>0</v>
      </c>
      <c r="D105" s="519"/>
      <c r="E105" s="520"/>
      <c r="F105" s="407">
        <f t="shared" si="120"/>
        <v>0</v>
      </c>
      <c r="G105" s="519"/>
      <c r="H105" s="520"/>
      <c r="I105" s="407">
        <f t="shared" si="121"/>
        <v>0</v>
      </c>
      <c r="J105" s="521"/>
      <c r="K105" s="520"/>
      <c r="L105" s="407">
        <f t="shared" si="122"/>
        <v>0</v>
      </c>
      <c r="M105" s="519"/>
      <c r="N105" s="520"/>
      <c r="O105" s="407">
        <f t="shared" si="123"/>
        <v>0</v>
      </c>
      <c r="P105" s="522"/>
    </row>
    <row r="106" spans="1:16" ht="24" hidden="1" x14ac:dyDescent="0.25">
      <c r="A106" s="356">
        <v>2249</v>
      </c>
      <c r="B106" s="400" t="s">
        <v>120</v>
      </c>
      <c r="C106" s="401">
        <f t="shared" si="99"/>
        <v>0</v>
      </c>
      <c r="D106" s="519"/>
      <c r="E106" s="520"/>
      <c r="F106" s="407">
        <f t="shared" si="120"/>
        <v>0</v>
      </c>
      <c r="G106" s="519"/>
      <c r="H106" s="520"/>
      <c r="I106" s="407">
        <f t="shared" si="121"/>
        <v>0</v>
      </c>
      <c r="J106" s="521"/>
      <c r="K106" s="520"/>
      <c r="L106" s="407">
        <f t="shared" si="122"/>
        <v>0</v>
      </c>
      <c r="M106" s="519"/>
      <c r="N106" s="520"/>
      <c r="O106" s="407">
        <f t="shared" si="123"/>
        <v>0</v>
      </c>
      <c r="P106" s="522"/>
    </row>
    <row r="107" spans="1:16" hidden="1" x14ac:dyDescent="0.25">
      <c r="A107" s="523">
        <v>2250</v>
      </c>
      <c r="B107" s="400" t="s">
        <v>121</v>
      </c>
      <c r="C107" s="401">
        <f t="shared" si="99"/>
        <v>0</v>
      </c>
      <c r="D107" s="519"/>
      <c r="E107" s="520"/>
      <c r="F107" s="407">
        <f t="shared" si="120"/>
        <v>0</v>
      </c>
      <c r="G107" s="519"/>
      <c r="H107" s="520"/>
      <c r="I107" s="407">
        <f t="shared" si="121"/>
        <v>0</v>
      </c>
      <c r="J107" s="521"/>
      <c r="K107" s="520"/>
      <c r="L107" s="407">
        <f t="shared" si="122"/>
        <v>0</v>
      </c>
      <c r="M107" s="519"/>
      <c r="N107" s="520"/>
      <c r="O107" s="407">
        <f t="shared" si="123"/>
        <v>0</v>
      </c>
      <c r="P107" s="522"/>
    </row>
    <row r="108" spans="1:16" hidden="1" x14ac:dyDescent="0.25">
      <c r="A108" s="523">
        <v>2260</v>
      </c>
      <c r="B108" s="400" t="s">
        <v>122</v>
      </c>
      <c r="C108" s="401">
        <f t="shared" si="99"/>
        <v>0</v>
      </c>
      <c r="D108" s="524">
        <f t="shared" ref="D108:E108" si="124">SUM(D109:D113)</f>
        <v>0</v>
      </c>
      <c r="E108" s="525">
        <f t="shared" si="124"/>
        <v>0</v>
      </c>
      <c r="F108" s="407">
        <f>SUM(F109:F113)</f>
        <v>0</v>
      </c>
      <c r="G108" s="524">
        <f t="shared" ref="G108:H108" si="125">SUM(G109:G113)</f>
        <v>0</v>
      </c>
      <c r="H108" s="525">
        <f t="shared" si="125"/>
        <v>0</v>
      </c>
      <c r="I108" s="407">
        <f>SUM(I109:I113)</f>
        <v>0</v>
      </c>
      <c r="J108" s="526">
        <f t="shared" ref="J108:K108" si="126">SUM(J109:J113)</f>
        <v>0</v>
      </c>
      <c r="K108" s="525">
        <f t="shared" si="126"/>
        <v>0</v>
      </c>
      <c r="L108" s="407">
        <f>SUM(L109:L113)</f>
        <v>0</v>
      </c>
      <c r="M108" s="524">
        <f t="shared" ref="M108:O108" si="127">SUM(M109:M113)</f>
        <v>0</v>
      </c>
      <c r="N108" s="525">
        <f t="shared" si="127"/>
        <v>0</v>
      </c>
      <c r="O108" s="407">
        <f t="shared" si="127"/>
        <v>0</v>
      </c>
      <c r="P108" s="522"/>
    </row>
    <row r="109" spans="1:16" hidden="1" x14ac:dyDescent="0.25">
      <c r="A109" s="356">
        <v>2261</v>
      </c>
      <c r="B109" s="400" t="s">
        <v>123</v>
      </c>
      <c r="C109" s="401">
        <f t="shared" si="99"/>
        <v>0</v>
      </c>
      <c r="D109" s="519"/>
      <c r="E109" s="520"/>
      <c r="F109" s="407">
        <f t="shared" ref="F109:F113" si="128">D109+E109</f>
        <v>0</v>
      </c>
      <c r="G109" s="519"/>
      <c r="H109" s="520"/>
      <c r="I109" s="407">
        <f t="shared" ref="I109:I113" si="129">G109+H109</f>
        <v>0</v>
      </c>
      <c r="J109" s="521"/>
      <c r="K109" s="520"/>
      <c r="L109" s="407">
        <f t="shared" ref="L109:L113" si="130">J109+K109</f>
        <v>0</v>
      </c>
      <c r="M109" s="519"/>
      <c r="N109" s="520"/>
      <c r="O109" s="407">
        <f t="shared" ref="O109:O113" si="131">M109+N109</f>
        <v>0</v>
      </c>
      <c r="P109" s="522"/>
    </row>
    <row r="110" spans="1:16" hidden="1" x14ac:dyDescent="0.25">
      <c r="A110" s="356">
        <v>2262</v>
      </c>
      <c r="B110" s="400" t="s">
        <v>124</v>
      </c>
      <c r="C110" s="401">
        <f t="shared" si="99"/>
        <v>0</v>
      </c>
      <c r="D110" s="519"/>
      <c r="E110" s="520"/>
      <c r="F110" s="407">
        <f t="shared" si="128"/>
        <v>0</v>
      </c>
      <c r="G110" s="519"/>
      <c r="H110" s="520"/>
      <c r="I110" s="407">
        <f t="shared" si="129"/>
        <v>0</v>
      </c>
      <c r="J110" s="521"/>
      <c r="K110" s="520"/>
      <c r="L110" s="407">
        <f t="shared" si="130"/>
        <v>0</v>
      </c>
      <c r="M110" s="519"/>
      <c r="N110" s="520"/>
      <c r="O110" s="407">
        <f t="shared" si="131"/>
        <v>0</v>
      </c>
      <c r="P110" s="522"/>
    </row>
    <row r="111" spans="1:16" hidden="1" x14ac:dyDescent="0.25">
      <c r="A111" s="356">
        <v>2263</v>
      </c>
      <c r="B111" s="400" t="s">
        <v>125</v>
      </c>
      <c r="C111" s="401">
        <f t="shared" si="99"/>
        <v>0</v>
      </c>
      <c r="D111" s="519"/>
      <c r="E111" s="520"/>
      <c r="F111" s="407">
        <f t="shared" si="128"/>
        <v>0</v>
      </c>
      <c r="G111" s="519"/>
      <c r="H111" s="520"/>
      <c r="I111" s="407">
        <f t="shared" si="129"/>
        <v>0</v>
      </c>
      <c r="J111" s="521"/>
      <c r="K111" s="520"/>
      <c r="L111" s="407">
        <f t="shared" si="130"/>
        <v>0</v>
      </c>
      <c r="M111" s="519"/>
      <c r="N111" s="520"/>
      <c r="O111" s="407">
        <f t="shared" si="131"/>
        <v>0</v>
      </c>
      <c r="P111" s="522"/>
    </row>
    <row r="112" spans="1:16" ht="24" hidden="1" x14ac:dyDescent="0.25">
      <c r="A112" s="356">
        <v>2264</v>
      </c>
      <c r="B112" s="400" t="s">
        <v>126</v>
      </c>
      <c r="C112" s="401">
        <f t="shared" si="99"/>
        <v>0</v>
      </c>
      <c r="D112" s="519"/>
      <c r="E112" s="520"/>
      <c r="F112" s="407">
        <f t="shared" si="128"/>
        <v>0</v>
      </c>
      <c r="G112" s="519"/>
      <c r="H112" s="520"/>
      <c r="I112" s="407">
        <f t="shared" si="129"/>
        <v>0</v>
      </c>
      <c r="J112" s="521"/>
      <c r="K112" s="520"/>
      <c r="L112" s="407">
        <f t="shared" si="130"/>
        <v>0</v>
      </c>
      <c r="M112" s="519"/>
      <c r="N112" s="520"/>
      <c r="O112" s="407">
        <f t="shared" si="131"/>
        <v>0</v>
      </c>
      <c r="P112" s="522"/>
    </row>
    <row r="113" spans="1:16" hidden="1" x14ac:dyDescent="0.25">
      <c r="A113" s="356">
        <v>2269</v>
      </c>
      <c r="B113" s="400" t="s">
        <v>127</v>
      </c>
      <c r="C113" s="401">
        <f t="shared" si="99"/>
        <v>0</v>
      </c>
      <c r="D113" s="519"/>
      <c r="E113" s="520"/>
      <c r="F113" s="407">
        <f t="shared" si="128"/>
        <v>0</v>
      </c>
      <c r="G113" s="519"/>
      <c r="H113" s="520"/>
      <c r="I113" s="407">
        <f t="shared" si="129"/>
        <v>0</v>
      </c>
      <c r="J113" s="521"/>
      <c r="K113" s="520"/>
      <c r="L113" s="407">
        <f t="shared" si="130"/>
        <v>0</v>
      </c>
      <c r="M113" s="519"/>
      <c r="N113" s="520"/>
      <c r="O113" s="407">
        <f t="shared" si="131"/>
        <v>0</v>
      </c>
      <c r="P113" s="522"/>
    </row>
    <row r="114" spans="1:16" hidden="1" x14ac:dyDescent="0.25">
      <c r="A114" s="523">
        <v>2270</v>
      </c>
      <c r="B114" s="400" t="s">
        <v>128</v>
      </c>
      <c r="C114" s="401">
        <f t="shared" si="99"/>
        <v>0</v>
      </c>
      <c r="D114" s="524">
        <f t="shared" ref="D114:E114" si="132">SUM(D115:D118)</f>
        <v>0</v>
      </c>
      <c r="E114" s="525">
        <f t="shared" si="132"/>
        <v>0</v>
      </c>
      <c r="F114" s="407">
        <f>SUM(F115:F118)</f>
        <v>0</v>
      </c>
      <c r="G114" s="524">
        <f t="shared" ref="G114:H114" si="133">SUM(G115:G118)</f>
        <v>0</v>
      </c>
      <c r="H114" s="525">
        <f t="shared" si="133"/>
        <v>0</v>
      </c>
      <c r="I114" s="407">
        <f>SUM(I115:I118)</f>
        <v>0</v>
      </c>
      <c r="J114" s="526">
        <f t="shared" ref="J114:K114" si="134">SUM(J115:J118)</f>
        <v>0</v>
      </c>
      <c r="K114" s="525">
        <f t="shared" si="134"/>
        <v>0</v>
      </c>
      <c r="L114" s="407">
        <f>SUM(L115:L118)</f>
        <v>0</v>
      </c>
      <c r="M114" s="524">
        <f t="shared" ref="M114:O114" si="135">SUM(M115:M118)</f>
        <v>0</v>
      </c>
      <c r="N114" s="525">
        <f t="shared" si="135"/>
        <v>0</v>
      </c>
      <c r="O114" s="407">
        <f t="shared" si="135"/>
        <v>0</v>
      </c>
      <c r="P114" s="522"/>
    </row>
    <row r="115" spans="1:16" hidden="1" x14ac:dyDescent="0.25">
      <c r="A115" s="356">
        <v>2272</v>
      </c>
      <c r="B115" s="536" t="s">
        <v>129</v>
      </c>
      <c r="C115" s="401">
        <f t="shared" si="99"/>
        <v>0</v>
      </c>
      <c r="D115" s="519"/>
      <c r="E115" s="520"/>
      <c r="F115" s="407">
        <f t="shared" ref="F115:F119" si="136">D115+E115</f>
        <v>0</v>
      </c>
      <c r="G115" s="519"/>
      <c r="H115" s="520"/>
      <c r="I115" s="407">
        <f t="shared" ref="I115:I119" si="137">G115+H115</f>
        <v>0</v>
      </c>
      <c r="J115" s="521"/>
      <c r="K115" s="520"/>
      <c r="L115" s="407">
        <f t="shared" ref="L115:L119" si="138">J115+K115</f>
        <v>0</v>
      </c>
      <c r="M115" s="519"/>
      <c r="N115" s="520"/>
      <c r="O115" s="407">
        <f t="shared" ref="O115:O119" si="139">M115+N115</f>
        <v>0</v>
      </c>
      <c r="P115" s="522"/>
    </row>
    <row r="116" spans="1:16" ht="24" hidden="1" x14ac:dyDescent="0.25">
      <c r="A116" s="356">
        <v>2274</v>
      </c>
      <c r="B116" s="537" t="s">
        <v>130</v>
      </c>
      <c r="C116" s="401">
        <f t="shared" si="99"/>
        <v>0</v>
      </c>
      <c r="D116" s="519"/>
      <c r="E116" s="520"/>
      <c r="F116" s="407">
        <f t="shared" si="136"/>
        <v>0</v>
      </c>
      <c r="G116" s="519"/>
      <c r="H116" s="520"/>
      <c r="I116" s="407">
        <f t="shared" si="137"/>
        <v>0</v>
      </c>
      <c r="J116" s="521"/>
      <c r="K116" s="520"/>
      <c r="L116" s="407">
        <f t="shared" si="138"/>
        <v>0</v>
      </c>
      <c r="M116" s="519"/>
      <c r="N116" s="520"/>
      <c r="O116" s="407">
        <f t="shared" si="139"/>
        <v>0</v>
      </c>
      <c r="P116" s="522"/>
    </row>
    <row r="117" spans="1:16" ht="24" hidden="1" x14ac:dyDescent="0.25">
      <c r="A117" s="356">
        <v>2275</v>
      </c>
      <c r="B117" s="400" t="s">
        <v>131</v>
      </c>
      <c r="C117" s="401">
        <f t="shared" si="99"/>
        <v>0</v>
      </c>
      <c r="D117" s="519"/>
      <c r="E117" s="520"/>
      <c r="F117" s="407">
        <f t="shared" si="136"/>
        <v>0</v>
      </c>
      <c r="G117" s="519"/>
      <c r="H117" s="520"/>
      <c r="I117" s="407">
        <f t="shared" si="137"/>
        <v>0</v>
      </c>
      <c r="J117" s="521"/>
      <c r="K117" s="520"/>
      <c r="L117" s="407">
        <f t="shared" si="138"/>
        <v>0</v>
      </c>
      <c r="M117" s="519"/>
      <c r="N117" s="520"/>
      <c r="O117" s="407">
        <f t="shared" si="139"/>
        <v>0</v>
      </c>
      <c r="P117" s="522"/>
    </row>
    <row r="118" spans="1:16" ht="36" hidden="1" x14ac:dyDescent="0.25">
      <c r="A118" s="356">
        <v>2276</v>
      </c>
      <c r="B118" s="400" t="s">
        <v>132</v>
      </c>
      <c r="C118" s="401">
        <f t="shared" si="99"/>
        <v>0</v>
      </c>
      <c r="D118" s="519"/>
      <c r="E118" s="520"/>
      <c r="F118" s="407">
        <f t="shared" si="136"/>
        <v>0</v>
      </c>
      <c r="G118" s="519"/>
      <c r="H118" s="520"/>
      <c r="I118" s="407">
        <f t="shared" si="137"/>
        <v>0</v>
      </c>
      <c r="J118" s="521"/>
      <c r="K118" s="520"/>
      <c r="L118" s="407">
        <f t="shared" si="138"/>
        <v>0</v>
      </c>
      <c r="M118" s="519"/>
      <c r="N118" s="520"/>
      <c r="O118" s="407">
        <f t="shared" si="139"/>
        <v>0</v>
      </c>
      <c r="P118" s="522"/>
    </row>
    <row r="119" spans="1:16" ht="48" hidden="1" x14ac:dyDescent="0.25">
      <c r="A119" s="523">
        <v>2280</v>
      </c>
      <c r="B119" s="400" t="s">
        <v>133</v>
      </c>
      <c r="C119" s="401">
        <f t="shared" si="99"/>
        <v>0</v>
      </c>
      <c r="D119" s="519"/>
      <c r="E119" s="520"/>
      <c r="F119" s="407">
        <f t="shared" si="136"/>
        <v>0</v>
      </c>
      <c r="G119" s="519"/>
      <c r="H119" s="520"/>
      <c r="I119" s="407">
        <f t="shared" si="137"/>
        <v>0</v>
      </c>
      <c r="J119" s="521"/>
      <c r="K119" s="520"/>
      <c r="L119" s="407">
        <f t="shared" si="138"/>
        <v>0</v>
      </c>
      <c r="M119" s="519"/>
      <c r="N119" s="520"/>
      <c r="O119" s="407">
        <f t="shared" si="139"/>
        <v>0</v>
      </c>
      <c r="P119" s="522"/>
    </row>
    <row r="120" spans="1:16" ht="38.25" customHeight="1" x14ac:dyDescent="0.25">
      <c r="A120" s="457">
        <v>2300</v>
      </c>
      <c r="B120" s="422" t="s">
        <v>134</v>
      </c>
      <c r="C120" s="423">
        <f t="shared" si="99"/>
        <v>2000</v>
      </c>
      <c r="D120" s="538">
        <f t="shared" ref="D120:E120" si="140">SUM(D121,D126,D130,D131,D134,D138,D146,D147,D150)</f>
        <v>0</v>
      </c>
      <c r="E120" s="539">
        <f t="shared" si="140"/>
        <v>2000</v>
      </c>
      <c r="F120" s="429">
        <f>SUM(F121,F126,F130,F131,F134,F138,F146,F147,F150)</f>
        <v>2000</v>
      </c>
      <c r="G120" s="538">
        <f t="shared" ref="G120:H120" si="141">SUM(G121,G126,G130,G131,G134,G138,G146,G147,G150)</f>
        <v>0</v>
      </c>
      <c r="H120" s="539">
        <f t="shared" si="141"/>
        <v>0</v>
      </c>
      <c r="I120" s="429">
        <f>SUM(I121,I126,I130,I131,I134,I138,I146,I147,I150)</f>
        <v>0</v>
      </c>
      <c r="J120" s="540">
        <f t="shared" ref="J120:K120" si="142">SUM(J121,J126,J130,J131,J134,J138,J146,J147,J150)</f>
        <v>0</v>
      </c>
      <c r="K120" s="539">
        <f t="shared" si="142"/>
        <v>0</v>
      </c>
      <c r="L120" s="429">
        <f>SUM(L121,L126,L130,L131,L134,L138,L146,L147,L150)</f>
        <v>0</v>
      </c>
      <c r="M120" s="538">
        <f t="shared" ref="M120:O120" si="143">SUM(M121,M126,M130,M131,M134,M138,M146,M147,M150)</f>
        <v>0</v>
      </c>
      <c r="N120" s="539">
        <f t="shared" si="143"/>
        <v>0</v>
      </c>
      <c r="O120" s="429">
        <f t="shared" si="143"/>
        <v>0</v>
      </c>
      <c r="P120" s="535"/>
    </row>
    <row r="121" spans="1:16" ht="24" x14ac:dyDescent="0.25">
      <c r="A121" s="692">
        <v>2310</v>
      </c>
      <c r="B121" s="390" t="s">
        <v>135</v>
      </c>
      <c r="C121" s="391">
        <f t="shared" si="99"/>
        <v>2000</v>
      </c>
      <c r="D121" s="532">
        <f t="shared" ref="D121:O121" si="144">SUM(D122:D125)</f>
        <v>0</v>
      </c>
      <c r="E121" s="533">
        <f t="shared" si="144"/>
        <v>2000</v>
      </c>
      <c r="F121" s="397">
        <f t="shared" si="144"/>
        <v>2000</v>
      </c>
      <c r="G121" s="532">
        <f t="shared" si="144"/>
        <v>0</v>
      </c>
      <c r="H121" s="533">
        <f t="shared" si="144"/>
        <v>0</v>
      </c>
      <c r="I121" s="397">
        <f t="shared" si="144"/>
        <v>0</v>
      </c>
      <c r="J121" s="534">
        <f t="shared" si="144"/>
        <v>0</v>
      </c>
      <c r="K121" s="533">
        <f t="shared" si="144"/>
        <v>0</v>
      </c>
      <c r="L121" s="397">
        <f t="shared" si="144"/>
        <v>0</v>
      </c>
      <c r="M121" s="532">
        <f t="shared" si="144"/>
        <v>0</v>
      </c>
      <c r="N121" s="533">
        <f t="shared" si="144"/>
        <v>0</v>
      </c>
      <c r="O121" s="397">
        <f t="shared" si="144"/>
        <v>0</v>
      </c>
      <c r="P121" s="518"/>
    </row>
    <row r="122" spans="1:16" hidden="1" x14ac:dyDescent="0.25">
      <c r="A122" s="356">
        <v>2311</v>
      </c>
      <c r="B122" s="400" t="s">
        <v>136</v>
      </c>
      <c r="C122" s="401">
        <f t="shared" si="99"/>
        <v>0</v>
      </c>
      <c r="D122" s="519"/>
      <c r="E122" s="520"/>
      <c r="F122" s="407">
        <f t="shared" ref="F122:F125" si="145">D122+E122</f>
        <v>0</v>
      </c>
      <c r="G122" s="519"/>
      <c r="H122" s="520"/>
      <c r="I122" s="407">
        <f t="shared" ref="I122:I125" si="146">G122+H122</f>
        <v>0</v>
      </c>
      <c r="J122" s="521"/>
      <c r="K122" s="520"/>
      <c r="L122" s="407">
        <f t="shared" ref="L122:L125" si="147">J122+K122</f>
        <v>0</v>
      </c>
      <c r="M122" s="519"/>
      <c r="N122" s="520"/>
      <c r="O122" s="407">
        <f t="shared" ref="O122:O125" si="148">M122+N122</f>
        <v>0</v>
      </c>
      <c r="P122" s="522"/>
    </row>
    <row r="123" spans="1:16" hidden="1" x14ac:dyDescent="0.25">
      <c r="A123" s="356">
        <v>2312</v>
      </c>
      <c r="B123" s="400" t="s">
        <v>137</v>
      </c>
      <c r="C123" s="401">
        <f t="shared" si="99"/>
        <v>0</v>
      </c>
      <c r="D123" s="519"/>
      <c r="E123" s="520"/>
      <c r="F123" s="407">
        <f t="shared" si="145"/>
        <v>0</v>
      </c>
      <c r="G123" s="519"/>
      <c r="H123" s="520"/>
      <c r="I123" s="407">
        <f t="shared" si="146"/>
        <v>0</v>
      </c>
      <c r="J123" s="521"/>
      <c r="K123" s="520"/>
      <c r="L123" s="407">
        <f t="shared" si="147"/>
        <v>0</v>
      </c>
      <c r="M123" s="519"/>
      <c r="N123" s="520"/>
      <c r="O123" s="407">
        <f t="shared" si="148"/>
        <v>0</v>
      </c>
      <c r="P123" s="522"/>
    </row>
    <row r="124" spans="1:16" hidden="1" x14ac:dyDescent="0.25">
      <c r="A124" s="356">
        <v>2313</v>
      </c>
      <c r="B124" s="400" t="s">
        <v>138</v>
      </c>
      <c r="C124" s="401">
        <f t="shared" si="99"/>
        <v>0</v>
      </c>
      <c r="D124" s="519"/>
      <c r="E124" s="520"/>
      <c r="F124" s="407">
        <f t="shared" si="145"/>
        <v>0</v>
      </c>
      <c r="G124" s="519"/>
      <c r="H124" s="520"/>
      <c r="I124" s="407">
        <f t="shared" si="146"/>
        <v>0</v>
      </c>
      <c r="J124" s="521"/>
      <c r="K124" s="520"/>
      <c r="L124" s="407">
        <f t="shared" si="147"/>
        <v>0</v>
      </c>
      <c r="M124" s="519"/>
      <c r="N124" s="520"/>
      <c r="O124" s="407">
        <f t="shared" si="148"/>
        <v>0</v>
      </c>
      <c r="P124" s="522"/>
    </row>
    <row r="125" spans="1:16" ht="36" customHeight="1" x14ac:dyDescent="0.25">
      <c r="A125" s="356">
        <v>2314</v>
      </c>
      <c r="B125" s="400" t="s">
        <v>139</v>
      </c>
      <c r="C125" s="401">
        <f t="shared" si="99"/>
        <v>2000</v>
      </c>
      <c r="D125" s="519"/>
      <c r="E125" s="520">
        <v>2000</v>
      </c>
      <c r="F125" s="407">
        <f t="shared" si="145"/>
        <v>2000</v>
      </c>
      <c r="G125" s="519"/>
      <c r="H125" s="520"/>
      <c r="I125" s="407">
        <f t="shared" si="146"/>
        <v>0</v>
      </c>
      <c r="J125" s="521"/>
      <c r="K125" s="520"/>
      <c r="L125" s="407">
        <f t="shared" si="147"/>
        <v>0</v>
      </c>
      <c r="M125" s="519"/>
      <c r="N125" s="520"/>
      <c r="O125" s="407">
        <f t="shared" si="148"/>
        <v>0</v>
      </c>
      <c r="P125" s="522"/>
    </row>
    <row r="126" spans="1:16" hidden="1" x14ac:dyDescent="0.25">
      <c r="A126" s="523">
        <v>2320</v>
      </c>
      <c r="B126" s="400" t="s">
        <v>140</v>
      </c>
      <c r="C126" s="401">
        <f t="shared" si="99"/>
        <v>0</v>
      </c>
      <c r="D126" s="524">
        <f t="shared" ref="D126:E126" si="149">SUM(D127:D129)</f>
        <v>0</v>
      </c>
      <c r="E126" s="525">
        <f t="shared" si="149"/>
        <v>0</v>
      </c>
      <c r="F126" s="407">
        <f>SUM(F127:F129)</f>
        <v>0</v>
      </c>
      <c r="G126" s="524">
        <f t="shared" ref="G126:H126" si="150">SUM(G127:G129)</f>
        <v>0</v>
      </c>
      <c r="H126" s="525">
        <f t="shared" si="150"/>
        <v>0</v>
      </c>
      <c r="I126" s="407">
        <f>SUM(I127:I129)</f>
        <v>0</v>
      </c>
      <c r="J126" s="526">
        <f t="shared" ref="J126:K126" si="151">SUM(J127:J129)</f>
        <v>0</v>
      </c>
      <c r="K126" s="525">
        <f t="shared" si="151"/>
        <v>0</v>
      </c>
      <c r="L126" s="407">
        <f>SUM(L127:L129)</f>
        <v>0</v>
      </c>
      <c r="M126" s="524">
        <f t="shared" ref="M126:O126" si="152">SUM(M127:M129)</f>
        <v>0</v>
      </c>
      <c r="N126" s="525">
        <f t="shared" si="152"/>
        <v>0</v>
      </c>
      <c r="O126" s="407">
        <f t="shared" si="152"/>
        <v>0</v>
      </c>
      <c r="P126" s="522"/>
    </row>
    <row r="127" spans="1:16" hidden="1" x14ac:dyDescent="0.25">
      <c r="A127" s="356">
        <v>2321</v>
      </c>
      <c r="B127" s="400" t="s">
        <v>141</v>
      </c>
      <c r="C127" s="401">
        <f t="shared" si="99"/>
        <v>0</v>
      </c>
      <c r="D127" s="519"/>
      <c r="E127" s="520"/>
      <c r="F127" s="407">
        <f t="shared" ref="F127:F130" si="153">D127+E127</f>
        <v>0</v>
      </c>
      <c r="G127" s="519"/>
      <c r="H127" s="520"/>
      <c r="I127" s="407">
        <f t="shared" ref="I127:I130" si="154">G127+H127</f>
        <v>0</v>
      </c>
      <c r="J127" s="521"/>
      <c r="K127" s="520"/>
      <c r="L127" s="407">
        <f t="shared" ref="L127:L130" si="155">J127+K127</f>
        <v>0</v>
      </c>
      <c r="M127" s="519"/>
      <c r="N127" s="520"/>
      <c r="O127" s="407">
        <f t="shared" ref="O127:O130" si="156">M127+N127</f>
        <v>0</v>
      </c>
      <c r="P127" s="522"/>
    </row>
    <row r="128" spans="1:16" hidden="1" x14ac:dyDescent="0.25">
      <c r="A128" s="356">
        <v>2322</v>
      </c>
      <c r="B128" s="400" t="s">
        <v>142</v>
      </c>
      <c r="C128" s="401">
        <f t="shared" si="99"/>
        <v>0</v>
      </c>
      <c r="D128" s="519"/>
      <c r="E128" s="520"/>
      <c r="F128" s="407">
        <f t="shared" si="153"/>
        <v>0</v>
      </c>
      <c r="G128" s="519"/>
      <c r="H128" s="520"/>
      <c r="I128" s="407">
        <f t="shared" si="154"/>
        <v>0</v>
      </c>
      <c r="J128" s="521"/>
      <c r="K128" s="520"/>
      <c r="L128" s="407">
        <f t="shared" si="155"/>
        <v>0</v>
      </c>
      <c r="M128" s="519"/>
      <c r="N128" s="520"/>
      <c r="O128" s="407">
        <f t="shared" si="156"/>
        <v>0</v>
      </c>
      <c r="P128" s="522"/>
    </row>
    <row r="129" spans="1:16" ht="10.5" hidden="1" customHeight="1" x14ac:dyDescent="0.25">
      <c r="A129" s="356">
        <v>2329</v>
      </c>
      <c r="B129" s="400" t="s">
        <v>143</v>
      </c>
      <c r="C129" s="401">
        <f t="shared" si="99"/>
        <v>0</v>
      </c>
      <c r="D129" s="519"/>
      <c r="E129" s="520"/>
      <c r="F129" s="407">
        <f t="shared" si="153"/>
        <v>0</v>
      </c>
      <c r="G129" s="519"/>
      <c r="H129" s="520"/>
      <c r="I129" s="407">
        <f t="shared" si="154"/>
        <v>0</v>
      </c>
      <c r="J129" s="521"/>
      <c r="K129" s="520"/>
      <c r="L129" s="407">
        <f t="shared" si="155"/>
        <v>0</v>
      </c>
      <c r="M129" s="519"/>
      <c r="N129" s="520"/>
      <c r="O129" s="407">
        <f t="shared" si="156"/>
        <v>0</v>
      </c>
      <c r="P129" s="522"/>
    </row>
    <row r="130" spans="1:16" hidden="1" x14ac:dyDescent="0.25">
      <c r="A130" s="523">
        <v>2330</v>
      </c>
      <c r="B130" s="400" t="s">
        <v>144</v>
      </c>
      <c r="C130" s="401">
        <f t="shared" si="99"/>
        <v>0</v>
      </c>
      <c r="D130" s="519"/>
      <c r="E130" s="520"/>
      <c r="F130" s="407">
        <f t="shared" si="153"/>
        <v>0</v>
      </c>
      <c r="G130" s="519"/>
      <c r="H130" s="520"/>
      <c r="I130" s="407">
        <f t="shared" si="154"/>
        <v>0</v>
      </c>
      <c r="J130" s="521"/>
      <c r="K130" s="520"/>
      <c r="L130" s="407">
        <f t="shared" si="155"/>
        <v>0</v>
      </c>
      <c r="M130" s="519"/>
      <c r="N130" s="520"/>
      <c r="O130" s="407">
        <f t="shared" si="156"/>
        <v>0</v>
      </c>
      <c r="P130" s="522"/>
    </row>
    <row r="131" spans="1:16" ht="36" hidden="1" x14ac:dyDescent="0.25">
      <c r="A131" s="523">
        <v>2340</v>
      </c>
      <c r="B131" s="400" t="s">
        <v>145</v>
      </c>
      <c r="C131" s="401">
        <f t="shared" si="99"/>
        <v>0</v>
      </c>
      <c r="D131" s="524">
        <f t="shared" ref="D131:E131" si="157">SUM(D132:D133)</f>
        <v>0</v>
      </c>
      <c r="E131" s="525">
        <f t="shared" si="157"/>
        <v>0</v>
      </c>
      <c r="F131" s="407">
        <f>SUM(F132:F133)</f>
        <v>0</v>
      </c>
      <c r="G131" s="524">
        <f t="shared" ref="G131:H131" si="158">SUM(G132:G133)</f>
        <v>0</v>
      </c>
      <c r="H131" s="525">
        <f t="shared" si="158"/>
        <v>0</v>
      </c>
      <c r="I131" s="407">
        <f>SUM(I132:I133)</f>
        <v>0</v>
      </c>
      <c r="J131" s="526">
        <f t="shared" ref="J131:K131" si="159">SUM(J132:J133)</f>
        <v>0</v>
      </c>
      <c r="K131" s="525">
        <f t="shared" si="159"/>
        <v>0</v>
      </c>
      <c r="L131" s="407">
        <f>SUM(L132:L133)</f>
        <v>0</v>
      </c>
      <c r="M131" s="524">
        <f t="shared" ref="M131:O131" si="160">SUM(M132:M133)</f>
        <v>0</v>
      </c>
      <c r="N131" s="525">
        <f t="shared" si="160"/>
        <v>0</v>
      </c>
      <c r="O131" s="407">
        <f t="shared" si="160"/>
        <v>0</v>
      </c>
      <c r="P131" s="522"/>
    </row>
    <row r="132" spans="1:16" hidden="1" x14ac:dyDescent="0.25">
      <c r="A132" s="356">
        <v>2341</v>
      </c>
      <c r="B132" s="400" t="s">
        <v>146</v>
      </c>
      <c r="C132" s="401">
        <f t="shared" si="99"/>
        <v>0</v>
      </c>
      <c r="D132" s="519"/>
      <c r="E132" s="520"/>
      <c r="F132" s="407">
        <f t="shared" ref="F132:F133" si="161">D132+E132</f>
        <v>0</v>
      </c>
      <c r="G132" s="519"/>
      <c r="H132" s="520"/>
      <c r="I132" s="407">
        <f t="shared" ref="I132:I133" si="162">G132+H132</f>
        <v>0</v>
      </c>
      <c r="J132" s="521"/>
      <c r="K132" s="520"/>
      <c r="L132" s="407">
        <f t="shared" ref="L132:L133" si="163">J132+K132</f>
        <v>0</v>
      </c>
      <c r="M132" s="519"/>
      <c r="N132" s="520"/>
      <c r="O132" s="407">
        <f t="shared" ref="O132:O133" si="164">M132+N132</f>
        <v>0</v>
      </c>
      <c r="P132" s="522"/>
    </row>
    <row r="133" spans="1:16" ht="24" hidden="1" x14ac:dyDescent="0.25">
      <c r="A133" s="356">
        <v>2344</v>
      </c>
      <c r="B133" s="400" t="s">
        <v>147</v>
      </c>
      <c r="C133" s="401">
        <f t="shared" si="99"/>
        <v>0</v>
      </c>
      <c r="D133" s="519"/>
      <c r="E133" s="520"/>
      <c r="F133" s="407">
        <f t="shared" si="161"/>
        <v>0</v>
      </c>
      <c r="G133" s="519"/>
      <c r="H133" s="520"/>
      <c r="I133" s="407">
        <f t="shared" si="162"/>
        <v>0</v>
      </c>
      <c r="J133" s="521"/>
      <c r="K133" s="520"/>
      <c r="L133" s="407">
        <f t="shared" si="163"/>
        <v>0</v>
      </c>
      <c r="M133" s="519"/>
      <c r="N133" s="520"/>
      <c r="O133" s="407">
        <f t="shared" si="164"/>
        <v>0</v>
      </c>
      <c r="P133" s="522"/>
    </row>
    <row r="134" spans="1:16" ht="24" hidden="1" x14ac:dyDescent="0.25">
      <c r="A134" s="511">
        <v>2350</v>
      </c>
      <c r="B134" s="462" t="s">
        <v>148</v>
      </c>
      <c r="C134" s="467">
        <f t="shared" si="99"/>
        <v>0</v>
      </c>
      <c r="D134" s="468">
        <f t="shared" ref="D134:E134" si="165">SUM(D135:D137)</f>
        <v>0</v>
      </c>
      <c r="E134" s="469">
        <f t="shared" si="165"/>
        <v>0</v>
      </c>
      <c r="F134" s="512">
        <f>SUM(F135:F137)</f>
        <v>0</v>
      </c>
      <c r="G134" s="468">
        <f t="shared" ref="G134:H134" si="166">SUM(G135:G137)</f>
        <v>0</v>
      </c>
      <c r="H134" s="469">
        <f t="shared" si="166"/>
        <v>0</v>
      </c>
      <c r="I134" s="512">
        <f>SUM(I135:I137)</f>
        <v>0</v>
      </c>
      <c r="J134" s="513">
        <f t="shared" ref="J134:K134" si="167">SUM(J135:J137)</f>
        <v>0</v>
      </c>
      <c r="K134" s="469">
        <f t="shared" si="167"/>
        <v>0</v>
      </c>
      <c r="L134" s="512">
        <f>SUM(L135:L137)</f>
        <v>0</v>
      </c>
      <c r="M134" s="468">
        <f t="shared" ref="M134:O134" si="168">SUM(M135:M137)</f>
        <v>0</v>
      </c>
      <c r="N134" s="469">
        <f t="shared" si="168"/>
        <v>0</v>
      </c>
      <c r="O134" s="512">
        <f t="shared" si="168"/>
        <v>0</v>
      </c>
      <c r="P134" s="514"/>
    </row>
    <row r="135" spans="1:16" hidden="1" x14ac:dyDescent="0.25">
      <c r="A135" s="348">
        <v>2351</v>
      </c>
      <c r="B135" s="390" t="s">
        <v>149</v>
      </c>
      <c r="C135" s="391">
        <f t="shared" si="99"/>
        <v>0</v>
      </c>
      <c r="D135" s="515"/>
      <c r="E135" s="516"/>
      <c r="F135" s="397">
        <f t="shared" ref="F135:F137" si="169">D135+E135</f>
        <v>0</v>
      </c>
      <c r="G135" s="515"/>
      <c r="H135" s="516"/>
      <c r="I135" s="397">
        <f t="shared" ref="I135:I137" si="170">G135+H135</f>
        <v>0</v>
      </c>
      <c r="J135" s="517"/>
      <c r="K135" s="516"/>
      <c r="L135" s="397">
        <f t="shared" ref="L135:L137" si="171">J135+K135</f>
        <v>0</v>
      </c>
      <c r="M135" s="515"/>
      <c r="N135" s="516"/>
      <c r="O135" s="397">
        <f t="shared" ref="O135:O137" si="172">M135+N135</f>
        <v>0</v>
      </c>
      <c r="P135" s="518"/>
    </row>
    <row r="136" spans="1:16" ht="24" hidden="1" x14ac:dyDescent="0.25">
      <c r="A136" s="356">
        <v>2352</v>
      </c>
      <c r="B136" s="400" t="s">
        <v>150</v>
      </c>
      <c r="C136" s="401">
        <f t="shared" si="99"/>
        <v>0</v>
      </c>
      <c r="D136" s="519"/>
      <c r="E136" s="520"/>
      <c r="F136" s="407">
        <f t="shared" si="169"/>
        <v>0</v>
      </c>
      <c r="G136" s="519"/>
      <c r="H136" s="520"/>
      <c r="I136" s="407">
        <f t="shared" si="170"/>
        <v>0</v>
      </c>
      <c r="J136" s="521"/>
      <c r="K136" s="520"/>
      <c r="L136" s="407">
        <f t="shared" si="171"/>
        <v>0</v>
      </c>
      <c r="M136" s="519"/>
      <c r="N136" s="520"/>
      <c r="O136" s="407">
        <f t="shared" si="172"/>
        <v>0</v>
      </c>
      <c r="P136" s="522"/>
    </row>
    <row r="137" spans="1:16" ht="24" hidden="1" x14ac:dyDescent="0.25">
      <c r="A137" s="356">
        <v>2353</v>
      </c>
      <c r="B137" s="400" t="s">
        <v>151</v>
      </c>
      <c r="C137" s="401">
        <f t="shared" si="99"/>
        <v>0</v>
      </c>
      <c r="D137" s="519"/>
      <c r="E137" s="520"/>
      <c r="F137" s="407">
        <f t="shared" si="169"/>
        <v>0</v>
      </c>
      <c r="G137" s="519"/>
      <c r="H137" s="520"/>
      <c r="I137" s="407">
        <f t="shared" si="170"/>
        <v>0</v>
      </c>
      <c r="J137" s="521"/>
      <c r="K137" s="520"/>
      <c r="L137" s="407">
        <f t="shared" si="171"/>
        <v>0</v>
      </c>
      <c r="M137" s="519"/>
      <c r="N137" s="520"/>
      <c r="O137" s="407">
        <f t="shared" si="172"/>
        <v>0</v>
      </c>
      <c r="P137" s="522"/>
    </row>
    <row r="138" spans="1:16" ht="36" hidden="1" x14ac:dyDescent="0.25">
      <c r="A138" s="523">
        <v>2360</v>
      </c>
      <c r="B138" s="400" t="s">
        <v>152</v>
      </c>
      <c r="C138" s="401">
        <f t="shared" si="99"/>
        <v>0</v>
      </c>
      <c r="D138" s="524">
        <f t="shared" ref="D138:E138" si="173">SUM(D139:D145)</f>
        <v>0</v>
      </c>
      <c r="E138" s="525">
        <f t="shared" si="173"/>
        <v>0</v>
      </c>
      <c r="F138" s="407">
        <f>SUM(F139:F145)</f>
        <v>0</v>
      </c>
      <c r="G138" s="524">
        <f t="shared" ref="G138:H138" si="174">SUM(G139:G145)</f>
        <v>0</v>
      </c>
      <c r="H138" s="525">
        <f t="shared" si="174"/>
        <v>0</v>
      </c>
      <c r="I138" s="407">
        <f>SUM(I139:I145)</f>
        <v>0</v>
      </c>
      <c r="J138" s="526">
        <f t="shared" ref="J138:K138" si="175">SUM(J139:J145)</f>
        <v>0</v>
      </c>
      <c r="K138" s="525">
        <f t="shared" si="175"/>
        <v>0</v>
      </c>
      <c r="L138" s="407">
        <f>SUM(L139:L145)</f>
        <v>0</v>
      </c>
      <c r="M138" s="524">
        <f t="shared" ref="M138:O138" si="176">SUM(M139:M145)</f>
        <v>0</v>
      </c>
      <c r="N138" s="525">
        <f t="shared" si="176"/>
        <v>0</v>
      </c>
      <c r="O138" s="407">
        <f t="shared" si="176"/>
        <v>0</v>
      </c>
      <c r="P138" s="522"/>
    </row>
    <row r="139" spans="1:16" hidden="1" x14ac:dyDescent="0.25">
      <c r="A139" s="705">
        <v>2361</v>
      </c>
      <c r="B139" s="706" t="s">
        <v>153</v>
      </c>
      <c r="C139" s="707">
        <f t="shared" si="99"/>
        <v>0</v>
      </c>
      <c r="D139" s="708"/>
      <c r="E139" s="709"/>
      <c r="F139" s="710">
        <f t="shared" ref="F139:F146" si="177">D139+E139</f>
        <v>0</v>
      </c>
      <c r="G139" s="708"/>
      <c r="H139" s="709"/>
      <c r="I139" s="710">
        <f t="shared" ref="I139:I146" si="178">G139+H139</f>
        <v>0</v>
      </c>
      <c r="J139" s="711"/>
      <c r="K139" s="709"/>
      <c r="L139" s="710">
        <f t="shared" ref="L139:L146" si="179">J139+K139</f>
        <v>0</v>
      </c>
      <c r="M139" s="708"/>
      <c r="N139" s="709"/>
      <c r="O139" s="710">
        <f t="shared" ref="O139:O146" si="180">M139+N139</f>
        <v>0</v>
      </c>
      <c r="P139" s="712"/>
    </row>
    <row r="140" spans="1:16" ht="24" hidden="1" x14ac:dyDescent="0.25">
      <c r="A140" s="355">
        <v>2362</v>
      </c>
      <c r="B140" s="400" t="s">
        <v>154</v>
      </c>
      <c r="C140" s="401">
        <f t="shared" si="99"/>
        <v>0</v>
      </c>
      <c r="D140" s="519"/>
      <c r="E140" s="520"/>
      <c r="F140" s="407">
        <f t="shared" si="177"/>
        <v>0</v>
      </c>
      <c r="G140" s="519"/>
      <c r="H140" s="520"/>
      <c r="I140" s="407">
        <f t="shared" si="178"/>
        <v>0</v>
      </c>
      <c r="J140" s="521"/>
      <c r="K140" s="520"/>
      <c r="L140" s="407">
        <f t="shared" si="179"/>
        <v>0</v>
      </c>
      <c r="M140" s="519"/>
      <c r="N140" s="520"/>
      <c r="O140" s="407">
        <f t="shared" si="180"/>
        <v>0</v>
      </c>
      <c r="P140" s="522"/>
    </row>
    <row r="141" spans="1:16" hidden="1" x14ac:dyDescent="0.25">
      <c r="A141" s="355">
        <v>2363</v>
      </c>
      <c r="B141" s="400" t="s">
        <v>155</v>
      </c>
      <c r="C141" s="401">
        <f t="shared" si="99"/>
        <v>0</v>
      </c>
      <c r="D141" s="519"/>
      <c r="E141" s="520"/>
      <c r="F141" s="407">
        <f t="shared" si="177"/>
        <v>0</v>
      </c>
      <c r="G141" s="519"/>
      <c r="H141" s="520"/>
      <c r="I141" s="407">
        <f t="shared" si="178"/>
        <v>0</v>
      </c>
      <c r="J141" s="521"/>
      <c r="K141" s="520"/>
      <c r="L141" s="407">
        <f t="shared" si="179"/>
        <v>0</v>
      </c>
      <c r="M141" s="519"/>
      <c r="N141" s="520"/>
      <c r="O141" s="407">
        <f t="shared" si="180"/>
        <v>0</v>
      </c>
      <c r="P141" s="522"/>
    </row>
    <row r="142" spans="1:16" hidden="1" x14ac:dyDescent="0.25">
      <c r="A142" s="355">
        <v>2364</v>
      </c>
      <c r="B142" s="400" t="s">
        <v>156</v>
      </c>
      <c r="C142" s="401">
        <f t="shared" si="99"/>
        <v>0</v>
      </c>
      <c r="D142" s="519"/>
      <c r="E142" s="520"/>
      <c r="F142" s="407">
        <f t="shared" si="177"/>
        <v>0</v>
      </c>
      <c r="G142" s="519"/>
      <c r="H142" s="520"/>
      <c r="I142" s="407">
        <f t="shared" si="178"/>
        <v>0</v>
      </c>
      <c r="J142" s="521"/>
      <c r="K142" s="520"/>
      <c r="L142" s="407">
        <f t="shared" si="179"/>
        <v>0</v>
      </c>
      <c r="M142" s="519"/>
      <c r="N142" s="520"/>
      <c r="O142" s="407">
        <f t="shared" si="180"/>
        <v>0</v>
      </c>
      <c r="P142" s="522"/>
    </row>
    <row r="143" spans="1:16" ht="12.75" hidden="1" customHeight="1" x14ac:dyDescent="0.25">
      <c r="A143" s="355">
        <v>2365</v>
      </c>
      <c r="B143" s="400" t="s">
        <v>157</v>
      </c>
      <c r="C143" s="401">
        <f t="shared" si="99"/>
        <v>0</v>
      </c>
      <c r="D143" s="519"/>
      <c r="E143" s="520"/>
      <c r="F143" s="407">
        <f t="shared" si="177"/>
        <v>0</v>
      </c>
      <c r="G143" s="519"/>
      <c r="H143" s="520"/>
      <c r="I143" s="407">
        <f t="shared" si="178"/>
        <v>0</v>
      </c>
      <c r="J143" s="521"/>
      <c r="K143" s="520"/>
      <c r="L143" s="407">
        <f t="shared" si="179"/>
        <v>0</v>
      </c>
      <c r="M143" s="519"/>
      <c r="N143" s="520"/>
      <c r="O143" s="407">
        <f t="shared" si="180"/>
        <v>0</v>
      </c>
      <c r="P143" s="522"/>
    </row>
    <row r="144" spans="1:16" ht="36" hidden="1" x14ac:dyDescent="0.25">
      <c r="A144" s="355">
        <v>2366</v>
      </c>
      <c r="B144" s="400" t="s">
        <v>158</v>
      </c>
      <c r="C144" s="401">
        <f t="shared" si="99"/>
        <v>0</v>
      </c>
      <c r="D144" s="519"/>
      <c r="E144" s="520"/>
      <c r="F144" s="407">
        <f t="shared" si="177"/>
        <v>0</v>
      </c>
      <c r="G144" s="519"/>
      <c r="H144" s="520"/>
      <c r="I144" s="407">
        <f t="shared" si="178"/>
        <v>0</v>
      </c>
      <c r="J144" s="521"/>
      <c r="K144" s="520"/>
      <c r="L144" s="407">
        <f t="shared" si="179"/>
        <v>0</v>
      </c>
      <c r="M144" s="519"/>
      <c r="N144" s="520"/>
      <c r="O144" s="407">
        <f t="shared" si="180"/>
        <v>0</v>
      </c>
      <c r="P144" s="522"/>
    </row>
    <row r="145" spans="1:16" ht="60" hidden="1" x14ac:dyDescent="0.25">
      <c r="A145" s="355">
        <v>2369</v>
      </c>
      <c r="B145" s="400" t="s">
        <v>159</v>
      </c>
      <c r="C145" s="401">
        <f t="shared" si="99"/>
        <v>0</v>
      </c>
      <c r="D145" s="519"/>
      <c r="E145" s="520"/>
      <c r="F145" s="407">
        <f t="shared" si="177"/>
        <v>0</v>
      </c>
      <c r="G145" s="519"/>
      <c r="H145" s="520"/>
      <c r="I145" s="407">
        <f t="shared" si="178"/>
        <v>0</v>
      </c>
      <c r="J145" s="521"/>
      <c r="K145" s="520"/>
      <c r="L145" s="407">
        <f t="shared" si="179"/>
        <v>0</v>
      </c>
      <c r="M145" s="519"/>
      <c r="N145" s="520"/>
      <c r="O145" s="407">
        <f t="shared" si="180"/>
        <v>0</v>
      </c>
      <c r="P145" s="522"/>
    </row>
    <row r="146" spans="1:16" hidden="1" x14ac:dyDescent="0.25">
      <c r="A146" s="511">
        <v>2370</v>
      </c>
      <c r="B146" s="462" t="s">
        <v>160</v>
      </c>
      <c r="C146" s="467">
        <f t="shared" si="99"/>
        <v>0</v>
      </c>
      <c r="D146" s="527"/>
      <c r="E146" s="528"/>
      <c r="F146" s="512">
        <f t="shared" si="177"/>
        <v>0</v>
      </c>
      <c r="G146" s="527"/>
      <c r="H146" s="528"/>
      <c r="I146" s="512">
        <f t="shared" si="178"/>
        <v>0</v>
      </c>
      <c r="J146" s="529"/>
      <c r="K146" s="528"/>
      <c r="L146" s="512">
        <f t="shared" si="179"/>
        <v>0</v>
      </c>
      <c r="M146" s="527"/>
      <c r="N146" s="528"/>
      <c r="O146" s="512">
        <f t="shared" si="180"/>
        <v>0</v>
      </c>
      <c r="P146" s="514"/>
    </row>
    <row r="147" spans="1:16" hidden="1" x14ac:dyDescent="0.25">
      <c r="A147" s="511">
        <v>2380</v>
      </c>
      <c r="B147" s="462" t="s">
        <v>161</v>
      </c>
      <c r="C147" s="467">
        <f t="shared" si="99"/>
        <v>0</v>
      </c>
      <c r="D147" s="468">
        <f t="shared" ref="D147:E147" si="181">SUM(D148:D149)</f>
        <v>0</v>
      </c>
      <c r="E147" s="469">
        <f t="shared" si="181"/>
        <v>0</v>
      </c>
      <c r="F147" s="512">
        <f>SUM(F148:F149)</f>
        <v>0</v>
      </c>
      <c r="G147" s="468">
        <f t="shared" ref="G147:H147" si="182">SUM(G148:G149)</f>
        <v>0</v>
      </c>
      <c r="H147" s="469">
        <f t="shared" si="182"/>
        <v>0</v>
      </c>
      <c r="I147" s="512">
        <f>SUM(I148:I149)</f>
        <v>0</v>
      </c>
      <c r="J147" s="513">
        <f t="shared" ref="J147:K147" si="183">SUM(J148:J149)</f>
        <v>0</v>
      </c>
      <c r="K147" s="469">
        <f t="shared" si="183"/>
        <v>0</v>
      </c>
      <c r="L147" s="512">
        <f>SUM(L148:L149)</f>
        <v>0</v>
      </c>
      <c r="M147" s="468">
        <f t="shared" ref="M147:O147" si="184">SUM(M148:M149)</f>
        <v>0</v>
      </c>
      <c r="N147" s="469">
        <f t="shared" si="184"/>
        <v>0</v>
      </c>
      <c r="O147" s="512">
        <f t="shared" si="184"/>
        <v>0</v>
      </c>
      <c r="P147" s="514"/>
    </row>
    <row r="148" spans="1:16" hidden="1" x14ac:dyDescent="0.25">
      <c r="A148" s="347">
        <v>2381</v>
      </c>
      <c r="B148" s="390" t="s">
        <v>162</v>
      </c>
      <c r="C148" s="391">
        <f t="shared" si="99"/>
        <v>0</v>
      </c>
      <c r="D148" s="515"/>
      <c r="E148" s="516"/>
      <c r="F148" s="397">
        <f t="shared" ref="F148:F151" si="185">D148+E148</f>
        <v>0</v>
      </c>
      <c r="G148" s="515"/>
      <c r="H148" s="516"/>
      <c r="I148" s="397">
        <f t="shared" ref="I148:I151" si="186">G148+H148</f>
        <v>0</v>
      </c>
      <c r="J148" s="517"/>
      <c r="K148" s="516"/>
      <c r="L148" s="397">
        <f t="shared" ref="L148:L151" si="187">J148+K148</f>
        <v>0</v>
      </c>
      <c r="M148" s="515"/>
      <c r="N148" s="516"/>
      <c r="O148" s="397">
        <f t="shared" ref="O148:O151" si="188">M148+N148</f>
        <v>0</v>
      </c>
      <c r="P148" s="518"/>
    </row>
    <row r="149" spans="1:16" ht="24" hidden="1" x14ac:dyDescent="0.25">
      <c r="A149" s="355">
        <v>2389</v>
      </c>
      <c r="B149" s="400" t="s">
        <v>163</v>
      </c>
      <c r="C149" s="401">
        <f t="shared" ref="C149:C212" si="189">F149+I149+L149+O149</f>
        <v>0</v>
      </c>
      <c r="D149" s="519"/>
      <c r="E149" s="520"/>
      <c r="F149" s="407">
        <f t="shared" si="185"/>
        <v>0</v>
      </c>
      <c r="G149" s="519"/>
      <c r="H149" s="520"/>
      <c r="I149" s="407">
        <f t="shared" si="186"/>
        <v>0</v>
      </c>
      <c r="J149" s="521"/>
      <c r="K149" s="520"/>
      <c r="L149" s="407">
        <f t="shared" si="187"/>
        <v>0</v>
      </c>
      <c r="M149" s="519"/>
      <c r="N149" s="520"/>
      <c r="O149" s="407">
        <f t="shared" si="188"/>
        <v>0</v>
      </c>
      <c r="P149" s="522"/>
    </row>
    <row r="150" spans="1:16" hidden="1" x14ac:dyDescent="0.25">
      <c r="A150" s="511">
        <v>2390</v>
      </c>
      <c r="B150" s="462" t="s">
        <v>164</v>
      </c>
      <c r="C150" s="467">
        <f t="shared" si="189"/>
        <v>0</v>
      </c>
      <c r="D150" s="527"/>
      <c r="E150" s="528"/>
      <c r="F150" s="512">
        <f t="shared" si="185"/>
        <v>0</v>
      </c>
      <c r="G150" s="527"/>
      <c r="H150" s="528"/>
      <c r="I150" s="512">
        <f t="shared" si="186"/>
        <v>0</v>
      </c>
      <c r="J150" s="529"/>
      <c r="K150" s="528"/>
      <c r="L150" s="512">
        <f t="shared" si="187"/>
        <v>0</v>
      </c>
      <c r="M150" s="527"/>
      <c r="N150" s="528"/>
      <c r="O150" s="512">
        <f t="shared" si="188"/>
        <v>0</v>
      </c>
      <c r="P150" s="514"/>
    </row>
    <row r="151" spans="1:16" hidden="1" x14ac:dyDescent="0.25">
      <c r="A151" s="376">
        <v>2400</v>
      </c>
      <c r="B151" s="506" t="s">
        <v>165</v>
      </c>
      <c r="C151" s="377">
        <f t="shared" si="189"/>
        <v>0</v>
      </c>
      <c r="D151" s="541"/>
      <c r="E151" s="542"/>
      <c r="F151" s="388">
        <f t="shared" si="185"/>
        <v>0</v>
      </c>
      <c r="G151" s="541"/>
      <c r="H151" s="542"/>
      <c r="I151" s="388">
        <f t="shared" si="186"/>
        <v>0</v>
      </c>
      <c r="J151" s="543"/>
      <c r="K151" s="542"/>
      <c r="L151" s="388">
        <f t="shared" si="187"/>
        <v>0</v>
      </c>
      <c r="M151" s="541"/>
      <c r="N151" s="542"/>
      <c r="O151" s="388">
        <f t="shared" si="188"/>
        <v>0</v>
      </c>
      <c r="P151" s="530"/>
    </row>
    <row r="152" spans="1:16" ht="24" hidden="1" x14ac:dyDescent="0.25">
      <c r="A152" s="376">
        <v>2500</v>
      </c>
      <c r="B152" s="506" t="s">
        <v>166</v>
      </c>
      <c r="C152" s="377">
        <f t="shared" si="189"/>
        <v>0</v>
      </c>
      <c r="D152" s="507">
        <f t="shared" ref="D152:E152" si="190">SUM(D153,D159)</f>
        <v>0</v>
      </c>
      <c r="E152" s="508">
        <f t="shared" si="190"/>
        <v>0</v>
      </c>
      <c r="F152" s="388">
        <f>SUM(F153,F159)</f>
        <v>0</v>
      </c>
      <c r="G152" s="507">
        <f t="shared" ref="G152:O152" si="191">SUM(G153,G159)</f>
        <v>0</v>
      </c>
      <c r="H152" s="508">
        <f t="shared" si="191"/>
        <v>0</v>
      </c>
      <c r="I152" s="388">
        <f t="shared" si="191"/>
        <v>0</v>
      </c>
      <c r="J152" s="509">
        <f t="shared" si="191"/>
        <v>0</v>
      </c>
      <c r="K152" s="508">
        <f t="shared" si="191"/>
        <v>0</v>
      </c>
      <c r="L152" s="388">
        <f t="shared" si="191"/>
        <v>0</v>
      </c>
      <c r="M152" s="507">
        <f t="shared" si="191"/>
        <v>0</v>
      </c>
      <c r="N152" s="508">
        <f t="shared" si="191"/>
        <v>0</v>
      </c>
      <c r="O152" s="388">
        <f t="shared" si="191"/>
        <v>0</v>
      </c>
      <c r="P152" s="510"/>
    </row>
    <row r="153" spans="1:16" ht="24" hidden="1" x14ac:dyDescent="0.25">
      <c r="A153" s="692">
        <v>2510</v>
      </c>
      <c r="B153" s="390" t="s">
        <v>167</v>
      </c>
      <c r="C153" s="391">
        <f t="shared" si="189"/>
        <v>0</v>
      </c>
      <c r="D153" s="532">
        <f t="shared" ref="D153:E153" si="192">SUM(D154:D158)</f>
        <v>0</v>
      </c>
      <c r="E153" s="533">
        <f t="shared" si="192"/>
        <v>0</v>
      </c>
      <c r="F153" s="397">
        <f>SUM(F154:F158)</f>
        <v>0</v>
      </c>
      <c r="G153" s="532">
        <f t="shared" ref="G153:O153" si="193">SUM(G154:G158)</f>
        <v>0</v>
      </c>
      <c r="H153" s="533">
        <f t="shared" si="193"/>
        <v>0</v>
      </c>
      <c r="I153" s="397">
        <f t="shared" si="193"/>
        <v>0</v>
      </c>
      <c r="J153" s="534">
        <f t="shared" si="193"/>
        <v>0</v>
      </c>
      <c r="K153" s="533">
        <f t="shared" si="193"/>
        <v>0</v>
      </c>
      <c r="L153" s="397">
        <f t="shared" si="193"/>
        <v>0</v>
      </c>
      <c r="M153" s="532">
        <f t="shared" si="193"/>
        <v>0</v>
      </c>
      <c r="N153" s="533">
        <f t="shared" si="193"/>
        <v>0</v>
      </c>
      <c r="O153" s="397">
        <f t="shared" si="193"/>
        <v>0</v>
      </c>
      <c r="P153" s="544"/>
    </row>
    <row r="154" spans="1:16" ht="24" hidden="1" x14ac:dyDescent="0.25">
      <c r="A154" s="356">
        <v>2512</v>
      </c>
      <c r="B154" s="400" t="s">
        <v>168</v>
      </c>
      <c r="C154" s="401">
        <f t="shared" si="189"/>
        <v>0</v>
      </c>
      <c r="D154" s="519"/>
      <c r="E154" s="520"/>
      <c r="F154" s="407">
        <f t="shared" ref="F154:F159" si="194">D154+E154</f>
        <v>0</v>
      </c>
      <c r="G154" s="519"/>
      <c r="H154" s="520"/>
      <c r="I154" s="407">
        <f t="shared" ref="I154:I159" si="195">G154+H154</f>
        <v>0</v>
      </c>
      <c r="J154" s="521"/>
      <c r="K154" s="520"/>
      <c r="L154" s="407">
        <f t="shared" ref="L154:L159" si="196">J154+K154</f>
        <v>0</v>
      </c>
      <c r="M154" s="519"/>
      <c r="N154" s="520"/>
      <c r="O154" s="407">
        <f t="shared" ref="O154:O159" si="197">M154+N154</f>
        <v>0</v>
      </c>
      <c r="P154" s="522"/>
    </row>
    <row r="155" spans="1:16" ht="24" hidden="1" x14ac:dyDescent="0.25">
      <c r="A155" s="356">
        <v>2513</v>
      </c>
      <c r="B155" s="400" t="s">
        <v>169</v>
      </c>
      <c r="C155" s="401">
        <f t="shared" si="189"/>
        <v>0</v>
      </c>
      <c r="D155" s="519"/>
      <c r="E155" s="520"/>
      <c r="F155" s="407">
        <f t="shared" si="194"/>
        <v>0</v>
      </c>
      <c r="G155" s="519"/>
      <c r="H155" s="520"/>
      <c r="I155" s="407">
        <f t="shared" si="195"/>
        <v>0</v>
      </c>
      <c r="J155" s="521"/>
      <c r="K155" s="520"/>
      <c r="L155" s="407">
        <f t="shared" si="196"/>
        <v>0</v>
      </c>
      <c r="M155" s="519"/>
      <c r="N155" s="520"/>
      <c r="O155" s="407">
        <f t="shared" si="197"/>
        <v>0</v>
      </c>
      <c r="P155" s="522"/>
    </row>
    <row r="156" spans="1:16" ht="36" hidden="1" x14ac:dyDescent="0.25">
      <c r="A156" s="356">
        <v>2514</v>
      </c>
      <c r="B156" s="400" t="s">
        <v>170</v>
      </c>
      <c r="C156" s="401">
        <f t="shared" si="189"/>
        <v>0</v>
      </c>
      <c r="D156" s="519"/>
      <c r="E156" s="520"/>
      <c r="F156" s="407">
        <f t="shared" si="194"/>
        <v>0</v>
      </c>
      <c r="G156" s="519"/>
      <c r="H156" s="520"/>
      <c r="I156" s="407">
        <f t="shared" si="195"/>
        <v>0</v>
      </c>
      <c r="J156" s="521"/>
      <c r="K156" s="520"/>
      <c r="L156" s="407">
        <f t="shared" si="196"/>
        <v>0</v>
      </c>
      <c r="M156" s="519"/>
      <c r="N156" s="520"/>
      <c r="O156" s="407">
        <f t="shared" si="197"/>
        <v>0</v>
      </c>
      <c r="P156" s="522"/>
    </row>
    <row r="157" spans="1:16" ht="24" hidden="1" x14ac:dyDescent="0.25">
      <c r="A157" s="356">
        <v>2515</v>
      </c>
      <c r="B157" s="400" t="s">
        <v>171</v>
      </c>
      <c r="C157" s="401">
        <f t="shared" si="189"/>
        <v>0</v>
      </c>
      <c r="D157" s="519"/>
      <c r="E157" s="520"/>
      <c r="F157" s="407">
        <f t="shared" si="194"/>
        <v>0</v>
      </c>
      <c r="G157" s="519"/>
      <c r="H157" s="520"/>
      <c r="I157" s="407">
        <f t="shared" si="195"/>
        <v>0</v>
      </c>
      <c r="J157" s="521"/>
      <c r="K157" s="520"/>
      <c r="L157" s="407">
        <f t="shared" si="196"/>
        <v>0</v>
      </c>
      <c r="M157" s="519"/>
      <c r="N157" s="520"/>
      <c r="O157" s="407">
        <f t="shared" si="197"/>
        <v>0</v>
      </c>
      <c r="P157" s="522"/>
    </row>
    <row r="158" spans="1:16" ht="24" hidden="1" x14ac:dyDescent="0.25">
      <c r="A158" s="356">
        <v>2519</v>
      </c>
      <c r="B158" s="400" t="s">
        <v>172</v>
      </c>
      <c r="C158" s="401">
        <f t="shared" si="189"/>
        <v>0</v>
      </c>
      <c r="D158" s="519"/>
      <c r="E158" s="520"/>
      <c r="F158" s="407">
        <f t="shared" si="194"/>
        <v>0</v>
      </c>
      <c r="G158" s="519"/>
      <c r="H158" s="520"/>
      <c r="I158" s="407">
        <f t="shared" si="195"/>
        <v>0</v>
      </c>
      <c r="J158" s="521"/>
      <c r="K158" s="520"/>
      <c r="L158" s="407">
        <f t="shared" si="196"/>
        <v>0</v>
      </c>
      <c r="M158" s="519"/>
      <c r="N158" s="520"/>
      <c r="O158" s="407">
        <f t="shared" si="197"/>
        <v>0</v>
      </c>
      <c r="P158" s="522"/>
    </row>
    <row r="159" spans="1:16" ht="24" hidden="1" x14ac:dyDescent="0.25">
      <c r="A159" s="523">
        <v>2520</v>
      </c>
      <c r="B159" s="400" t="s">
        <v>173</v>
      </c>
      <c r="C159" s="401">
        <f t="shared" si="189"/>
        <v>0</v>
      </c>
      <c r="D159" s="519"/>
      <c r="E159" s="520"/>
      <c r="F159" s="407">
        <f t="shared" si="194"/>
        <v>0</v>
      </c>
      <c r="G159" s="519"/>
      <c r="H159" s="520"/>
      <c r="I159" s="407">
        <f t="shared" si="195"/>
        <v>0</v>
      </c>
      <c r="J159" s="521"/>
      <c r="K159" s="520"/>
      <c r="L159" s="407">
        <f t="shared" si="196"/>
        <v>0</v>
      </c>
      <c r="M159" s="519"/>
      <c r="N159" s="520"/>
      <c r="O159" s="407">
        <f t="shared" si="197"/>
        <v>0</v>
      </c>
      <c r="P159" s="522"/>
    </row>
    <row r="160" spans="1:16" x14ac:dyDescent="0.25">
      <c r="A160" s="499">
        <v>3000</v>
      </c>
      <c r="B160" s="499" t="s">
        <v>174</v>
      </c>
      <c r="C160" s="500">
        <f t="shared" si="189"/>
        <v>79923</v>
      </c>
      <c r="D160" s="501">
        <f t="shared" ref="D160:E160" si="198">SUM(D161,D171)</f>
        <v>79923</v>
      </c>
      <c r="E160" s="502">
        <f t="shared" si="198"/>
        <v>0</v>
      </c>
      <c r="F160" s="503">
        <f>SUM(F161,F171)</f>
        <v>79923</v>
      </c>
      <c r="G160" s="501">
        <f t="shared" ref="G160:H160" si="199">SUM(G161,G171)</f>
        <v>0</v>
      </c>
      <c r="H160" s="502">
        <f t="shared" si="199"/>
        <v>0</v>
      </c>
      <c r="I160" s="503">
        <f>SUM(I161,I171)</f>
        <v>0</v>
      </c>
      <c r="J160" s="504">
        <f t="shared" ref="J160:K160" si="200">SUM(J161,J171)</f>
        <v>0</v>
      </c>
      <c r="K160" s="502">
        <f t="shared" si="200"/>
        <v>0</v>
      </c>
      <c r="L160" s="503">
        <f>SUM(L161,L171)</f>
        <v>0</v>
      </c>
      <c r="M160" s="501">
        <f t="shared" ref="M160:O160" si="201">SUM(M161,M171)</f>
        <v>0</v>
      </c>
      <c r="N160" s="502">
        <f t="shared" si="201"/>
        <v>0</v>
      </c>
      <c r="O160" s="503">
        <f t="shared" si="201"/>
        <v>0</v>
      </c>
      <c r="P160" s="505"/>
    </row>
    <row r="161" spans="1:16" ht="24" x14ac:dyDescent="0.25">
      <c r="A161" s="376">
        <v>3200</v>
      </c>
      <c r="B161" s="545" t="s">
        <v>175</v>
      </c>
      <c r="C161" s="377">
        <f t="shared" si="189"/>
        <v>79923</v>
      </c>
      <c r="D161" s="507">
        <f t="shared" ref="D161:E161" si="202">SUM(D162,D166)</f>
        <v>79923</v>
      </c>
      <c r="E161" s="508">
        <f t="shared" si="202"/>
        <v>0</v>
      </c>
      <c r="F161" s="388">
        <f>SUM(F162,F166)</f>
        <v>79923</v>
      </c>
      <c r="G161" s="507">
        <f t="shared" ref="G161:O161" si="203">SUM(G162,G166)</f>
        <v>0</v>
      </c>
      <c r="H161" s="508">
        <f t="shared" si="203"/>
        <v>0</v>
      </c>
      <c r="I161" s="388">
        <f t="shared" si="203"/>
        <v>0</v>
      </c>
      <c r="J161" s="509">
        <f t="shared" si="203"/>
        <v>0</v>
      </c>
      <c r="K161" s="508">
        <f t="shared" si="203"/>
        <v>0</v>
      </c>
      <c r="L161" s="388">
        <f t="shared" si="203"/>
        <v>0</v>
      </c>
      <c r="M161" s="507">
        <f t="shared" si="203"/>
        <v>0</v>
      </c>
      <c r="N161" s="508">
        <f t="shared" si="203"/>
        <v>0</v>
      </c>
      <c r="O161" s="388">
        <f t="shared" si="203"/>
        <v>0</v>
      </c>
      <c r="P161" s="510"/>
    </row>
    <row r="162" spans="1:16" ht="36" x14ac:dyDescent="0.25">
      <c r="A162" s="692">
        <v>3260</v>
      </c>
      <c r="B162" s="390" t="s">
        <v>176</v>
      </c>
      <c r="C162" s="391">
        <f t="shared" si="189"/>
        <v>79923</v>
      </c>
      <c r="D162" s="532">
        <f t="shared" ref="D162:E162" si="204">SUM(D163:D165)</f>
        <v>79923</v>
      </c>
      <c r="E162" s="533">
        <f t="shared" si="204"/>
        <v>0</v>
      </c>
      <c r="F162" s="397">
        <f>SUM(F163:F165)</f>
        <v>79923</v>
      </c>
      <c r="G162" s="532">
        <f t="shared" ref="G162:H162" si="205">SUM(G163:G165)</f>
        <v>0</v>
      </c>
      <c r="H162" s="533">
        <f t="shared" si="205"/>
        <v>0</v>
      </c>
      <c r="I162" s="397">
        <f>SUM(I163:I165)</f>
        <v>0</v>
      </c>
      <c r="J162" s="534">
        <f t="shared" ref="J162:K162" si="206">SUM(J163:J165)</f>
        <v>0</v>
      </c>
      <c r="K162" s="533">
        <f t="shared" si="206"/>
        <v>0</v>
      </c>
      <c r="L162" s="397">
        <f>SUM(L163:L165)</f>
        <v>0</v>
      </c>
      <c r="M162" s="532">
        <f t="shared" ref="M162:O162" si="207">SUM(M163:M165)</f>
        <v>0</v>
      </c>
      <c r="N162" s="533">
        <f t="shared" si="207"/>
        <v>0</v>
      </c>
      <c r="O162" s="397">
        <f t="shared" si="207"/>
        <v>0</v>
      </c>
      <c r="P162" s="518"/>
    </row>
    <row r="163" spans="1:16" ht="24" hidden="1" x14ac:dyDescent="0.25">
      <c r="A163" s="356">
        <v>3261</v>
      </c>
      <c r="B163" s="400" t="s">
        <v>177</v>
      </c>
      <c r="C163" s="401">
        <f t="shared" si="189"/>
        <v>0</v>
      </c>
      <c r="D163" s="519"/>
      <c r="E163" s="520"/>
      <c r="F163" s="407">
        <f t="shared" ref="F163:F165" si="208">D163+E163</f>
        <v>0</v>
      </c>
      <c r="G163" s="519"/>
      <c r="H163" s="520"/>
      <c r="I163" s="407">
        <f t="shared" ref="I163:I165" si="209">G163+H163</f>
        <v>0</v>
      </c>
      <c r="J163" s="521"/>
      <c r="K163" s="520"/>
      <c r="L163" s="407">
        <f t="shared" ref="L163:L165" si="210">J163+K163</f>
        <v>0</v>
      </c>
      <c r="M163" s="519"/>
      <c r="N163" s="520"/>
      <c r="O163" s="407">
        <f t="shared" ref="O163:O165" si="211">M163+N163</f>
        <v>0</v>
      </c>
      <c r="P163" s="522"/>
    </row>
    <row r="164" spans="1:16" ht="36" hidden="1" x14ac:dyDescent="0.25">
      <c r="A164" s="356">
        <v>3262</v>
      </c>
      <c r="B164" s="400" t="s">
        <v>178</v>
      </c>
      <c r="C164" s="401">
        <f t="shared" si="189"/>
        <v>0</v>
      </c>
      <c r="D164" s="519"/>
      <c r="E164" s="520"/>
      <c r="F164" s="407">
        <f t="shared" si="208"/>
        <v>0</v>
      </c>
      <c r="G164" s="519"/>
      <c r="H164" s="520"/>
      <c r="I164" s="407">
        <f t="shared" si="209"/>
        <v>0</v>
      </c>
      <c r="J164" s="521"/>
      <c r="K164" s="520"/>
      <c r="L164" s="407">
        <f t="shared" si="210"/>
        <v>0</v>
      </c>
      <c r="M164" s="519"/>
      <c r="N164" s="520"/>
      <c r="O164" s="407">
        <f t="shared" si="211"/>
        <v>0</v>
      </c>
      <c r="P164" s="522"/>
    </row>
    <row r="165" spans="1:16" ht="24" x14ac:dyDescent="0.25">
      <c r="A165" s="713">
        <v>3263</v>
      </c>
      <c r="B165" s="706" t="s">
        <v>179</v>
      </c>
      <c r="C165" s="707">
        <f t="shared" si="189"/>
        <v>79923</v>
      </c>
      <c r="D165" s="708">
        <v>79923</v>
      </c>
      <c r="E165" s="709"/>
      <c r="F165" s="710">
        <f t="shared" si="208"/>
        <v>79923</v>
      </c>
      <c r="G165" s="708"/>
      <c r="H165" s="709"/>
      <c r="I165" s="710">
        <f t="shared" si="209"/>
        <v>0</v>
      </c>
      <c r="J165" s="711"/>
      <c r="K165" s="709"/>
      <c r="L165" s="710">
        <f t="shared" si="210"/>
        <v>0</v>
      </c>
      <c r="M165" s="708"/>
      <c r="N165" s="709"/>
      <c r="O165" s="710">
        <f t="shared" si="211"/>
        <v>0</v>
      </c>
      <c r="P165" s="712"/>
    </row>
    <row r="166" spans="1:16" ht="84" hidden="1" x14ac:dyDescent="0.25">
      <c r="A166" s="692">
        <v>3290</v>
      </c>
      <c r="B166" s="390" t="s">
        <v>180</v>
      </c>
      <c r="C166" s="546">
        <f t="shared" si="189"/>
        <v>0</v>
      </c>
      <c r="D166" s="532">
        <f t="shared" ref="D166:E166" si="212">SUM(D167:D170)</f>
        <v>0</v>
      </c>
      <c r="E166" s="533">
        <f t="shared" si="212"/>
        <v>0</v>
      </c>
      <c r="F166" s="397">
        <f>SUM(F167:F170)</f>
        <v>0</v>
      </c>
      <c r="G166" s="532">
        <f t="shared" ref="G166:O166" si="213">SUM(G167:G170)</f>
        <v>0</v>
      </c>
      <c r="H166" s="533">
        <f t="shared" si="213"/>
        <v>0</v>
      </c>
      <c r="I166" s="397">
        <f t="shared" si="213"/>
        <v>0</v>
      </c>
      <c r="J166" s="534">
        <f t="shared" si="213"/>
        <v>0</v>
      </c>
      <c r="K166" s="533">
        <f t="shared" si="213"/>
        <v>0</v>
      </c>
      <c r="L166" s="397">
        <f t="shared" si="213"/>
        <v>0</v>
      </c>
      <c r="M166" s="532">
        <f t="shared" si="213"/>
        <v>0</v>
      </c>
      <c r="N166" s="533">
        <f t="shared" si="213"/>
        <v>0</v>
      </c>
      <c r="O166" s="397">
        <f t="shared" si="213"/>
        <v>0</v>
      </c>
      <c r="P166" s="547"/>
    </row>
    <row r="167" spans="1:16" ht="72" hidden="1" x14ac:dyDescent="0.25">
      <c r="A167" s="356">
        <v>3291</v>
      </c>
      <c r="B167" s="400" t="s">
        <v>181</v>
      </c>
      <c r="C167" s="401">
        <f t="shared" si="189"/>
        <v>0</v>
      </c>
      <c r="D167" s="519"/>
      <c r="E167" s="520"/>
      <c r="F167" s="407">
        <f t="shared" ref="F167:F170" si="214">D167+E167</f>
        <v>0</v>
      </c>
      <c r="G167" s="519"/>
      <c r="H167" s="520"/>
      <c r="I167" s="407">
        <f t="shared" ref="I167:I170" si="215">G167+H167</f>
        <v>0</v>
      </c>
      <c r="J167" s="521"/>
      <c r="K167" s="520"/>
      <c r="L167" s="407">
        <f t="shared" ref="L167:L170" si="216">J167+K167</f>
        <v>0</v>
      </c>
      <c r="M167" s="519"/>
      <c r="N167" s="520"/>
      <c r="O167" s="407">
        <f t="shared" ref="O167:O170" si="217">M167+N167</f>
        <v>0</v>
      </c>
      <c r="P167" s="522"/>
    </row>
    <row r="168" spans="1:16" ht="72" hidden="1" x14ac:dyDescent="0.25">
      <c r="A168" s="356">
        <v>3292</v>
      </c>
      <c r="B168" s="400" t="s">
        <v>182</v>
      </c>
      <c r="C168" s="401">
        <f t="shared" si="189"/>
        <v>0</v>
      </c>
      <c r="D168" s="519"/>
      <c r="E168" s="520"/>
      <c r="F168" s="407">
        <f t="shared" si="214"/>
        <v>0</v>
      </c>
      <c r="G168" s="519"/>
      <c r="H168" s="520"/>
      <c r="I168" s="407">
        <f t="shared" si="215"/>
        <v>0</v>
      </c>
      <c r="J168" s="521"/>
      <c r="K168" s="520"/>
      <c r="L168" s="407">
        <f t="shared" si="216"/>
        <v>0</v>
      </c>
      <c r="M168" s="519"/>
      <c r="N168" s="520"/>
      <c r="O168" s="407">
        <f t="shared" si="217"/>
        <v>0</v>
      </c>
      <c r="P168" s="522"/>
    </row>
    <row r="169" spans="1:16" ht="72" hidden="1" x14ac:dyDescent="0.25">
      <c r="A169" s="356">
        <v>3293</v>
      </c>
      <c r="B169" s="400" t="s">
        <v>183</v>
      </c>
      <c r="C169" s="401">
        <f t="shared" si="189"/>
        <v>0</v>
      </c>
      <c r="D169" s="519"/>
      <c r="E169" s="520"/>
      <c r="F169" s="407">
        <f t="shared" si="214"/>
        <v>0</v>
      </c>
      <c r="G169" s="519"/>
      <c r="H169" s="520"/>
      <c r="I169" s="407">
        <f t="shared" si="215"/>
        <v>0</v>
      </c>
      <c r="J169" s="521"/>
      <c r="K169" s="520"/>
      <c r="L169" s="407">
        <f t="shared" si="216"/>
        <v>0</v>
      </c>
      <c r="M169" s="519"/>
      <c r="N169" s="520"/>
      <c r="O169" s="407">
        <f t="shared" si="217"/>
        <v>0</v>
      </c>
      <c r="P169" s="522"/>
    </row>
    <row r="170" spans="1:16" ht="60" hidden="1" x14ac:dyDescent="0.25">
      <c r="A170" s="548">
        <v>3294</v>
      </c>
      <c r="B170" s="400" t="s">
        <v>184</v>
      </c>
      <c r="C170" s="546">
        <f t="shared" si="189"/>
        <v>0</v>
      </c>
      <c r="D170" s="549"/>
      <c r="E170" s="550"/>
      <c r="F170" s="551">
        <f t="shared" si="214"/>
        <v>0</v>
      </c>
      <c r="G170" s="549"/>
      <c r="H170" s="550"/>
      <c r="I170" s="551">
        <f t="shared" si="215"/>
        <v>0</v>
      </c>
      <c r="J170" s="552"/>
      <c r="K170" s="550"/>
      <c r="L170" s="551">
        <f t="shared" si="216"/>
        <v>0</v>
      </c>
      <c r="M170" s="549"/>
      <c r="N170" s="550"/>
      <c r="O170" s="551">
        <f t="shared" si="217"/>
        <v>0</v>
      </c>
      <c r="P170" s="547"/>
    </row>
    <row r="171" spans="1:16" ht="48" hidden="1" x14ac:dyDescent="0.25">
      <c r="A171" s="553">
        <v>3300</v>
      </c>
      <c r="B171" s="545" t="s">
        <v>185</v>
      </c>
      <c r="C171" s="554">
        <f t="shared" si="189"/>
        <v>0</v>
      </c>
      <c r="D171" s="555">
        <f t="shared" ref="D171:E171" si="218">SUM(D172:D173)</f>
        <v>0</v>
      </c>
      <c r="E171" s="556">
        <f t="shared" si="218"/>
        <v>0</v>
      </c>
      <c r="F171" s="557">
        <f>SUM(F172:F173)</f>
        <v>0</v>
      </c>
      <c r="G171" s="555">
        <f t="shared" ref="G171:O171" si="219">SUM(G172:G173)</f>
        <v>0</v>
      </c>
      <c r="H171" s="556">
        <f t="shared" si="219"/>
        <v>0</v>
      </c>
      <c r="I171" s="557">
        <f t="shared" si="219"/>
        <v>0</v>
      </c>
      <c r="J171" s="558">
        <f t="shared" si="219"/>
        <v>0</v>
      </c>
      <c r="K171" s="556">
        <f t="shared" si="219"/>
        <v>0</v>
      </c>
      <c r="L171" s="557">
        <f t="shared" si="219"/>
        <v>0</v>
      </c>
      <c r="M171" s="555">
        <f t="shared" si="219"/>
        <v>0</v>
      </c>
      <c r="N171" s="556">
        <f t="shared" si="219"/>
        <v>0</v>
      </c>
      <c r="O171" s="557">
        <f t="shared" si="219"/>
        <v>0</v>
      </c>
      <c r="P171" s="510"/>
    </row>
    <row r="172" spans="1:16" ht="48" hidden="1" x14ac:dyDescent="0.25">
      <c r="A172" s="461">
        <v>3310</v>
      </c>
      <c r="B172" s="462" t="s">
        <v>186</v>
      </c>
      <c r="C172" s="467">
        <f t="shared" si="189"/>
        <v>0</v>
      </c>
      <c r="D172" s="527"/>
      <c r="E172" s="528"/>
      <c r="F172" s="512">
        <f t="shared" ref="F172:F173" si="220">D172+E172</f>
        <v>0</v>
      </c>
      <c r="G172" s="527"/>
      <c r="H172" s="528"/>
      <c r="I172" s="512">
        <f t="shared" ref="I172:I173" si="221">G172+H172</f>
        <v>0</v>
      </c>
      <c r="J172" s="529"/>
      <c r="K172" s="528"/>
      <c r="L172" s="512">
        <f t="shared" ref="L172:L173" si="222">J172+K172</f>
        <v>0</v>
      </c>
      <c r="M172" s="527"/>
      <c r="N172" s="528"/>
      <c r="O172" s="512">
        <f t="shared" ref="O172:O173" si="223">M172+N172</f>
        <v>0</v>
      </c>
      <c r="P172" s="514"/>
    </row>
    <row r="173" spans="1:16" ht="48.75" hidden="1" customHeight="1" x14ac:dyDescent="0.25">
      <c r="A173" s="348">
        <v>3320</v>
      </c>
      <c r="B173" s="390" t="s">
        <v>187</v>
      </c>
      <c r="C173" s="391">
        <f t="shared" si="189"/>
        <v>0</v>
      </c>
      <c r="D173" s="515"/>
      <c r="E173" s="516"/>
      <c r="F173" s="397">
        <f t="shared" si="220"/>
        <v>0</v>
      </c>
      <c r="G173" s="515"/>
      <c r="H173" s="516"/>
      <c r="I173" s="397">
        <f t="shared" si="221"/>
        <v>0</v>
      </c>
      <c r="J173" s="517"/>
      <c r="K173" s="516"/>
      <c r="L173" s="397">
        <f t="shared" si="222"/>
        <v>0</v>
      </c>
      <c r="M173" s="515"/>
      <c r="N173" s="516"/>
      <c r="O173" s="397">
        <f t="shared" si="223"/>
        <v>0</v>
      </c>
      <c r="P173" s="518"/>
    </row>
    <row r="174" spans="1:16" hidden="1" x14ac:dyDescent="0.25">
      <c r="A174" s="559">
        <v>4000</v>
      </c>
      <c r="B174" s="499" t="s">
        <v>188</v>
      </c>
      <c r="C174" s="500">
        <f t="shared" si="189"/>
        <v>0</v>
      </c>
      <c r="D174" s="501">
        <f t="shared" ref="D174:E174" si="224">SUM(D175,D178)</f>
        <v>0</v>
      </c>
      <c r="E174" s="502">
        <f t="shared" si="224"/>
        <v>0</v>
      </c>
      <c r="F174" s="503">
        <f>SUM(F175,F178)</f>
        <v>0</v>
      </c>
      <c r="G174" s="501">
        <f t="shared" ref="G174:H174" si="225">SUM(G175,G178)</f>
        <v>0</v>
      </c>
      <c r="H174" s="502">
        <f t="shared" si="225"/>
        <v>0</v>
      </c>
      <c r="I174" s="503">
        <f>SUM(I175,I178)</f>
        <v>0</v>
      </c>
      <c r="J174" s="504">
        <f t="shared" ref="J174:K174" si="226">SUM(J175,J178)</f>
        <v>0</v>
      </c>
      <c r="K174" s="502">
        <f t="shared" si="226"/>
        <v>0</v>
      </c>
      <c r="L174" s="503">
        <f>SUM(L175,L178)</f>
        <v>0</v>
      </c>
      <c r="M174" s="501">
        <f t="shared" ref="M174:O174" si="227">SUM(M175,M178)</f>
        <v>0</v>
      </c>
      <c r="N174" s="502">
        <f t="shared" si="227"/>
        <v>0</v>
      </c>
      <c r="O174" s="503">
        <f t="shared" si="227"/>
        <v>0</v>
      </c>
      <c r="P174" s="505"/>
    </row>
    <row r="175" spans="1:16" ht="24" hidden="1" x14ac:dyDescent="0.25">
      <c r="A175" s="560">
        <v>4200</v>
      </c>
      <c r="B175" s="506" t="s">
        <v>189</v>
      </c>
      <c r="C175" s="377">
        <f t="shared" si="189"/>
        <v>0</v>
      </c>
      <c r="D175" s="507">
        <f t="shared" ref="D175:E175" si="228">SUM(D176,D177)</f>
        <v>0</v>
      </c>
      <c r="E175" s="508">
        <f t="shared" si="228"/>
        <v>0</v>
      </c>
      <c r="F175" s="388">
        <f>SUM(F176,F177)</f>
        <v>0</v>
      </c>
      <c r="G175" s="507">
        <f t="shared" ref="G175:H175" si="229">SUM(G176,G177)</f>
        <v>0</v>
      </c>
      <c r="H175" s="508">
        <f t="shared" si="229"/>
        <v>0</v>
      </c>
      <c r="I175" s="388">
        <f>SUM(I176,I177)</f>
        <v>0</v>
      </c>
      <c r="J175" s="509">
        <f t="shared" ref="J175:K175" si="230">SUM(J176,J177)</f>
        <v>0</v>
      </c>
      <c r="K175" s="508">
        <f t="shared" si="230"/>
        <v>0</v>
      </c>
      <c r="L175" s="388">
        <f>SUM(L176,L177)</f>
        <v>0</v>
      </c>
      <c r="M175" s="507">
        <f t="shared" ref="M175:O175" si="231">SUM(M176,M177)</f>
        <v>0</v>
      </c>
      <c r="N175" s="508">
        <f t="shared" si="231"/>
        <v>0</v>
      </c>
      <c r="O175" s="388">
        <f t="shared" si="231"/>
        <v>0</v>
      </c>
      <c r="P175" s="530"/>
    </row>
    <row r="176" spans="1:16" ht="36" hidden="1" x14ac:dyDescent="0.25">
      <c r="A176" s="692">
        <v>4240</v>
      </c>
      <c r="B176" s="390" t="s">
        <v>190</v>
      </c>
      <c r="C176" s="391">
        <f t="shared" si="189"/>
        <v>0</v>
      </c>
      <c r="D176" s="515"/>
      <c r="E176" s="516"/>
      <c r="F176" s="397">
        <f t="shared" ref="F176:F177" si="232">D176+E176</f>
        <v>0</v>
      </c>
      <c r="G176" s="515"/>
      <c r="H176" s="516"/>
      <c r="I176" s="397">
        <f t="shared" ref="I176:I177" si="233">G176+H176</f>
        <v>0</v>
      </c>
      <c r="J176" s="517"/>
      <c r="K176" s="516"/>
      <c r="L176" s="397">
        <f t="shared" ref="L176:L177" si="234">J176+K176</f>
        <v>0</v>
      </c>
      <c r="M176" s="515"/>
      <c r="N176" s="516"/>
      <c r="O176" s="397">
        <f t="shared" ref="O176:O177" si="235">M176+N176</f>
        <v>0</v>
      </c>
      <c r="P176" s="518"/>
    </row>
    <row r="177" spans="1:16" ht="24" hidden="1" x14ac:dyDescent="0.25">
      <c r="A177" s="523">
        <v>4250</v>
      </c>
      <c r="B177" s="400" t="s">
        <v>191</v>
      </c>
      <c r="C177" s="401">
        <f t="shared" si="189"/>
        <v>0</v>
      </c>
      <c r="D177" s="519"/>
      <c r="E177" s="520"/>
      <c r="F177" s="407">
        <f t="shared" si="232"/>
        <v>0</v>
      </c>
      <c r="G177" s="519"/>
      <c r="H177" s="520"/>
      <c r="I177" s="407">
        <f t="shared" si="233"/>
        <v>0</v>
      </c>
      <c r="J177" s="521"/>
      <c r="K177" s="520"/>
      <c r="L177" s="407">
        <f t="shared" si="234"/>
        <v>0</v>
      </c>
      <c r="M177" s="519"/>
      <c r="N177" s="520"/>
      <c r="O177" s="407">
        <f t="shared" si="235"/>
        <v>0</v>
      </c>
      <c r="P177" s="522"/>
    </row>
    <row r="178" spans="1:16" hidden="1" x14ac:dyDescent="0.25">
      <c r="A178" s="376">
        <v>4300</v>
      </c>
      <c r="B178" s="506" t="s">
        <v>192</v>
      </c>
      <c r="C178" s="377">
        <f t="shared" si="189"/>
        <v>0</v>
      </c>
      <c r="D178" s="507">
        <f t="shared" ref="D178:E178" si="236">SUM(D179)</f>
        <v>0</v>
      </c>
      <c r="E178" s="508">
        <f t="shared" si="236"/>
        <v>0</v>
      </c>
      <c r="F178" s="388">
        <f>SUM(F179)</f>
        <v>0</v>
      </c>
      <c r="G178" s="507">
        <f t="shared" ref="G178:H178" si="237">SUM(G179)</f>
        <v>0</v>
      </c>
      <c r="H178" s="508">
        <f t="shared" si="237"/>
        <v>0</v>
      </c>
      <c r="I178" s="388">
        <f>SUM(I179)</f>
        <v>0</v>
      </c>
      <c r="J178" s="509">
        <f t="shared" ref="J178:K178" si="238">SUM(J179)</f>
        <v>0</v>
      </c>
      <c r="K178" s="508">
        <f t="shared" si="238"/>
        <v>0</v>
      </c>
      <c r="L178" s="388">
        <f>SUM(L179)</f>
        <v>0</v>
      </c>
      <c r="M178" s="507">
        <f t="shared" ref="M178:O178" si="239">SUM(M179)</f>
        <v>0</v>
      </c>
      <c r="N178" s="508">
        <f t="shared" si="239"/>
        <v>0</v>
      </c>
      <c r="O178" s="388">
        <f t="shared" si="239"/>
        <v>0</v>
      </c>
      <c r="P178" s="530"/>
    </row>
    <row r="179" spans="1:16" ht="24" hidden="1" x14ac:dyDescent="0.25">
      <c r="A179" s="692">
        <v>4310</v>
      </c>
      <c r="B179" s="390" t="s">
        <v>193</v>
      </c>
      <c r="C179" s="391">
        <f t="shared" si="189"/>
        <v>0</v>
      </c>
      <c r="D179" s="532">
        <f t="shared" ref="D179:E179" si="240">SUM(D180:D180)</f>
        <v>0</v>
      </c>
      <c r="E179" s="533">
        <f t="shared" si="240"/>
        <v>0</v>
      </c>
      <c r="F179" s="397">
        <f>SUM(F180:F180)</f>
        <v>0</v>
      </c>
      <c r="G179" s="532">
        <f t="shared" ref="G179:H179" si="241">SUM(G180:G180)</f>
        <v>0</v>
      </c>
      <c r="H179" s="533">
        <f t="shared" si="241"/>
        <v>0</v>
      </c>
      <c r="I179" s="397">
        <f>SUM(I180:I180)</f>
        <v>0</v>
      </c>
      <c r="J179" s="534">
        <f t="shared" ref="J179:K179" si="242">SUM(J180:J180)</f>
        <v>0</v>
      </c>
      <c r="K179" s="533">
        <f t="shared" si="242"/>
        <v>0</v>
      </c>
      <c r="L179" s="397">
        <f>SUM(L180:L180)</f>
        <v>0</v>
      </c>
      <c r="M179" s="532">
        <f t="shared" ref="M179:O179" si="243">SUM(M180:M180)</f>
        <v>0</v>
      </c>
      <c r="N179" s="533">
        <f t="shared" si="243"/>
        <v>0</v>
      </c>
      <c r="O179" s="397">
        <f t="shared" si="243"/>
        <v>0</v>
      </c>
      <c r="P179" s="518"/>
    </row>
    <row r="180" spans="1:16" ht="36" hidden="1" x14ac:dyDescent="0.25">
      <c r="A180" s="356">
        <v>4311</v>
      </c>
      <c r="B180" s="400" t="s">
        <v>194</v>
      </c>
      <c r="C180" s="401">
        <f t="shared" si="189"/>
        <v>0</v>
      </c>
      <c r="D180" s="519"/>
      <c r="E180" s="520"/>
      <c r="F180" s="407">
        <f>D180+E180</f>
        <v>0</v>
      </c>
      <c r="G180" s="519"/>
      <c r="H180" s="520"/>
      <c r="I180" s="407">
        <f>G180+H180</f>
        <v>0</v>
      </c>
      <c r="J180" s="521"/>
      <c r="K180" s="520"/>
      <c r="L180" s="407">
        <f>J180+K180</f>
        <v>0</v>
      </c>
      <c r="M180" s="519"/>
      <c r="N180" s="520"/>
      <c r="O180" s="407">
        <f t="shared" ref="O180" si="244">M180+N180</f>
        <v>0</v>
      </c>
      <c r="P180" s="522"/>
    </row>
    <row r="181" spans="1:16" s="330" customFormat="1" ht="24" hidden="1" x14ac:dyDescent="0.25">
      <c r="A181" s="561"/>
      <c r="B181" s="321" t="s">
        <v>195</v>
      </c>
      <c r="C181" s="493">
        <f t="shared" si="189"/>
        <v>0</v>
      </c>
      <c r="D181" s="494">
        <f t="shared" ref="D181:O181" si="245">SUM(D182,D211,D252,D265)</f>
        <v>0</v>
      </c>
      <c r="E181" s="495">
        <f t="shared" si="245"/>
        <v>0</v>
      </c>
      <c r="F181" s="496">
        <f t="shared" si="245"/>
        <v>0</v>
      </c>
      <c r="G181" s="494">
        <f t="shared" si="245"/>
        <v>0</v>
      </c>
      <c r="H181" s="495">
        <f t="shared" si="245"/>
        <v>0</v>
      </c>
      <c r="I181" s="496">
        <f t="shared" si="245"/>
        <v>0</v>
      </c>
      <c r="J181" s="497">
        <f t="shared" si="245"/>
        <v>0</v>
      </c>
      <c r="K181" s="495">
        <f t="shared" si="245"/>
        <v>0</v>
      </c>
      <c r="L181" s="496">
        <f t="shared" si="245"/>
        <v>0</v>
      </c>
      <c r="M181" s="494">
        <f t="shared" si="245"/>
        <v>0</v>
      </c>
      <c r="N181" s="495">
        <f t="shared" si="245"/>
        <v>0</v>
      </c>
      <c r="O181" s="496">
        <f t="shared" si="245"/>
        <v>0</v>
      </c>
      <c r="P181" s="562"/>
    </row>
    <row r="182" spans="1:16" hidden="1" x14ac:dyDescent="0.25">
      <c r="A182" s="499">
        <v>5000</v>
      </c>
      <c r="B182" s="499" t="s">
        <v>196</v>
      </c>
      <c r="C182" s="500">
        <f t="shared" si="189"/>
        <v>0</v>
      </c>
      <c r="D182" s="501">
        <f t="shared" ref="D182:E182" si="246">D183+D187</f>
        <v>0</v>
      </c>
      <c r="E182" s="502">
        <f t="shared" si="246"/>
        <v>0</v>
      </c>
      <c r="F182" s="503">
        <f>F183+F187</f>
        <v>0</v>
      </c>
      <c r="G182" s="501">
        <f t="shared" ref="G182:H182" si="247">G183+G187</f>
        <v>0</v>
      </c>
      <c r="H182" s="502">
        <f t="shared" si="247"/>
        <v>0</v>
      </c>
      <c r="I182" s="503">
        <f>I183+I187</f>
        <v>0</v>
      </c>
      <c r="J182" s="504">
        <f t="shared" ref="J182:K182" si="248">J183+J187</f>
        <v>0</v>
      </c>
      <c r="K182" s="502">
        <f t="shared" si="248"/>
        <v>0</v>
      </c>
      <c r="L182" s="503">
        <f>L183+L187</f>
        <v>0</v>
      </c>
      <c r="M182" s="501">
        <f t="shared" ref="M182:O182" si="249">M183+M187</f>
        <v>0</v>
      </c>
      <c r="N182" s="502">
        <f t="shared" si="249"/>
        <v>0</v>
      </c>
      <c r="O182" s="503">
        <f t="shared" si="249"/>
        <v>0</v>
      </c>
      <c r="P182" s="505"/>
    </row>
    <row r="183" spans="1:16" hidden="1" x14ac:dyDescent="0.25">
      <c r="A183" s="376">
        <v>5100</v>
      </c>
      <c r="B183" s="506" t="s">
        <v>197</v>
      </c>
      <c r="C183" s="377">
        <f t="shared" si="189"/>
        <v>0</v>
      </c>
      <c r="D183" s="507">
        <f t="shared" ref="D183:E183" si="250">SUM(D184:D186)</f>
        <v>0</v>
      </c>
      <c r="E183" s="508">
        <f t="shared" si="250"/>
        <v>0</v>
      </c>
      <c r="F183" s="388">
        <f>SUM(F184:F186)</f>
        <v>0</v>
      </c>
      <c r="G183" s="507">
        <f t="shared" ref="G183:H183" si="251">SUM(G184:G186)</f>
        <v>0</v>
      </c>
      <c r="H183" s="508">
        <f t="shared" si="251"/>
        <v>0</v>
      </c>
      <c r="I183" s="388">
        <f>SUM(I184:I186)</f>
        <v>0</v>
      </c>
      <c r="J183" s="509">
        <f t="shared" ref="J183:K183" si="252">SUM(J184:J186)</f>
        <v>0</v>
      </c>
      <c r="K183" s="508">
        <f t="shared" si="252"/>
        <v>0</v>
      </c>
      <c r="L183" s="388">
        <f>SUM(L184:L186)</f>
        <v>0</v>
      </c>
      <c r="M183" s="507">
        <f t="shared" ref="M183:O183" si="253">SUM(M184:M186)</f>
        <v>0</v>
      </c>
      <c r="N183" s="508">
        <f t="shared" si="253"/>
        <v>0</v>
      </c>
      <c r="O183" s="388">
        <f t="shared" si="253"/>
        <v>0</v>
      </c>
      <c r="P183" s="530"/>
    </row>
    <row r="184" spans="1:16" hidden="1" x14ac:dyDescent="0.25">
      <c r="A184" s="692">
        <v>5110</v>
      </c>
      <c r="B184" s="390" t="s">
        <v>198</v>
      </c>
      <c r="C184" s="391">
        <f t="shared" si="189"/>
        <v>0</v>
      </c>
      <c r="D184" s="515"/>
      <c r="E184" s="516"/>
      <c r="F184" s="397">
        <f t="shared" ref="F184:F186" si="254">D184+E184</f>
        <v>0</v>
      </c>
      <c r="G184" s="515"/>
      <c r="H184" s="516"/>
      <c r="I184" s="397">
        <f t="shared" ref="I184:I186" si="255">G184+H184</f>
        <v>0</v>
      </c>
      <c r="J184" s="517"/>
      <c r="K184" s="516"/>
      <c r="L184" s="397">
        <f t="shared" ref="L184:L186" si="256">J184+K184</f>
        <v>0</v>
      </c>
      <c r="M184" s="515"/>
      <c r="N184" s="516"/>
      <c r="O184" s="397">
        <f t="shared" ref="O184:O186" si="257">M184+N184</f>
        <v>0</v>
      </c>
      <c r="P184" s="518"/>
    </row>
    <row r="185" spans="1:16" ht="24" hidden="1" x14ac:dyDescent="0.25">
      <c r="A185" s="523">
        <v>5120</v>
      </c>
      <c r="B185" s="400" t="s">
        <v>199</v>
      </c>
      <c r="C185" s="401">
        <f t="shared" si="189"/>
        <v>0</v>
      </c>
      <c r="D185" s="519"/>
      <c r="E185" s="520"/>
      <c r="F185" s="407">
        <f t="shared" si="254"/>
        <v>0</v>
      </c>
      <c r="G185" s="519"/>
      <c r="H185" s="520"/>
      <c r="I185" s="407">
        <f t="shared" si="255"/>
        <v>0</v>
      </c>
      <c r="J185" s="521"/>
      <c r="K185" s="520"/>
      <c r="L185" s="407">
        <f t="shared" si="256"/>
        <v>0</v>
      </c>
      <c r="M185" s="519"/>
      <c r="N185" s="520"/>
      <c r="O185" s="407">
        <f t="shared" si="257"/>
        <v>0</v>
      </c>
      <c r="P185" s="522"/>
    </row>
    <row r="186" spans="1:16" hidden="1" x14ac:dyDescent="0.25">
      <c r="A186" s="523">
        <v>5140</v>
      </c>
      <c r="B186" s="400" t="s">
        <v>200</v>
      </c>
      <c r="C186" s="401">
        <f t="shared" si="189"/>
        <v>0</v>
      </c>
      <c r="D186" s="519"/>
      <c r="E186" s="520"/>
      <c r="F186" s="407">
        <f t="shared" si="254"/>
        <v>0</v>
      </c>
      <c r="G186" s="519"/>
      <c r="H186" s="520"/>
      <c r="I186" s="407">
        <f t="shared" si="255"/>
        <v>0</v>
      </c>
      <c r="J186" s="521"/>
      <c r="K186" s="520"/>
      <c r="L186" s="407">
        <f t="shared" si="256"/>
        <v>0</v>
      </c>
      <c r="M186" s="519"/>
      <c r="N186" s="520"/>
      <c r="O186" s="407">
        <f t="shared" si="257"/>
        <v>0</v>
      </c>
      <c r="P186" s="522"/>
    </row>
    <row r="187" spans="1:16" ht="24" hidden="1" x14ac:dyDescent="0.25">
      <c r="A187" s="376">
        <v>5200</v>
      </c>
      <c r="B187" s="506" t="s">
        <v>201</v>
      </c>
      <c r="C187" s="377">
        <f t="shared" si="189"/>
        <v>0</v>
      </c>
      <c r="D187" s="507">
        <f t="shared" ref="D187:E187" si="258">D188+D198+D199+D206+D207+D208+D210</f>
        <v>0</v>
      </c>
      <c r="E187" s="508">
        <f t="shared" si="258"/>
        <v>0</v>
      </c>
      <c r="F187" s="388">
        <f>F188+F198+F199+F206+F207+F208+F210</f>
        <v>0</v>
      </c>
      <c r="G187" s="507">
        <f t="shared" ref="G187:H187" si="259">G188+G198+G199+G206+G207+G208+G210</f>
        <v>0</v>
      </c>
      <c r="H187" s="508">
        <f t="shared" si="259"/>
        <v>0</v>
      </c>
      <c r="I187" s="388">
        <f>I188+I198+I199+I206+I207+I208+I210</f>
        <v>0</v>
      </c>
      <c r="J187" s="509">
        <f t="shared" ref="J187:K187" si="260">J188+J198+J199+J206+J207+J208+J210</f>
        <v>0</v>
      </c>
      <c r="K187" s="508">
        <f t="shared" si="260"/>
        <v>0</v>
      </c>
      <c r="L187" s="388">
        <f>L188+L198+L199+L206+L207+L208+L210</f>
        <v>0</v>
      </c>
      <c r="M187" s="507">
        <f t="shared" ref="M187:O187" si="261">M188+M198+M199+M206+M207+M208+M210</f>
        <v>0</v>
      </c>
      <c r="N187" s="508">
        <f t="shared" si="261"/>
        <v>0</v>
      </c>
      <c r="O187" s="388">
        <f t="shared" si="261"/>
        <v>0</v>
      </c>
      <c r="P187" s="530"/>
    </row>
    <row r="188" spans="1:16" hidden="1" x14ac:dyDescent="0.25">
      <c r="A188" s="511">
        <v>5210</v>
      </c>
      <c r="B188" s="462" t="s">
        <v>202</v>
      </c>
      <c r="C188" s="467">
        <f t="shared" si="189"/>
        <v>0</v>
      </c>
      <c r="D188" s="468">
        <f t="shared" ref="D188:E188" si="262">SUM(D189:D197)</f>
        <v>0</v>
      </c>
      <c r="E188" s="469">
        <f t="shared" si="262"/>
        <v>0</v>
      </c>
      <c r="F188" s="512">
        <f>SUM(F189:F197)</f>
        <v>0</v>
      </c>
      <c r="G188" s="468">
        <f t="shared" ref="G188:H188" si="263">SUM(G189:G197)</f>
        <v>0</v>
      </c>
      <c r="H188" s="469">
        <f t="shared" si="263"/>
        <v>0</v>
      </c>
      <c r="I188" s="512">
        <f>SUM(I189:I197)</f>
        <v>0</v>
      </c>
      <c r="J188" s="513">
        <f t="shared" ref="J188:K188" si="264">SUM(J189:J197)</f>
        <v>0</v>
      </c>
      <c r="K188" s="469">
        <f t="shared" si="264"/>
        <v>0</v>
      </c>
      <c r="L188" s="512">
        <f>SUM(L189:L197)</f>
        <v>0</v>
      </c>
      <c r="M188" s="468">
        <f t="shared" ref="M188:O188" si="265">SUM(M189:M197)</f>
        <v>0</v>
      </c>
      <c r="N188" s="469">
        <f t="shared" si="265"/>
        <v>0</v>
      </c>
      <c r="O188" s="512">
        <f t="shared" si="265"/>
        <v>0</v>
      </c>
      <c r="P188" s="514"/>
    </row>
    <row r="189" spans="1:16" hidden="1" x14ac:dyDescent="0.25">
      <c r="A189" s="348">
        <v>5211</v>
      </c>
      <c r="B189" s="390" t="s">
        <v>203</v>
      </c>
      <c r="C189" s="391">
        <f t="shared" si="189"/>
        <v>0</v>
      </c>
      <c r="D189" s="515"/>
      <c r="E189" s="516"/>
      <c r="F189" s="397">
        <f t="shared" ref="F189:F198" si="266">D189+E189</f>
        <v>0</v>
      </c>
      <c r="G189" s="515"/>
      <c r="H189" s="516"/>
      <c r="I189" s="397">
        <f t="shared" ref="I189:I198" si="267">G189+H189</f>
        <v>0</v>
      </c>
      <c r="J189" s="517"/>
      <c r="K189" s="516"/>
      <c r="L189" s="397">
        <f t="shared" ref="L189:L198" si="268">J189+K189</f>
        <v>0</v>
      </c>
      <c r="M189" s="515"/>
      <c r="N189" s="516"/>
      <c r="O189" s="397">
        <f t="shared" ref="O189:O198" si="269">M189+N189</f>
        <v>0</v>
      </c>
      <c r="P189" s="518"/>
    </row>
    <row r="190" spans="1:16" hidden="1" x14ac:dyDescent="0.25">
      <c r="A190" s="356">
        <v>5212</v>
      </c>
      <c r="B190" s="400" t="s">
        <v>204</v>
      </c>
      <c r="C190" s="401">
        <f t="shared" si="189"/>
        <v>0</v>
      </c>
      <c r="D190" s="519"/>
      <c r="E190" s="520"/>
      <c r="F190" s="407">
        <f t="shared" si="266"/>
        <v>0</v>
      </c>
      <c r="G190" s="519"/>
      <c r="H190" s="520"/>
      <c r="I190" s="407">
        <f t="shared" si="267"/>
        <v>0</v>
      </c>
      <c r="J190" s="521"/>
      <c r="K190" s="520"/>
      <c r="L190" s="407">
        <f t="shared" si="268"/>
        <v>0</v>
      </c>
      <c r="M190" s="519"/>
      <c r="N190" s="520"/>
      <c r="O190" s="407">
        <f t="shared" si="269"/>
        <v>0</v>
      </c>
      <c r="P190" s="522"/>
    </row>
    <row r="191" spans="1:16" hidden="1" x14ac:dyDescent="0.25">
      <c r="A191" s="356">
        <v>5213</v>
      </c>
      <c r="B191" s="400" t="s">
        <v>205</v>
      </c>
      <c r="C191" s="401">
        <f t="shared" si="189"/>
        <v>0</v>
      </c>
      <c r="D191" s="519"/>
      <c r="E191" s="520"/>
      <c r="F191" s="407">
        <f t="shared" si="266"/>
        <v>0</v>
      </c>
      <c r="G191" s="519"/>
      <c r="H191" s="520"/>
      <c r="I191" s="407">
        <f t="shared" si="267"/>
        <v>0</v>
      </c>
      <c r="J191" s="521"/>
      <c r="K191" s="520"/>
      <c r="L191" s="407">
        <f t="shared" si="268"/>
        <v>0</v>
      </c>
      <c r="M191" s="519"/>
      <c r="N191" s="520"/>
      <c r="O191" s="407">
        <f t="shared" si="269"/>
        <v>0</v>
      </c>
      <c r="P191" s="522"/>
    </row>
    <row r="192" spans="1:16" hidden="1" x14ac:dyDescent="0.25">
      <c r="A192" s="356">
        <v>5214</v>
      </c>
      <c r="B192" s="400" t="s">
        <v>206</v>
      </c>
      <c r="C192" s="401">
        <f t="shared" si="189"/>
        <v>0</v>
      </c>
      <c r="D192" s="519"/>
      <c r="E192" s="520"/>
      <c r="F192" s="407">
        <f t="shared" si="266"/>
        <v>0</v>
      </c>
      <c r="G192" s="519"/>
      <c r="H192" s="520"/>
      <c r="I192" s="407">
        <f t="shared" si="267"/>
        <v>0</v>
      </c>
      <c r="J192" s="521"/>
      <c r="K192" s="520"/>
      <c r="L192" s="407">
        <f t="shared" si="268"/>
        <v>0</v>
      </c>
      <c r="M192" s="519"/>
      <c r="N192" s="520"/>
      <c r="O192" s="407">
        <f t="shared" si="269"/>
        <v>0</v>
      </c>
      <c r="P192" s="522"/>
    </row>
    <row r="193" spans="1:16" hidden="1" x14ac:dyDescent="0.25">
      <c r="A193" s="356">
        <v>5215</v>
      </c>
      <c r="B193" s="400" t="s">
        <v>207</v>
      </c>
      <c r="C193" s="401">
        <f t="shared" si="189"/>
        <v>0</v>
      </c>
      <c r="D193" s="519"/>
      <c r="E193" s="520"/>
      <c r="F193" s="407">
        <f t="shared" si="266"/>
        <v>0</v>
      </c>
      <c r="G193" s="519"/>
      <c r="H193" s="520"/>
      <c r="I193" s="407">
        <f t="shared" si="267"/>
        <v>0</v>
      </c>
      <c r="J193" s="521"/>
      <c r="K193" s="520"/>
      <c r="L193" s="407">
        <f t="shared" si="268"/>
        <v>0</v>
      </c>
      <c r="M193" s="519"/>
      <c r="N193" s="520"/>
      <c r="O193" s="407">
        <f t="shared" si="269"/>
        <v>0</v>
      </c>
      <c r="P193" s="522"/>
    </row>
    <row r="194" spans="1:16" ht="14.25" hidden="1" customHeight="1" x14ac:dyDescent="0.25">
      <c r="A194" s="356">
        <v>5216</v>
      </c>
      <c r="B194" s="400" t="s">
        <v>208</v>
      </c>
      <c r="C194" s="401">
        <f t="shared" si="189"/>
        <v>0</v>
      </c>
      <c r="D194" s="519"/>
      <c r="E194" s="520"/>
      <c r="F194" s="407">
        <f t="shared" si="266"/>
        <v>0</v>
      </c>
      <c r="G194" s="519"/>
      <c r="H194" s="520"/>
      <c r="I194" s="407">
        <f t="shared" si="267"/>
        <v>0</v>
      </c>
      <c r="J194" s="521"/>
      <c r="K194" s="520"/>
      <c r="L194" s="407">
        <f t="shared" si="268"/>
        <v>0</v>
      </c>
      <c r="M194" s="519"/>
      <c r="N194" s="520"/>
      <c r="O194" s="407">
        <f t="shared" si="269"/>
        <v>0</v>
      </c>
      <c r="P194" s="522"/>
    </row>
    <row r="195" spans="1:16" hidden="1" x14ac:dyDescent="0.25">
      <c r="A195" s="356">
        <v>5217</v>
      </c>
      <c r="B195" s="400" t="s">
        <v>209</v>
      </c>
      <c r="C195" s="401">
        <f t="shared" si="189"/>
        <v>0</v>
      </c>
      <c r="D195" s="519"/>
      <c r="E195" s="520"/>
      <c r="F195" s="407">
        <f t="shared" si="266"/>
        <v>0</v>
      </c>
      <c r="G195" s="519"/>
      <c r="H195" s="520"/>
      <c r="I195" s="407">
        <f t="shared" si="267"/>
        <v>0</v>
      </c>
      <c r="J195" s="521"/>
      <c r="K195" s="520"/>
      <c r="L195" s="407">
        <f t="shared" si="268"/>
        <v>0</v>
      </c>
      <c r="M195" s="519"/>
      <c r="N195" s="520"/>
      <c r="O195" s="407">
        <f t="shared" si="269"/>
        <v>0</v>
      </c>
      <c r="P195" s="522"/>
    </row>
    <row r="196" spans="1:16" hidden="1" x14ac:dyDescent="0.25">
      <c r="A196" s="356">
        <v>5218</v>
      </c>
      <c r="B196" s="400" t="s">
        <v>210</v>
      </c>
      <c r="C196" s="401">
        <f t="shared" si="189"/>
        <v>0</v>
      </c>
      <c r="D196" s="519"/>
      <c r="E196" s="520"/>
      <c r="F196" s="407">
        <f t="shared" si="266"/>
        <v>0</v>
      </c>
      <c r="G196" s="519"/>
      <c r="H196" s="520"/>
      <c r="I196" s="407">
        <f t="shared" si="267"/>
        <v>0</v>
      </c>
      <c r="J196" s="521"/>
      <c r="K196" s="520"/>
      <c r="L196" s="407">
        <f t="shared" si="268"/>
        <v>0</v>
      </c>
      <c r="M196" s="519"/>
      <c r="N196" s="520"/>
      <c r="O196" s="407">
        <f t="shared" si="269"/>
        <v>0</v>
      </c>
      <c r="P196" s="522"/>
    </row>
    <row r="197" spans="1:16" hidden="1" x14ac:dyDescent="0.25">
      <c r="A197" s="356">
        <v>5219</v>
      </c>
      <c r="B197" s="400" t="s">
        <v>211</v>
      </c>
      <c r="C197" s="401">
        <f t="shared" si="189"/>
        <v>0</v>
      </c>
      <c r="D197" s="519"/>
      <c r="E197" s="520"/>
      <c r="F197" s="407">
        <f t="shared" si="266"/>
        <v>0</v>
      </c>
      <c r="G197" s="519"/>
      <c r="H197" s="520"/>
      <c r="I197" s="407">
        <f t="shared" si="267"/>
        <v>0</v>
      </c>
      <c r="J197" s="521"/>
      <c r="K197" s="520"/>
      <c r="L197" s="407">
        <f t="shared" si="268"/>
        <v>0</v>
      </c>
      <c r="M197" s="519"/>
      <c r="N197" s="520"/>
      <c r="O197" s="407">
        <f t="shared" si="269"/>
        <v>0</v>
      </c>
      <c r="P197" s="522"/>
    </row>
    <row r="198" spans="1:16" ht="13.5" hidden="1" customHeight="1" x14ac:dyDescent="0.25">
      <c r="A198" s="523">
        <v>5220</v>
      </c>
      <c r="B198" s="400" t="s">
        <v>212</v>
      </c>
      <c r="C198" s="401">
        <f t="shared" si="189"/>
        <v>0</v>
      </c>
      <c r="D198" s="519"/>
      <c r="E198" s="520"/>
      <c r="F198" s="407">
        <f t="shared" si="266"/>
        <v>0</v>
      </c>
      <c r="G198" s="519"/>
      <c r="H198" s="520"/>
      <c r="I198" s="407">
        <f t="shared" si="267"/>
        <v>0</v>
      </c>
      <c r="J198" s="521"/>
      <c r="K198" s="520"/>
      <c r="L198" s="407">
        <f t="shared" si="268"/>
        <v>0</v>
      </c>
      <c r="M198" s="519"/>
      <c r="N198" s="520"/>
      <c r="O198" s="407">
        <f t="shared" si="269"/>
        <v>0</v>
      </c>
      <c r="P198" s="522"/>
    </row>
    <row r="199" spans="1:16" hidden="1" x14ac:dyDescent="0.25">
      <c r="A199" s="523">
        <v>5230</v>
      </c>
      <c r="B199" s="400" t="s">
        <v>213</v>
      </c>
      <c r="C199" s="401">
        <f t="shared" si="189"/>
        <v>0</v>
      </c>
      <c r="D199" s="524">
        <f t="shared" ref="D199:E199" si="270">SUM(D200:D205)</f>
        <v>0</v>
      </c>
      <c r="E199" s="525">
        <f t="shared" si="270"/>
        <v>0</v>
      </c>
      <c r="F199" s="407">
        <f>SUM(F200:F205)</f>
        <v>0</v>
      </c>
      <c r="G199" s="524">
        <f t="shared" ref="G199:H199" si="271">SUM(G200:G205)</f>
        <v>0</v>
      </c>
      <c r="H199" s="525">
        <f t="shared" si="271"/>
        <v>0</v>
      </c>
      <c r="I199" s="407">
        <f>SUM(I200:I205)</f>
        <v>0</v>
      </c>
      <c r="J199" s="526">
        <f t="shared" ref="J199:K199" si="272">SUM(J200:J205)</f>
        <v>0</v>
      </c>
      <c r="K199" s="525">
        <f t="shared" si="272"/>
        <v>0</v>
      </c>
      <c r="L199" s="407">
        <f>SUM(L200:L205)</f>
        <v>0</v>
      </c>
      <c r="M199" s="524">
        <f t="shared" ref="M199:O199" si="273">SUM(M200:M205)</f>
        <v>0</v>
      </c>
      <c r="N199" s="525">
        <f t="shared" si="273"/>
        <v>0</v>
      </c>
      <c r="O199" s="407">
        <f t="shared" si="273"/>
        <v>0</v>
      </c>
      <c r="P199" s="522"/>
    </row>
    <row r="200" spans="1:16" hidden="1" x14ac:dyDescent="0.25">
      <c r="A200" s="356">
        <v>5231</v>
      </c>
      <c r="B200" s="400" t="s">
        <v>214</v>
      </c>
      <c r="C200" s="401">
        <f t="shared" si="189"/>
        <v>0</v>
      </c>
      <c r="D200" s="519"/>
      <c r="E200" s="520"/>
      <c r="F200" s="407">
        <f t="shared" ref="F200:F207" si="274">D200+E200</f>
        <v>0</v>
      </c>
      <c r="G200" s="519"/>
      <c r="H200" s="520"/>
      <c r="I200" s="407">
        <f t="shared" ref="I200:I207" si="275">G200+H200</f>
        <v>0</v>
      </c>
      <c r="J200" s="521"/>
      <c r="K200" s="520"/>
      <c r="L200" s="407">
        <f t="shared" ref="L200:L207" si="276">J200+K200</f>
        <v>0</v>
      </c>
      <c r="M200" s="519"/>
      <c r="N200" s="520"/>
      <c r="O200" s="407">
        <f t="shared" ref="O200:O207" si="277">M200+N200</f>
        <v>0</v>
      </c>
      <c r="P200" s="522"/>
    </row>
    <row r="201" spans="1:16" hidden="1" x14ac:dyDescent="0.25">
      <c r="A201" s="356">
        <v>5233</v>
      </c>
      <c r="B201" s="400" t="s">
        <v>215</v>
      </c>
      <c r="C201" s="401">
        <f t="shared" si="189"/>
        <v>0</v>
      </c>
      <c r="D201" s="519"/>
      <c r="E201" s="520"/>
      <c r="F201" s="407">
        <f t="shared" si="274"/>
        <v>0</v>
      </c>
      <c r="G201" s="519"/>
      <c r="H201" s="520"/>
      <c r="I201" s="407">
        <f t="shared" si="275"/>
        <v>0</v>
      </c>
      <c r="J201" s="521"/>
      <c r="K201" s="520"/>
      <c r="L201" s="407">
        <f t="shared" si="276"/>
        <v>0</v>
      </c>
      <c r="M201" s="519"/>
      <c r="N201" s="520"/>
      <c r="O201" s="407">
        <f t="shared" si="277"/>
        <v>0</v>
      </c>
      <c r="P201" s="522"/>
    </row>
    <row r="202" spans="1:16" ht="24" hidden="1" x14ac:dyDescent="0.25">
      <c r="A202" s="356">
        <v>5234</v>
      </c>
      <c r="B202" s="400" t="s">
        <v>216</v>
      </c>
      <c r="C202" s="401">
        <f t="shared" si="189"/>
        <v>0</v>
      </c>
      <c r="D202" s="519"/>
      <c r="E202" s="520"/>
      <c r="F202" s="407">
        <f t="shared" si="274"/>
        <v>0</v>
      </c>
      <c r="G202" s="519"/>
      <c r="H202" s="520"/>
      <c r="I202" s="407">
        <f t="shared" si="275"/>
        <v>0</v>
      </c>
      <c r="J202" s="521"/>
      <c r="K202" s="520"/>
      <c r="L202" s="407">
        <f t="shared" si="276"/>
        <v>0</v>
      </c>
      <c r="M202" s="519"/>
      <c r="N202" s="520"/>
      <c r="O202" s="407">
        <f t="shared" si="277"/>
        <v>0</v>
      </c>
      <c r="P202" s="522"/>
    </row>
    <row r="203" spans="1:16" ht="14.25" hidden="1" customHeight="1" x14ac:dyDescent="0.25">
      <c r="A203" s="356">
        <v>5236</v>
      </c>
      <c r="B203" s="400" t="s">
        <v>217</v>
      </c>
      <c r="C203" s="401">
        <f t="shared" si="189"/>
        <v>0</v>
      </c>
      <c r="D203" s="519"/>
      <c r="E203" s="520"/>
      <c r="F203" s="407">
        <f t="shared" si="274"/>
        <v>0</v>
      </c>
      <c r="G203" s="519"/>
      <c r="H203" s="520"/>
      <c r="I203" s="407">
        <f t="shared" si="275"/>
        <v>0</v>
      </c>
      <c r="J203" s="521"/>
      <c r="K203" s="520"/>
      <c r="L203" s="407">
        <f t="shared" si="276"/>
        <v>0</v>
      </c>
      <c r="M203" s="519"/>
      <c r="N203" s="520"/>
      <c r="O203" s="407">
        <f t="shared" si="277"/>
        <v>0</v>
      </c>
      <c r="P203" s="522"/>
    </row>
    <row r="204" spans="1:16" ht="24" hidden="1" x14ac:dyDescent="0.25">
      <c r="A204" s="356">
        <v>5238</v>
      </c>
      <c r="B204" s="400" t="s">
        <v>218</v>
      </c>
      <c r="C204" s="401">
        <f t="shared" si="189"/>
        <v>0</v>
      </c>
      <c r="D204" s="519"/>
      <c r="E204" s="520"/>
      <c r="F204" s="407">
        <f t="shared" si="274"/>
        <v>0</v>
      </c>
      <c r="G204" s="519"/>
      <c r="H204" s="520"/>
      <c r="I204" s="407">
        <f t="shared" si="275"/>
        <v>0</v>
      </c>
      <c r="J204" s="521"/>
      <c r="K204" s="520"/>
      <c r="L204" s="407">
        <f t="shared" si="276"/>
        <v>0</v>
      </c>
      <c r="M204" s="519"/>
      <c r="N204" s="520"/>
      <c r="O204" s="407">
        <f t="shared" si="277"/>
        <v>0</v>
      </c>
      <c r="P204" s="522"/>
    </row>
    <row r="205" spans="1:16" ht="24" hidden="1" x14ac:dyDescent="0.25">
      <c r="A205" s="713">
        <v>5239</v>
      </c>
      <c r="B205" s="706" t="s">
        <v>219</v>
      </c>
      <c r="C205" s="707">
        <f t="shared" si="189"/>
        <v>0</v>
      </c>
      <c r="D205" s="708"/>
      <c r="E205" s="709"/>
      <c r="F205" s="710">
        <f t="shared" si="274"/>
        <v>0</v>
      </c>
      <c r="G205" s="708"/>
      <c r="H205" s="709"/>
      <c r="I205" s="710">
        <f t="shared" si="275"/>
        <v>0</v>
      </c>
      <c r="J205" s="711"/>
      <c r="K205" s="709"/>
      <c r="L205" s="710">
        <f t="shared" si="276"/>
        <v>0</v>
      </c>
      <c r="M205" s="708"/>
      <c r="N205" s="709"/>
      <c r="O205" s="710">
        <f t="shared" si="277"/>
        <v>0</v>
      </c>
      <c r="P205" s="712"/>
    </row>
    <row r="206" spans="1:16" ht="24" hidden="1" x14ac:dyDescent="0.25">
      <c r="A206" s="523">
        <v>5240</v>
      </c>
      <c r="B206" s="400" t="s">
        <v>220</v>
      </c>
      <c r="C206" s="401">
        <f t="shared" si="189"/>
        <v>0</v>
      </c>
      <c r="D206" s="519"/>
      <c r="E206" s="520"/>
      <c r="F206" s="407">
        <f t="shared" si="274"/>
        <v>0</v>
      </c>
      <c r="G206" s="519"/>
      <c r="H206" s="520"/>
      <c r="I206" s="407">
        <f t="shared" si="275"/>
        <v>0</v>
      </c>
      <c r="J206" s="521"/>
      <c r="K206" s="520"/>
      <c r="L206" s="407">
        <f t="shared" si="276"/>
        <v>0</v>
      </c>
      <c r="M206" s="519"/>
      <c r="N206" s="520"/>
      <c r="O206" s="407">
        <f t="shared" si="277"/>
        <v>0</v>
      </c>
      <c r="P206" s="522"/>
    </row>
    <row r="207" spans="1:16" hidden="1" x14ac:dyDescent="0.25">
      <c r="A207" s="523">
        <v>5250</v>
      </c>
      <c r="B207" s="400" t="s">
        <v>221</v>
      </c>
      <c r="C207" s="401">
        <f t="shared" si="189"/>
        <v>0</v>
      </c>
      <c r="D207" s="519"/>
      <c r="E207" s="520"/>
      <c r="F207" s="407">
        <f t="shared" si="274"/>
        <v>0</v>
      </c>
      <c r="G207" s="519"/>
      <c r="H207" s="520"/>
      <c r="I207" s="407">
        <f t="shared" si="275"/>
        <v>0</v>
      </c>
      <c r="J207" s="521"/>
      <c r="K207" s="520"/>
      <c r="L207" s="407">
        <f t="shared" si="276"/>
        <v>0</v>
      </c>
      <c r="M207" s="519"/>
      <c r="N207" s="520"/>
      <c r="O207" s="407">
        <f t="shared" si="277"/>
        <v>0</v>
      </c>
      <c r="P207" s="522"/>
    </row>
    <row r="208" spans="1:16" hidden="1" x14ac:dyDescent="0.25">
      <c r="A208" s="523">
        <v>5260</v>
      </c>
      <c r="B208" s="400" t="s">
        <v>222</v>
      </c>
      <c r="C208" s="401">
        <f t="shared" si="189"/>
        <v>0</v>
      </c>
      <c r="D208" s="524">
        <f t="shared" ref="D208:E208" si="278">SUM(D209)</f>
        <v>0</v>
      </c>
      <c r="E208" s="525">
        <f t="shared" si="278"/>
        <v>0</v>
      </c>
      <c r="F208" s="407">
        <f>SUM(F209)</f>
        <v>0</v>
      </c>
      <c r="G208" s="524">
        <f t="shared" ref="G208:H208" si="279">SUM(G209)</f>
        <v>0</v>
      </c>
      <c r="H208" s="525">
        <f t="shared" si="279"/>
        <v>0</v>
      </c>
      <c r="I208" s="407">
        <f>SUM(I209)</f>
        <v>0</v>
      </c>
      <c r="J208" s="526">
        <f t="shared" ref="J208:K208" si="280">SUM(J209)</f>
        <v>0</v>
      </c>
      <c r="K208" s="525">
        <f t="shared" si="280"/>
        <v>0</v>
      </c>
      <c r="L208" s="407">
        <f>SUM(L209)</f>
        <v>0</v>
      </c>
      <c r="M208" s="524">
        <f t="shared" ref="M208:O208" si="281">SUM(M209)</f>
        <v>0</v>
      </c>
      <c r="N208" s="525">
        <f t="shared" si="281"/>
        <v>0</v>
      </c>
      <c r="O208" s="407">
        <f t="shared" si="281"/>
        <v>0</v>
      </c>
      <c r="P208" s="522"/>
    </row>
    <row r="209" spans="1:16" ht="24" hidden="1" x14ac:dyDescent="0.25">
      <c r="A209" s="356">
        <v>5269</v>
      </c>
      <c r="B209" s="400" t="s">
        <v>223</v>
      </c>
      <c r="C209" s="401">
        <f t="shared" si="189"/>
        <v>0</v>
      </c>
      <c r="D209" s="519"/>
      <c r="E209" s="520"/>
      <c r="F209" s="407">
        <f t="shared" ref="F209:F210" si="282">D209+E209</f>
        <v>0</v>
      </c>
      <c r="G209" s="519"/>
      <c r="H209" s="520"/>
      <c r="I209" s="407">
        <f t="shared" ref="I209:I210" si="283">G209+H209</f>
        <v>0</v>
      </c>
      <c r="J209" s="521"/>
      <c r="K209" s="520"/>
      <c r="L209" s="407">
        <f t="shared" ref="L209:L210" si="284">J209+K209</f>
        <v>0</v>
      </c>
      <c r="M209" s="519"/>
      <c r="N209" s="520"/>
      <c r="O209" s="407">
        <f t="shared" ref="O209:O210" si="285">M209+N209</f>
        <v>0</v>
      </c>
      <c r="P209" s="522"/>
    </row>
    <row r="210" spans="1:16" ht="24" hidden="1" x14ac:dyDescent="0.25">
      <c r="A210" s="511">
        <v>5270</v>
      </c>
      <c r="B210" s="462" t="s">
        <v>224</v>
      </c>
      <c r="C210" s="467">
        <f t="shared" si="189"/>
        <v>0</v>
      </c>
      <c r="D210" s="527"/>
      <c r="E210" s="528"/>
      <c r="F210" s="512">
        <f t="shared" si="282"/>
        <v>0</v>
      </c>
      <c r="G210" s="527"/>
      <c r="H210" s="528"/>
      <c r="I210" s="512">
        <f t="shared" si="283"/>
        <v>0</v>
      </c>
      <c r="J210" s="529"/>
      <c r="K210" s="528"/>
      <c r="L210" s="512">
        <f t="shared" si="284"/>
        <v>0</v>
      </c>
      <c r="M210" s="527"/>
      <c r="N210" s="528"/>
      <c r="O210" s="512">
        <f t="shared" si="285"/>
        <v>0</v>
      </c>
      <c r="P210" s="514"/>
    </row>
    <row r="211" spans="1:16" ht="24" hidden="1" x14ac:dyDescent="0.25">
      <c r="A211" s="499">
        <v>6000</v>
      </c>
      <c r="B211" s="499" t="s">
        <v>225</v>
      </c>
      <c r="C211" s="500">
        <f t="shared" si="189"/>
        <v>0</v>
      </c>
      <c r="D211" s="501">
        <f t="shared" ref="D211:O211" si="286">D212+D232+D240+D250</f>
        <v>0</v>
      </c>
      <c r="E211" s="502">
        <f t="shared" si="286"/>
        <v>0</v>
      </c>
      <c r="F211" s="503">
        <f t="shared" si="286"/>
        <v>0</v>
      </c>
      <c r="G211" s="501">
        <f t="shared" si="286"/>
        <v>0</v>
      </c>
      <c r="H211" s="502">
        <f t="shared" si="286"/>
        <v>0</v>
      </c>
      <c r="I211" s="503">
        <f t="shared" si="286"/>
        <v>0</v>
      </c>
      <c r="J211" s="504">
        <f t="shared" si="286"/>
        <v>0</v>
      </c>
      <c r="K211" s="502">
        <f t="shared" si="286"/>
        <v>0</v>
      </c>
      <c r="L211" s="503">
        <f t="shared" si="286"/>
        <v>0</v>
      </c>
      <c r="M211" s="501">
        <f t="shared" si="286"/>
        <v>0</v>
      </c>
      <c r="N211" s="502">
        <f t="shared" si="286"/>
        <v>0</v>
      </c>
      <c r="O211" s="503">
        <f t="shared" si="286"/>
        <v>0</v>
      </c>
      <c r="P211" s="505"/>
    </row>
    <row r="212" spans="1:16" ht="14.25" hidden="1" customHeight="1" x14ac:dyDescent="0.25">
      <c r="A212" s="553">
        <v>6200</v>
      </c>
      <c r="B212" s="545" t="s">
        <v>226</v>
      </c>
      <c r="C212" s="554">
        <f t="shared" si="189"/>
        <v>0</v>
      </c>
      <c r="D212" s="555">
        <f t="shared" ref="D212:E212" si="287">SUM(D213,D214,D216,D219,D225,D226,D227)</f>
        <v>0</v>
      </c>
      <c r="E212" s="556">
        <f t="shared" si="287"/>
        <v>0</v>
      </c>
      <c r="F212" s="557">
        <f>SUM(F213,F214,F216,F219,F225,F226,F227)</f>
        <v>0</v>
      </c>
      <c r="G212" s="555">
        <f t="shared" ref="G212:H212" si="288">SUM(G213,G214,G216,G219,G225,G226,G227)</f>
        <v>0</v>
      </c>
      <c r="H212" s="556">
        <f t="shared" si="288"/>
        <v>0</v>
      </c>
      <c r="I212" s="557">
        <f>SUM(I213,I214,I216,I219,I225,I226,I227)</f>
        <v>0</v>
      </c>
      <c r="J212" s="558">
        <f t="shared" ref="J212:K212" si="289">SUM(J213,J214,J216,J219,J225,J226,J227)</f>
        <v>0</v>
      </c>
      <c r="K212" s="556">
        <f t="shared" si="289"/>
        <v>0</v>
      </c>
      <c r="L212" s="557">
        <f>SUM(L213,L214,L216,L219,L225,L226,L227)</f>
        <v>0</v>
      </c>
      <c r="M212" s="555">
        <f t="shared" ref="M212:O212" si="290">SUM(M213,M214,M216,M219,M225,M226,M227)</f>
        <v>0</v>
      </c>
      <c r="N212" s="556">
        <f t="shared" si="290"/>
        <v>0</v>
      </c>
      <c r="O212" s="557">
        <f t="shared" si="290"/>
        <v>0</v>
      </c>
      <c r="P212" s="510"/>
    </row>
    <row r="213" spans="1:16" ht="24" hidden="1" x14ac:dyDescent="0.25">
      <c r="A213" s="692">
        <v>6220</v>
      </c>
      <c r="B213" s="390" t="s">
        <v>227</v>
      </c>
      <c r="C213" s="391">
        <f t="shared" ref="C213:C276" si="291">F213+I213+L213+O213</f>
        <v>0</v>
      </c>
      <c r="D213" s="515"/>
      <c r="E213" s="516"/>
      <c r="F213" s="397">
        <f>D213+E213</f>
        <v>0</v>
      </c>
      <c r="G213" s="515"/>
      <c r="H213" s="516"/>
      <c r="I213" s="397">
        <f>G213+H213</f>
        <v>0</v>
      </c>
      <c r="J213" s="517"/>
      <c r="K213" s="516"/>
      <c r="L213" s="397">
        <f>J213+K213</f>
        <v>0</v>
      </c>
      <c r="M213" s="515"/>
      <c r="N213" s="516"/>
      <c r="O213" s="397">
        <f t="shared" ref="O213" si="292">M213+N213</f>
        <v>0</v>
      </c>
      <c r="P213" s="518"/>
    </row>
    <row r="214" spans="1:16" hidden="1" x14ac:dyDescent="0.25">
      <c r="A214" s="523">
        <v>6230</v>
      </c>
      <c r="B214" s="400" t="s">
        <v>228</v>
      </c>
      <c r="C214" s="401">
        <f t="shared" si="291"/>
        <v>0</v>
      </c>
      <c r="D214" s="524">
        <f t="shared" ref="D214:O214" si="293">SUM(D215)</f>
        <v>0</v>
      </c>
      <c r="E214" s="525">
        <f t="shared" si="293"/>
        <v>0</v>
      </c>
      <c r="F214" s="407">
        <f t="shared" si="293"/>
        <v>0</v>
      </c>
      <c r="G214" s="524">
        <f t="shared" si="293"/>
        <v>0</v>
      </c>
      <c r="H214" s="525">
        <f t="shared" si="293"/>
        <v>0</v>
      </c>
      <c r="I214" s="407">
        <f t="shared" si="293"/>
        <v>0</v>
      </c>
      <c r="J214" s="526">
        <f t="shared" si="293"/>
        <v>0</v>
      </c>
      <c r="K214" s="525">
        <f t="shared" si="293"/>
        <v>0</v>
      </c>
      <c r="L214" s="407">
        <f t="shared" si="293"/>
        <v>0</v>
      </c>
      <c r="M214" s="524">
        <f t="shared" si="293"/>
        <v>0</v>
      </c>
      <c r="N214" s="525">
        <f t="shared" si="293"/>
        <v>0</v>
      </c>
      <c r="O214" s="407">
        <f t="shared" si="293"/>
        <v>0</v>
      </c>
      <c r="P214" s="522"/>
    </row>
    <row r="215" spans="1:16" ht="24" hidden="1" x14ac:dyDescent="0.25">
      <c r="A215" s="356">
        <v>6239</v>
      </c>
      <c r="B215" s="390" t="s">
        <v>229</v>
      </c>
      <c r="C215" s="401">
        <f t="shared" si="291"/>
        <v>0</v>
      </c>
      <c r="D215" s="515"/>
      <c r="E215" s="516"/>
      <c r="F215" s="397">
        <f>D215+E215</f>
        <v>0</v>
      </c>
      <c r="G215" s="515"/>
      <c r="H215" s="516"/>
      <c r="I215" s="397">
        <f>G215+H215</f>
        <v>0</v>
      </c>
      <c r="J215" s="517"/>
      <c r="K215" s="516"/>
      <c r="L215" s="397">
        <f>J215+K215</f>
        <v>0</v>
      </c>
      <c r="M215" s="515"/>
      <c r="N215" s="516"/>
      <c r="O215" s="397">
        <f t="shared" ref="O215" si="294">M215+N215</f>
        <v>0</v>
      </c>
      <c r="P215" s="518"/>
    </row>
    <row r="216" spans="1:16" ht="24" hidden="1" x14ac:dyDescent="0.25">
      <c r="A216" s="523">
        <v>6240</v>
      </c>
      <c r="B216" s="400" t="s">
        <v>230</v>
      </c>
      <c r="C216" s="401">
        <f t="shared" si="291"/>
        <v>0</v>
      </c>
      <c r="D216" s="524">
        <f t="shared" ref="D216:E216" si="295">SUM(D217:D218)</f>
        <v>0</v>
      </c>
      <c r="E216" s="525">
        <f t="shared" si="295"/>
        <v>0</v>
      </c>
      <c r="F216" s="407">
        <f>SUM(F217:F218)</f>
        <v>0</v>
      </c>
      <c r="G216" s="524">
        <f t="shared" ref="G216:H216" si="296">SUM(G217:G218)</f>
        <v>0</v>
      </c>
      <c r="H216" s="525">
        <f t="shared" si="296"/>
        <v>0</v>
      </c>
      <c r="I216" s="407">
        <f>SUM(I217:I218)</f>
        <v>0</v>
      </c>
      <c r="J216" s="526">
        <f t="shared" ref="J216:K216" si="297">SUM(J217:J218)</f>
        <v>0</v>
      </c>
      <c r="K216" s="525">
        <f t="shared" si="297"/>
        <v>0</v>
      </c>
      <c r="L216" s="407">
        <f>SUM(L217:L218)</f>
        <v>0</v>
      </c>
      <c r="M216" s="524">
        <f t="shared" ref="M216:O216" si="298">SUM(M217:M218)</f>
        <v>0</v>
      </c>
      <c r="N216" s="525">
        <f t="shared" si="298"/>
        <v>0</v>
      </c>
      <c r="O216" s="407">
        <f t="shared" si="298"/>
        <v>0</v>
      </c>
      <c r="P216" s="522"/>
    </row>
    <row r="217" spans="1:16" hidden="1" x14ac:dyDescent="0.25">
      <c r="A217" s="356">
        <v>6241</v>
      </c>
      <c r="B217" s="400" t="s">
        <v>231</v>
      </c>
      <c r="C217" s="401">
        <f t="shared" si="291"/>
        <v>0</v>
      </c>
      <c r="D217" s="519"/>
      <c r="E217" s="520"/>
      <c r="F217" s="407">
        <f t="shared" ref="F217:F218" si="299">D217+E217</f>
        <v>0</v>
      </c>
      <c r="G217" s="519"/>
      <c r="H217" s="520"/>
      <c r="I217" s="407">
        <f t="shared" ref="I217:I218" si="300">G217+H217</f>
        <v>0</v>
      </c>
      <c r="J217" s="521"/>
      <c r="K217" s="520"/>
      <c r="L217" s="407">
        <f t="shared" ref="L217:L218" si="301">J217+K217</f>
        <v>0</v>
      </c>
      <c r="M217" s="519"/>
      <c r="N217" s="520"/>
      <c r="O217" s="407">
        <f t="shared" ref="O217:O218" si="302">M217+N217</f>
        <v>0</v>
      </c>
      <c r="P217" s="522"/>
    </row>
    <row r="218" spans="1:16" hidden="1" x14ac:dyDescent="0.25">
      <c r="A218" s="356">
        <v>6242</v>
      </c>
      <c r="B218" s="400" t="s">
        <v>232</v>
      </c>
      <c r="C218" s="401">
        <f t="shared" si="291"/>
        <v>0</v>
      </c>
      <c r="D218" s="519"/>
      <c r="E218" s="520"/>
      <c r="F218" s="407">
        <f t="shared" si="299"/>
        <v>0</v>
      </c>
      <c r="G218" s="519"/>
      <c r="H218" s="520"/>
      <c r="I218" s="407">
        <f t="shared" si="300"/>
        <v>0</v>
      </c>
      <c r="J218" s="521"/>
      <c r="K218" s="520"/>
      <c r="L218" s="407">
        <f t="shared" si="301"/>
        <v>0</v>
      </c>
      <c r="M218" s="519"/>
      <c r="N218" s="520"/>
      <c r="O218" s="407">
        <f t="shared" si="302"/>
        <v>0</v>
      </c>
      <c r="P218" s="522"/>
    </row>
    <row r="219" spans="1:16" ht="25.5" hidden="1" customHeight="1" x14ac:dyDescent="0.25">
      <c r="A219" s="523">
        <v>6250</v>
      </c>
      <c r="B219" s="400" t="s">
        <v>233</v>
      </c>
      <c r="C219" s="401">
        <f t="shared" si="291"/>
        <v>0</v>
      </c>
      <c r="D219" s="524">
        <f t="shared" ref="D219:E219" si="303">SUM(D220:D224)</f>
        <v>0</v>
      </c>
      <c r="E219" s="525">
        <f t="shared" si="303"/>
        <v>0</v>
      </c>
      <c r="F219" s="407">
        <f>SUM(F220:F224)</f>
        <v>0</v>
      </c>
      <c r="G219" s="524">
        <f t="shared" ref="G219:H219" si="304">SUM(G220:G224)</f>
        <v>0</v>
      </c>
      <c r="H219" s="525">
        <f t="shared" si="304"/>
        <v>0</v>
      </c>
      <c r="I219" s="407">
        <f>SUM(I220:I224)</f>
        <v>0</v>
      </c>
      <c r="J219" s="526">
        <f t="shared" ref="J219:K219" si="305">SUM(J220:J224)</f>
        <v>0</v>
      </c>
      <c r="K219" s="525">
        <f t="shared" si="305"/>
        <v>0</v>
      </c>
      <c r="L219" s="407">
        <f>SUM(L220:L224)</f>
        <v>0</v>
      </c>
      <c r="M219" s="524">
        <f t="shared" ref="M219:O219" si="306">SUM(M220:M224)</f>
        <v>0</v>
      </c>
      <c r="N219" s="525">
        <f t="shared" si="306"/>
        <v>0</v>
      </c>
      <c r="O219" s="407">
        <f t="shared" si="306"/>
        <v>0</v>
      </c>
      <c r="P219" s="522"/>
    </row>
    <row r="220" spans="1:16" ht="14.25" hidden="1" customHeight="1" x14ac:dyDescent="0.25">
      <c r="A220" s="356">
        <v>6252</v>
      </c>
      <c r="B220" s="400" t="s">
        <v>234</v>
      </c>
      <c r="C220" s="401">
        <f t="shared" si="291"/>
        <v>0</v>
      </c>
      <c r="D220" s="519"/>
      <c r="E220" s="520"/>
      <c r="F220" s="407">
        <f t="shared" ref="F220:F226" si="307">D220+E220</f>
        <v>0</v>
      </c>
      <c r="G220" s="519"/>
      <c r="H220" s="520"/>
      <c r="I220" s="407">
        <f t="shared" ref="I220:I226" si="308">G220+H220</f>
        <v>0</v>
      </c>
      <c r="J220" s="521"/>
      <c r="K220" s="520"/>
      <c r="L220" s="407">
        <f t="shared" ref="L220:L226" si="309">J220+K220</f>
        <v>0</v>
      </c>
      <c r="M220" s="519"/>
      <c r="N220" s="520"/>
      <c r="O220" s="407">
        <f t="shared" ref="O220:O226" si="310">M220+N220</f>
        <v>0</v>
      </c>
      <c r="P220" s="522"/>
    </row>
    <row r="221" spans="1:16" ht="14.25" hidden="1" customHeight="1" x14ac:dyDescent="0.25">
      <c r="A221" s="356">
        <v>6253</v>
      </c>
      <c r="B221" s="400" t="s">
        <v>235</v>
      </c>
      <c r="C221" s="401">
        <f t="shared" si="291"/>
        <v>0</v>
      </c>
      <c r="D221" s="519"/>
      <c r="E221" s="520"/>
      <c r="F221" s="407">
        <f t="shared" si="307"/>
        <v>0</v>
      </c>
      <c r="G221" s="519"/>
      <c r="H221" s="520"/>
      <c r="I221" s="407">
        <f t="shared" si="308"/>
        <v>0</v>
      </c>
      <c r="J221" s="521"/>
      <c r="K221" s="520"/>
      <c r="L221" s="407">
        <f t="shared" si="309"/>
        <v>0</v>
      </c>
      <c r="M221" s="519"/>
      <c r="N221" s="520"/>
      <c r="O221" s="407">
        <f t="shared" si="310"/>
        <v>0</v>
      </c>
      <c r="P221" s="522"/>
    </row>
    <row r="222" spans="1:16" ht="24" hidden="1" x14ac:dyDescent="0.25">
      <c r="A222" s="356">
        <v>6254</v>
      </c>
      <c r="B222" s="400" t="s">
        <v>236</v>
      </c>
      <c r="C222" s="401">
        <f t="shared" si="291"/>
        <v>0</v>
      </c>
      <c r="D222" s="519"/>
      <c r="E222" s="520"/>
      <c r="F222" s="407">
        <f t="shared" si="307"/>
        <v>0</v>
      </c>
      <c r="G222" s="519"/>
      <c r="H222" s="520"/>
      <c r="I222" s="407">
        <f t="shared" si="308"/>
        <v>0</v>
      </c>
      <c r="J222" s="521"/>
      <c r="K222" s="520"/>
      <c r="L222" s="407">
        <f t="shared" si="309"/>
        <v>0</v>
      </c>
      <c r="M222" s="519"/>
      <c r="N222" s="520"/>
      <c r="O222" s="407">
        <f t="shared" si="310"/>
        <v>0</v>
      </c>
      <c r="P222" s="522"/>
    </row>
    <row r="223" spans="1:16" ht="24" hidden="1" x14ac:dyDescent="0.25">
      <c r="A223" s="356">
        <v>6255</v>
      </c>
      <c r="B223" s="400" t="s">
        <v>237</v>
      </c>
      <c r="C223" s="401">
        <f t="shared" si="291"/>
        <v>0</v>
      </c>
      <c r="D223" s="519"/>
      <c r="E223" s="520"/>
      <c r="F223" s="407">
        <f t="shared" si="307"/>
        <v>0</v>
      </c>
      <c r="G223" s="519"/>
      <c r="H223" s="520"/>
      <c r="I223" s="407">
        <f t="shared" si="308"/>
        <v>0</v>
      </c>
      <c r="J223" s="521"/>
      <c r="K223" s="520"/>
      <c r="L223" s="407">
        <f t="shared" si="309"/>
        <v>0</v>
      </c>
      <c r="M223" s="519"/>
      <c r="N223" s="520"/>
      <c r="O223" s="407">
        <f t="shared" si="310"/>
        <v>0</v>
      </c>
      <c r="P223" s="522"/>
    </row>
    <row r="224" spans="1:16" hidden="1" x14ac:dyDescent="0.25">
      <c r="A224" s="356">
        <v>6259</v>
      </c>
      <c r="B224" s="400" t="s">
        <v>238</v>
      </c>
      <c r="C224" s="401">
        <f t="shared" si="291"/>
        <v>0</v>
      </c>
      <c r="D224" s="519"/>
      <c r="E224" s="520"/>
      <c r="F224" s="407">
        <f t="shared" si="307"/>
        <v>0</v>
      </c>
      <c r="G224" s="519"/>
      <c r="H224" s="520"/>
      <c r="I224" s="407">
        <f t="shared" si="308"/>
        <v>0</v>
      </c>
      <c r="J224" s="521"/>
      <c r="K224" s="520"/>
      <c r="L224" s="407">
        <f t="shared" si="309"/>
        <v>0</v>
      </c>
      <c r="M224" s="519"/>
      <c r="N224" s="520"/>
      <c r="O224" s="407">
        <f t="shared" si="310"/>
        <v>0</v>
      </c>
      <c r="P224" s="522"/>
    </row>
    <row r="225" spans="1:16" ht="24" hidden="1" x14ac:dyDescent="0.25">
      <c r="A225" s="523">
        <v>6260</v>
      </c>
      <c r="B225" s="400" t="s">
        <v>239</v>
      </c>
      <c r="C225" s="401">
        <f t="shared" si="291"/>
        <v>0</v>
      </c>
      <c r="D225" s="519"/>
      <c r="E225" s="520"/>
      <c r="F225" s="407">
        <f t="shared" si="307"/>
        <v>0</v>
      </c>
      <c r="G225" s="519"/>
      <c r="H225" s="520"/>
      <c r="I225" s="407">
        <f t="shared" si="308"/>
        <v>0</v>
      </c>
      <c r="J225" s="521"/>
      <c r="K225" s="520"/>
      <c r="L225" s="407">
        <f t="shared" si="309"/>
        <v>0</v>
      </c>
      <c r="M225" s="519"/>
      <c r="N225" s="520"/>
      <c r="O225" s="407">
        <f t="shared" si="310"/>
        <v>0</v>
      </c>
      <c r="P225" s="522"/>
    </row>
    <row r="226" spans="1:16" hidden="1" x14ac:dyDescent="0.25">
      <c r="A226" s="523">
        <v>6270</v>
      </c>
      <c r="B226" s="400" t="s">
        <v>240</v>
      </c>
      <c r="C226" s="401">
        <f t="shared" si="291"/>
        <v>0</v>
      </c>
      <c r="D226" s="519"/>
      <c r="E226" s="520"/>
      <c r="F226" s="407">
        <f t="shared" si="307"/>
        <v>0</v>
      </c>
      <c r="G226" s="519"/>
      <c r="H226" s="520"/>
      <c r="I226" s="407">
        <f t="shared" si="308"/>
        <v>0</v>
      </c>
      <c r="J226" s="521"/>
      <c r="K226" s="520"/>
      <c r="L226" s="407">
        <f t="shared" si="309"/>
        <v>0</v>
      </c>
      <c r="M226" s="519"/>
      <c r="N226" s="520"/>
      <c r="O226" s="407">
        <f t="shared" si="310"/>
        <v>0</v>
      </c>
      <c r="P226" s="522"/>
    </row>
    <row r="227" spans="1:16" ht="24" hidden="1" x14ac:dyDescent="0.25">
      <c r="A227" s="692">
        <v>6290</v>
      </c>
      <c r="B227" s="390" t="s">
        <v>241</v>
      </c>
      <c r="C227" s="546">
        <f t="shared" si="291"/>
        <v>0</v>
      </c>
      <c r="D227" s="532">
        <f t="shared" ref="D227:E227" si="311">SUM(D228:D231)</f>
        <v>0</v>
      </c>
      <c r="E227" s="533">
        <f t="shared" si="311"/>
        <v>0</v>
      </c>
      <c r="F227" s="397">
        <f>SUM(F228:F231)</f>
        <v>0</v>
      </c>
      <c r="G227" s="532">
        <f t="shared" ref="G227:O227" si="312">SUM(G228:G231)</f>
        <v>0</v>
      </c>
      <c r="H227" s="533">
        <f t="shared" si="312"/>
        <v>0</v>
      </c>
      <c r="I227" s="397">
        <f t="shared" si="312"/>
        <v>0</v>
      </c>
      <c r="J227" s="534">
        <f t="shared" si="312"/>
        <v>0</v>
      </c>
      <c r="K227" s="533">
        <f t="shared" si="312"/>
        <v>0</v>
      </c>
      <c r="L227" s="397">
        <f t="shared" si="312"/>
        <v>0</v>
      </c>
      <c r="M227" s="532">
        <f t="shared" si="312"/>
        <v>0</v>
      </c>
      <c r="N227" s="533">
        <f t="shared" si="312"/>
        <v>0</v>
      </c>
      <c r="O227" s="397">
        <f t="shared" si="312"/>
        <v>0</v>
      </c>
      <c r="P227" s="547"/>
    </row>
    <row r="228" spans="1:16" hidden="1" x14ac:dyDescent="0.25">
      <c r="A228" s="356">
        <v>6291</v>
      </c>
      <c r="B228" s="400" t="s">
        <v>242</v>
      </c>
      <c r="C228" s="401">
        <f t="shared" si="291"/>
        <v>0</v>
      </c>
      <c r="D228" s="519"/>
      <c r="E228" s="520"/>
      <c r="F228" s="407">
        <f t="shared" ref="F228:F231" si="313">D228+E228</f>
        <v>0</v>
      </c>
      <c r="G228" s="519"/>
      <c r="H228" s="520"/>
      <c r="I228" s="407">
        <f t="shared" ref="I228:I231" si="314">G228+H228</f>
        <v>0</v>
      </c>
      <c r="J228" s="521"/>
      <c r="K228" s="520"/>
      <c r="L228" s="407">
        <f t="shared" ref="L228:L231" si="315">J228+K228</f>
        <v>0</v>
      </c>
      <c r="M228" s="519"/>
      <c r="N228" s="520"/>
      <c r="O228" s="407">
        <f t="shared" ref="O228:O231" si="316">M228+N228</f>
        <v>0</v>
      </c>
      <c r="P228" s="522"/>
    </row>
    <row r="229" spans="1:16" hidden="1" x14ac:dyDescent="0.25">
      <c r="A229" s="356">
        <v>6292</v>
      </c>
      <c r="B229" s="400" t="s">
        <v>243</v>
      </c>
      <c r="C229" s="401">
        <f t="shared" si="291"/>
        <v>0</v>
      </c>
      <c r="D229" s="519"/>
      <c r="E229" s="520"/>
      <c r="F229" s="407">
        <f t="shared" si="313"/>
        <v>0</v>
      </c>
      <c r="G229" s="519"/>
      <c r="H229" s="520"/>
      <c r="I229" s="407">
        <f t="shared" si="314"/>
        <v>0</v>
      </c>
      <c r="J229" s="521"/>
      <c r="K229" s="520"/>
      <c r="L229" s="407">
        <f t="shared" si="315"/>
        <v>0</v>
      </c>
      <c r="M229" s="519"/>
      <c r="N229" s="520"/>
      <c r="O229" s="407">
        <f t="shared" si="316"/>
        <v>0</v>
      </c>
      <c r="P229" s="522"/>
    </row>
    <row r="230" spans="1:16" ht="72" hidden="1" x14ac:dyDescent="0.25">
      <c r="A230" s="356">
        <v>6296</v>
      </c>
      <c r="B230" s="400" t="s">
        <v>244</v>
      </c>
      <c r="C230" s="401">
        <f t="shared" si="291"/>
        <v>0</v>
      </c>
      <c r="D230" s="519"/>
      <c r="E230" s="520"/>
      <c r="F230" s="407">
        <f t="shared" si="313"/>
        <v>0</v>
      </c>
      <c r="G230" s="519"/>
      <c r="H230" s="520"/>
      <c r="I230" s="407">
        <f t="shared" si="314"/>
        <v>0</v>
      </c>
      <c r="J230" s="521"/>
      <c r="K230" s="520"/>
      <c r="L230" s="407">
        <f t="shared" si="315"/>
        <v>0</v>
      </c>
      <c r="M230" s="519"/>
      <c r="N230" s="520"/>
      <c r="O230" s="407">
        <f t="shared" si="316"/>
        <v>0</v>
      </c>
      <c r="P230" s="522"/>
    </row>
    <row r="231" spans="1:16" ht="39.75" hidden="1" customHeight="1" x14ac:dyDescent="0.25">
      <c r="A231" s="356">
        <v>6299</v>
      </c>
      <c r="B231" s="400" t="s">
        <v>245</v>
      </c>
      <c r="C231" s="401">
        <f t="shared" si="291"/>
        <v>0</v>
      </c>
      <c r="D231" s="519"/>
      <c r="E231" s="520"/>
      <c r="F231" s="407">
        <f t="shared" si="313"/>
        <v>0</v>
      </c>
      <c r="G231" s="519"/>
      <c r="H231" s="520"/>
      <c r="I231" s="407">
        <f t="shared" si="314"/>
        <v>0</v>
      </c>
      <c r="J231" s="521"/>
      <c r="K231" s="520"/>
      <c r="L231" s="407">
        <f t="shared" si="315"/>
        <v>0</v>
      </c>
      <c r="M231" s="519"/>
      <c r="N231" s="520"/>
      <c r="O231" s="407">
        <f t="shared" si="316"/>
        <v>0</v>
      </c>
      <c r="P231" s="522"/>
    </row>
    <row r="232" spans="1:16" hidden="1" x14ac:dyDescent="0.25">
      <c r="A232" s="376">
        <v>6300</v>
      </c>
      <c r="B232" s="506" t="s">
        <v>246</v>
      </c>
      <c r="C232" s="377">
        <f t="shared" si="291"/>
        <v>0</v>
      </c>
      <c r="D232" s="507">
        <f t="shared" ref="D232:E232" si="317">SUM(D233,D238,D239)</f>
        <v>0</v>
      </c>
      <c r="E232" s="508">
        <f t="shared" si="317"/>
        <v>0</v>
      </c>
      <c r="F232" s="388">
        <f>SUM(F233,F238,F239)</f>
        <v>0</v>
      </c>
      <c r="G232" s="507">
        <f t="shared" ref="G232:O232" si="318">SUM(G233,G238,G239)</f>
        <v>0</v>
      </c>
      <c r="H232" s="508">
        <f t="shared" si="318"/>
        <v>0</v>
      </c>
      <c r="I232" s="388">
        <f t="shared" si="318"/>
        <v>0</v>
      </c>
      <c r="J232" s="509">
        <f t="shared" si="318"/>
        <v>0</v>
      </c>
      <c r="K232" s="508">
        <f t="shared" si="318"/>
        <v>0</v>
      </c>
      <c r="L232" s="388">
        <f t="shared" si="318"/>
        <v>0</v>
      </c>
      <c r="M232" s="507">
        <f t="shared" si="318"/>
        <v>0</v>
      </c>
      <c r="N232" s="508">
        <f t="shared" si="318"/>
        <v>0</v>
      </c>
      <c r="O232" s="388">
        <f t="shared" si="318"/>
        <v>0</v>
      </c>
      <c r="P232" s="535"/>
    </row>
    <row r="233" spans="1:16" ht="24" hidden="1" x14ac:dyDescent="0.25">
      <c r="A233" s="692">
        <v>6320</v>
      </c>
      <c r="B233" s="390" t="s">
        <v>247</v>
      </c>
      <c r="C233" s="546">
        <f t="shared" si="291"/>
        <v>0</v>
      </c>
      <c r="D233" s="532">
        <f t="shared" ref="D233:E233" si="319">SUM(D234:D237)</f>
        <v>0</v>
      </c>
      <c r="E233" s="533">
        <f t="shared" si="319"/>
        <v>0</v>
      </c>
      <c r="F233" s="397">
        <f>SUM(F234:F237)</f>
        <v>0</v>
      </c>
      <c r="G233" s="532">
        <f t="shared" ref="G233:O233" si="320">SUM(G234:G237)</f>
        <v>0</v>
      </c>
      <c r="H233" s="533">
        <f t="shared" si="320"/>
        <v>0</v>
      </c>
      <c r="I233" s="397">
        <f t="shared" si="320"/>
        <v>0</v>
      </c>
      <c r="J233" s="534">
        <f t="shared" si="320"/>
        <v>0</v>
      </c>
      <c r="K233" s="533">
        <f t="shared" si="320"/>
        <v>0</v>
      </c>
      <c r="L233" s="397">
        <f t="shared" si="320"/>
        <v>0</v>
      </c>
      <c r="M233" s="532">
        <f t="shared" si="320"/>
        <v>0</v>
      </c>
      <c r="N233" s="533">
        <f t="shared" si="320"/>
        <v>0</v>
      </c>
      <c r="O233" s="397">
        <f t="shared" si="320"/>
        <v>0</v>
      </c>
      <c r="P233" s="518"/>
    </row>
    <row r="234" spans="1:16" hidden="1" x14ac:dyDescent="0.25">
      <c r="A234" s="356">
        <v>6322</v>
      </c>
      <c r="B234" s="400" t="s">
        <v>248</v>
      </c>
      <c r="C234" s="401">
        <f t="shared" si="291"/>
        <v>0</v>
      </c>
      <c r="D234" s="519"/>
      <c r="E234" s="520"/>
      <c r="F234" s="407">
        <f t="shared" ref="F234:F239" si="321">D234+E234</f>
        <v>0</v>
      </c>
      <c r="G234" s="519"/>
      <c r="H234" s="520"/>
      <c r="I234" s="407">
        <f t="shared" ref="I234:I239" si="322">G234+H234</f>
        <v>0</v>
      </c>
      <c r="J234" s="521"/>
      <c r="K234" s="520"/>
      <c r="L234" s="407">
        <f t="shared" ref="L234:L239" si="323">J234+K234</f>
        <v>0</v>
      </c>
      <c r="M234" s="519"/>
      <c r="N234" s="520"/>
      <c r="O234" s="407">
        <f t="shared" ref="O234:O239" si="324">M234+N234</f>
        <v>0</v>
      </c>
      <c r="P234" s="522"/>
    </row>
    <row r="235" spans="1:16" ht="24" hidden="1" x14ac:dyDescent="0.25">
      <c r="A235" s="356">
        <v>6323</v>
      </c>
      <c r="B235" s="400" t="s">
        <v>249</v>
      </c>
      <c r="C235" s="401">
        <f t="shared" si="291"/>
        <v>0</v>
      </c>
      <c r="D235" s="519"/>
      <c r="E235" s="520"/>
      <c r="F235" s="407">
        <f t="shared" si="321"/>
        <v>0</v>
      </c>
      <c r="G235" s="519"/>
      <c r="H235" s="520"/>
      <c r="I235" s="407">
        <f t="shared" si="322"/>
        <v>0</v>
      </c>
      <c r="J235" s="521"/>
      <c r="K235" s="520"/>
      <c r="L235" s="407">
        <f t="shared" si="323"/>
        <v>0</v>
      </c>
      <c r="M235" s="519"/>
      <c r="N235" s="520"/>
      <c r="O235" s="407">
        <f t="shared" si="324"/>
        <v>0</v>
      </c>
      <c r="P235" s="522"/>
    </row>
    <row r="236" spans="1:16" ht="24" hidden="1" x14ac:dyDescent="0.25">
      <c r="A236" s="356">
        <v>6324</v>
      </c>
      <c r="B236" s="400" t="s">
        <v>250</v>
      </c>
      <c r="C236" s="401">
        <f t="shared" si="291"/>
        <v>0</v>
      </c>
      <c r="D236" s="519"/>
      <c r="E236" s="520"/>
      <c r="F236" s="407">
        <f t="shared" si="321"/>
        <v>0</v>
      </c>
      <c r="G236" s="519"/>
      <c r="H236" s="520"/>
      <c r="I236" s="407">
        <f t="shared" si="322"/>
        <v>0</v>
      </c>
      <c r="J236" s="521"/>
      <c r="K236" s="520"/>
      <c r="L236" s="407">
        <f t="shared" si="323"/>
        <v>0</v>
      </c>
      <c r="M236" s="519"/>
      <c r="N236" s="520"/>
      <c r="O236" s="407">
        <f t="shared" si="324"/>
        <v>0</v>
      </c>
      <c r="P236" s="522"/>
    </row>
    <row r="237" spans="1:16" hidden="1" x14ac:dyDescent="0.25">
      <c r="A237" s="348">
        <v>6329</v>
      </c>
      <c r="B237" s="390" t="s">
        <v>251</v>
      </c>
      <c r="C237" s="391">
        <f t="shared" si="291"/>
        <v>0</v>
      </c>
      <c r="D237" s="515"/>
      <c r="E237" s="516"/>
      <c r="F237" s="397">
        <f t="shared" si="321"/>
        <v>0</v>
      </c>
      <c r="G237" s="515"/>
      <c r="H237" s="516"/>
      <c r="I237" s="397">
        <f t="shared" si="322"/>
        <v>0</v>
      </c>
      <c r="J237" s="517"/>
      <c r="K237" s="516"/>
      <c r="L237" s="397">
        <f t="shared" si="323"/>
        <v>0</v>
      </c>
      <c r="M237" s="515"/>
      <c r="N237" s="516"/>
      <c r="O237" s="397">
        <f t="shared" si="324"/>
        <v>0</v>
      </c>
      <c r="P237" s="518"/>
    </row>
    <row r="238" spans="1:16" ht="24" hidden="1" x14ac:dyDescent="0.25">
      <c r="A238" s="691">
        <v>6330</v>
      </c>
      <c r="B238" s="565" t="s">
        <v>252</v>
      </c>
      <c r="C238" s="546">
        <f t="shared" si="291"/>
        <v>0</v>
      </c>
      <c r="D238" s="549"/>
      <c r="E238" s="550"/>
      <c r="F238" s="551">
        <f t="shared" si="321"/>
        <v>0</v>
      </c>
      <c r="G238" s="549"/>
      <c r="H238" s="550"/>
      <c r="I238" s="551">
        <f t="shared" si="322"/>
        <v>0</v>
      </c>
      <c r="J238" s="552"/>
      <c r="K238" s="550"/>
      <c r="L238" s="551">
        <f t="shared" si="323"/>
        <v>0</v>
      </c>
      <c r="M238" s="549"/>
      <c r="N238" s="550"/>
      <c r="O238" s="551">
        <f t="shared" si="324"/>
        <v>0</v>
      </c>
      <c r="P238" s="547"/>
    </row>
    <row r="239" spans="1:16" hidden="1" x14ac:dyDescent="0.25">
      <c r="A239" s="523">
        <v>6360</v>
      </c>
      <c r="B239" s="400" t="s">
        <v>253</v>
      </c>
      <c r="C239" s="401">
        <f t="shared" si="291"/>
        <v>0</v>
      </c>
      <c r="D239" s="519"/>
      <c r="E239" s="520"/>
      <c r="F239" s="407">
        <f t="shared" si="321"/>
        <v>0</v>
      </c>
      <c r="G239" s="519"/>
      <c r="H239" s="520"/>
      <c r="I239" s="407">
        <f t="shared" si="322"/>
        <v>0</v>
      </c>
      <c r="J239" s="521"/>
      <c r="K239" s="520"/>
      <c r="L239" s="407">
        <f t="shared" si="323"/>
        <v>0</v>
      </c>
      <c r="M239" s="519"/>
      <c r="N239" s="520"/>
      <c r="O239" s="407">
        <f t="shared" si="324"/>
        <v>0</v>
      </c>
      <c r="P239" s="522"/>
    </row>
    <row r="240" spans="1:16" ht="36" hidden="1" x14ac:dyDescent="0.25">
      <c r="A240" s="376">
        <v>6400</v>
      </c>
      <c r="B240" s="506" t="s">
        <v>254</v>
      </c>
      <c r="C240" s="377">
        <f t="shared" si="291"/>
        <v>0</v>
      </c>
      <c r="D240" s="507">
        <f t="shared" ref="D240:E240" si="325">SUM(D241,D245)</f>
        <v>0</v>
      </c>
      <c r="E240" s="508">
        <f t="shared" si="325"/>
        <v>0</v>
      </c>
      <c r="F240" s="388">
        <f>SUM(F241,F245)</f>
        <v>0</v>
      </c>
      <c r="G240" s="507">
        <f t="shared" ref="G240:O240" si="326">SUM(G241,G245)</f>
        <v>0</v>
      </c>
      <c r="H240" s="508">
        <f t="shared" si="326"/>
        <v>0</v>
      </c>
      <c r="I240" s="388">
        <f t="shared" si="326"/>
        <v>0</v>
      </c>
      <c r="J240" s="509">
        <f t="shared" si="326"/>
        <v>0</v>
      </c>
      <c r="K240" s="508">
        <f t="shared" si="326"/>
        <v>0</v>
      </c>
      <c r="L240" s="388">
        <f t="shared" si="326"/>
        <v>0</v>
      </c>
      <c r="M240" s="507">
        <f t="shared" si="326"/>
        <v>0</v>
      </c>
      <c r="N240" s="508">
        <f t="shared" si="326"/>
        <v>0</v>
      </c>
      <c r="O240" s="388">
        <f t="shared" si="326"/>
        <v>0</v>
      </c>
      <c r="P240" s="535"/>
    </row>
    <row r="241" spans="1:17" ht="24" hidden="1" x14ac:dyDescent="0.25">
      <c r="A241" s="692">
        <v>6410</v>
      </c>
      <c r="B241" s="390" t="s">
        <v>255</v>
      </c>
      <c r="C241" s="391">
        <f t="shared" si="291"/>
        <v>0</v>
      </c>
      <c r="D241" s="532">
        <f t="shared" ref="D241:E241" si="327">SUM(D242:D244)</f>
        <v>0</v>
      </c>
      <c r="E241" s="533">
        <f t="shared" si="327"/>
        <v>0</v>
      </c>
      <c r="F241" s="397">
        <f>SUM(F242:F244)</f>
        <v>0</v>
      </c>
      <c r="G241" s="532">
        <f t="shared" ref="G241:O241" si="328">SUM(G242:G244)</f>
        <v>0</v>
      </c>
      <c r="H241" s="533">
        <f t="shared" si="328"/>
        <v>0</v>
      </c>
      <c r="I241" s="397">
        <f t="shared" si="328"/>
        <v>0</v>
      </c>
      <c r="J241" s="534">
        <f t="shared" si="328"/>
        <v>0</v>
      </c>
      <c r="K241" s="533">
        <f t="shared" si="328"/>
        <v>0</v>
      </c>
      <c r="L241" s="397">
        <f t="shared" si="328"/>
        <v>0</v>
      </c>
      <c r="M241" s="532">
        <f t="shared" si="328"/>
        <v>0</v>
      </c>
      <c r="N241" s="533">
        <f t="shared" si="328"/>
        <v>0</v>
      </c>
      <c r="O241" s="397">
        <f t="shared" si="328"/>
        <v>0</v>
      </c>
      <c r="P241" s="544"/>
    </row>
    <row r="242" spans="1:17" hidden="1" x14ac:dyDescent="0.25">
      <c r="A242" s="356">
        <v>6411</v>
      </c>
      <c r="B242" s="536" t="s">
        <v>256</v>
      </c>
      <c r="C242" s="401">
        <f t="shared" si="291"/>
        <v>0</v>
      </c>
      <c r="D242" s="519"/>
      <c r="E242" s="520"/>
      <c r="F242" s="407">
        <f t="shared" ref="F242:F244" si="329">D242+E242</f>
        <v>0</v>
      </c>
      <c r="G242" s="519"/>
      <c r="H242" s="520"/>
      <c r="I242" s="407">
        <f t="shared" ref="I242:I244" si="330">G242+H242</f>
        <v>0</v>
      </c>
      <c r="J242" s="521"/>
      <c r="K242" s="520"/>
      <c r="L242" s="407">
        <f t="shared" ref="L242:L244" si="331">J242+K242</f>
        <v>0</v>
      </c>
      <c r="M242" s="519"/>
      <c r="N242" s="520"/>
      <c r="O242" s="407">
        <f t="shared" ref="O242:O244" si="332">M242+N242</f>
        <v>0</v>
      </c>
      <c r="P242" s="522"/>
    </row>
    <row r="243" spans="1:17" ht="36" hidden="1" x14ac:dyDescent="0.25">
      <c r="A243" s="356">
        <v>6412</v>
      </c>
      <c r="B243" s="400" t="s">
        <v>257</v>
      </c>
      <c r="C243" s="401">
        <f t="shared" si="291"/>
        <v>0</v>
      </c>
      <c r="D243" s="519"/>
      <c r="E243" s="520"/>
      <c r="F243" s="407">
        <f t="shared" si="329"/>
        <v>0</v>
      </c>
      <c r="G243" s="519"/>
      <c r="H243" s="520"/>
      <c r="I243" s="407">
        <f t="shared" si="330"/>
        <v>0</v>
      </c>
      <c r="J243" s="521"/>
      <c r="K243" s="520"/>
      <c r="L243" s="407">
        <f t="shared" si="331"/>
        <v>0</v>
      </c>
      <c r="M243" s="519"/>
      <c r="N243" s="520"/>
      <c r="O243" s="407">
        <f t="shared" si="332"/>
        <v>0</v>
      </c>
      <c r="P243" s="522"/>
    </row>
    <row r="244" spans="1:17" ht="36" hidden="1" x14ac:dyDescent="0.25">
      <c r="A244" s="356">
        <v>6419</v>
      </c>
      <c r="B244" s="400" t="s">
        <v>258</v>
      </c>
      <c r="C244" s="401">
        <f t="shared" si="291"/>
        <v>0</v>
      </c>
      <c r="D244" s="519"/>
      <c r="E244" s="520"/>
      <c r="F244" s="407">
        <f t="shared" si="329"/>
        <v>0</v>
      </c>
      <c r="G244" s="519"/>
      <c r="H244" s="520"/>
      <c r="I244" s="407">
        <f t="shared" si="330"/>
        <v>0</v>
      </c>
      <c r="J244" s="521"/>
      <c r="K244" s="520"/>
      <c r="L244" s="407">
        <f t="shared" si="331"/>
        <v>0</v>
      </c>
      <c r="M244" s="519"/>
      <c r="N244" s="520"/>
      <c r="O244" s="407">
        <f t="shared" si="332"/>
        <v>0</v>
      </c>
      <c r="P244" s="522"/>
    </row>
    <row r="245" spans="1:17" ht="48" hidden="1" x14ac:dyDescent="0.25">
      <c r="A245" s="523">
        <v>6420</v>
      </c>
      <c r="B245" s="400" t="s">
        <v>259</v>
      </c>
      <c r="C245" s="401">
        <f t="shared" si="291"/>
        <v>0</v>
      </c>
      <c r="D245" s="524">
        <f t="shared" ref="D245:E245" si="333">SUM(D246:D249)</f>
        <v>0</v>
      </c>
      <c r="E245" s="525">
        <f t="shared" si="333"/>
        <v>0</v>
      </c>
      <c r="F245" s="407">
        <f>SUM(F246:F249)</f>
        <v>0</v>
      </c>
      <c r="G245" s="524">
        <f t="shared" ref="G245:H245" si="334">SUM(G246:G249)</f>
        <v>0</v>
      </c>
      <c r="H245" s="525">
        <f t="shared" si="334"/>
        <v>0</v>
      </c>
      <c r="I245" s="407">
        <f>SUM(I246:I249)</f>
        <v>0</v>
      </c>
      <c r="J245" s="526">
        <f t="shared" ref="J245:K245" si="335">SUM(J246:J249)</f>
        <v>0</v>
      </c>
      <c r="K245" s="525">
        <f t="shared" si="335"/>
        <v>0</v>
      </c>
      <c r="L245" s="407">
        <f>SUM(L246:L249)</f>
        <v>0</v>
      </c>
      <c r="M245" s="524">
        <f t="shared" ref="M245:O245" si="336">SUM(M246:M249)</f>
        <v>0</v>
      </c>
      <c r="N245" s="525">
        <f t="shared" si="336"/>
        <v>0</v>
      </c>
      <c r="O245" s="407">
        <f t="shared" si="336"/>
        <v>0</v>
      </c>
      <c r="P245" s="522"/>
    </row>
    <row r="246" spans="1:17" ht="36" hidden="1" x14ac:dyDescent="0.25">
      <c r="A246" s="356">
        <v>6421</v>
      </c>
      <c r="B246" s="400" t="s">
        <v>260</v>
      </c>
      <c r="C246" s="401">
        <f t="shared" si="291"/>
        <v>0</v>
      </c>
      <c r="D246" s="519"/>
      <c r="E246" s="520"/>
      <c r="F246" s="407">
        <f t="shared" ref="F246:F249" si="337">D246+E246</f>
        <v>0</v>
      </c>
      <c r="G246" s="519"/>
      <c r="H246" s="520"/>
      <c r="I246" s="407">
        <f t="shared" ref="I246:I249" si="338">G246+H246</f>
        <v>0</v>
      </c>
      <c r="J246" s="521"/>
      <c r="K246" s="520"/>
      <c r="L246" s="407">
        <f t="shared" ref="L246:L249" si="339">J246+K246</f>
        <v>0</v>
      </c>
      <c r="M246" s="519"/>
      <c r="N246" s="520"/>
      <c r="O246" s="407">
        <f t="shared" ref="O246:O249" si="340">M246+N246</f>
        <v>0</v>
      </c>
      <c r="P246" s="522"/>
    </row>
    <row r="247" spans="1:17" hidden="1" x14ac:dyDescent="0.25">
      <c r="A247" s="356">
        <v>6422</v>
      </c>
      <c r="B247" s="400" t="s">
        <v>261</v>
      </c>
      <c r="C247" s="401">
        <f t="shared" si="291"/>
        <v>0</v>
      </c>
      <c r="D247" s="519"/>
      <c r="E247" s="520"/>
      <c r="F247" s="407">
        <f t="shared" si="337"/>
        <v>0</v>
      </c>
      <c r="G247" s="519"/>
      <c r="H247" s="520"/>
      <c r="I247" s="407">
        <f t="shared" si="338"/>
        <v>0</v>
      </c>
      <c r="J247" s="521"/>
      <c r="K247" s="520"/>
      <c r="L247" s="407">
        <f t="shared" si="339"/>
        <v>0</v>
      </c>
      <c r="M247" s="519"/>
      <c r="N247" s="520"/>
      <c r="O247" s="407">
        <f t="shared" si="340"/>
        <v>0</v>
      </c>
      <c r="P247" s="522"/>
    </row>
    <row r="248" spans="1:17" ht="13.5" hidden="1" customHeight="1" x14ac:dyDescent="0.25">
      <c r="A248" s="356">
        <v>6423</v>
      </c>
      <c r="B248" s="400" t="s">
        <v>262</v>
      </c>
      <c r="C248" s="401">
        <f t="shared" si="291"/>
        <v>0</v>
      </c>
      <c r="D248" s="519"/>
      <c r="E248" s="520"/>
      <c r="F248" s="407">
        <f t="shared" si="337"/>
        <v>0</v>
      </c>
      <c r="G248" s="519"/>
      <c r="H248" s="520"/>
      <c r="I248" s="407">
        <f t="shared" si="338"/>
        <v>0</v>
      </c>
      <c r="J248" s="521"/>
      <c r="K248" s="520"/>
      <c r="L248" s="407">
        <f t="shared" si="339"/>
        <v>0</v>
      </c>
      <c r="M248" s="519"/>
      <c r="N248" s="520"/>
      <c r="O248" s="407">
        <f t="shared" si="340"/>
        <v>0</v>
      </c>
      <c r="P248" s="522"/>
    </row>
    <row r="249" spans="1:17" ht="36" hidden="1" x14ac:dyDescent="0.25">
      <c r="A249" s="356">
        <v>6424</v>
      </c>
      <c r="B249" s="400" t="s">
        <v>263</v>
      </c>
      <c r="C249" s="401">
        <f t="shared" si="291"/>
        <v>0</v>
      </c>
      <c r="D249" s="519"/>
      <c r="E249" s="520"/>
      <c r="F249" s="407">
        <f t="shared" si="337"/>
        <v>0</v>
      </c>
      <c r="G249" s="519"/>
      <c r="H249" s="520"/>
      <c r="I249" s="407">
        <f t="shared" si="338"/>
        <v>0</v>
      </c>
      <c r="J249" s="521"/>
      <c r="K249" s="520"/>
      <c r="L249" s="407">
        <f t="shared" si="339"/>
        <v>0</v>
      </c>
      <c r="M249" s="519"/>
      <c r="N249" s="520"/>
      <c r="O249" s="407">
        <f t="shared" si="340"/>
        <v>0</v>
      </c>
      <c r="P249" s="522"/>
      <c r="Q249" s="566"/>
    </row>
    <row r="250" spans="1:17" ht="60" hidden="1" x14ac:dyDescent="0.25">
      <c r="A250" s="376">
        <v>6500</v>
      </c>
      <c r="B250" s="506" t="s">
        <v>264</v>
      </c>
      <c r="C250" s="423">
        <f t="shared" si="291"/>
        <v>0</v>
      </c>
      <c r="D250" s="538">
        <f t="shared" ref="D250:O250" si="341">SUM(D251)</f>
        <v>0</v>
      </c>
      <c r="E250" s="539">
        <f t="shared" si="341"/>
        <v>0</v>
      </c>
      <c r="F250" s="429">
        <f t="shared" si="341"/>
        <v>0</v>
      </c>
      <c r="G250" s="443">
        <f t="shared" si="341"/>
        <v>0</v>
      </c>
      <c r="H250" s="444">
        <f t="shared" si="341"/>
        <v>0</v>
      </c>
      <c r="I250" s="429">
        <f t="shared" si="341"/>
        <v>0</v>
      </c>
      <c r="J250" s="567">
        <f t="shared" si="341"/>
        <v>0</v>
      </c>
      <c r="K250" s="444">
        <f t="shared" si="341"/>
        <v>0</v>
      </c>
      <c r="L250" s="429">
        <f t="shared" si="341"/>
        <v>0</v>
      </c>
      <c r="M250" s="443">
        <f t="shared" si="341"/>
        <v>0</v>
      </c>
      <c r="N250" s="444">
        <f t="shared" si="341"/>
        <v>0</v>
      </c>
      <c r="O250" s="429">
        <f t="shared" si="341"/>
        <v>0</v>
      </c>
      <c r="P250" s="535"/>
      <c r="Q250" s="566"/>
    </row>
    <row r="251" spans="1:17" ht="48" hidden="1" x14ac:dyDescent="0.25">
      <c r="A251" s="356">
        <v>6510</v>
      </c>
      <c r="B251" s="400" t="s">
        <v>265</v>
      </c>
      <c r="C251" s="401">
        <f t="shared" si="291"/>
        <v>0</v>
      </c>
      <c r="D251" s="527"/>
      <c r="E251" s="528"/>
      <c r="F251" s="418">
        <f>D251+E251</f>
        <v>0</v>
      </c>
      <c r="G251" s="568"/>
      <c r="H251" s="569"/>
      <c r="I251" s="418">
        <f>G251+H251</f>
        <v>0</v>
      </c>
      <c r="J251" s="570"/>
      <c r="K251" s="569"/>
      <c r="L251" s="418">
        <f>J251+K251</f>
        <v>0</v>
      </c>
      <c r="M251" s="568"/>
      <c r="N251" s="569"/>
      <c r="O251" s="418">
        <f t="shared" ref="O251" si="342">M251+N251</f>
        <v>0</v>
      </c>
      <c r="P251" s="544"/>
      <c r="Q251" s="566"/>
    </row>
    <row r="252" spans="1:17" ht="48" hidden="1" x14ac:dyDescent="0.25">
      <c r="A252" s="571">
        <v>7000</v>
      </c>
      <c r="B252" s="571" t="s">
        <v>266</v>
      </c>
      <c r="C252" s="572">
        <f t="shared" si="291"/>
        <v>0</v>
      </c>
      <c r="D252" s="573">
        <f t="shared" ref="D252:E252" si="343">SUM(D253,D263)</f>
        <v>0</v>
      </c>
      <c r="E252" s="574">
        <f t="shared" si="343"/>
        <v>0</v>
      </c>
      <c r="F252" s="575">
        <f>SUM(F253,F263)</f>
        <v>0</v>
      </c>
      <c r="G252" s="573">
        <f t="shared" ref="G252:H252" si="344">SUM(G253,G263)</f>
        <v>0</v>
      </c>
      <c r="H252" s="574">
        <f t="shared" si="344"/>
        <v>0</v>
      </c>
      <c r="I252" s="575">
        <f>SUM(I253,I263)</f>
        <v>0</v>
      </c>
      <c r="J252" s="576">
        <f t="shared" ref="J252:K252" si="345">SUM(J253,J263)</f>
        <v>0</v>
      </c>
      <c r="K252" s="574">
        <f t="shared" si="345"/>
        <v>0</v>
      </c>
      <c r="L252" s="575">
        <f>SUM(L253,L263)</f>
        <v>0</v>
      </c>
      <c r="M252" s="573">
        <f t="shared" ref="M252:O252" si="346">SUM(M253,M263)</f>
        <v>0</v>
      </c>
      <c r="N252" s="574">
        <f t="shared" si="346"/>
        <v>0</v>
      </c>
      <c r="O252" s="575">
        <f t="shared" si="346"/>
        <v>0</v>
      </c>
      <c r="P252" s="577"/>
    </row>
    <row r="253" spans="1:17" ht="24" hidden="1" x14ac:dyDescent="0.25">
      <c r="A253" s="376">
        <v>7200</v>
      </c>
      <c r="B253" s="506" t="s">
        <v>267</v>
      </c>
      <c r="C253" s="377">
        <f t="shared" si="291"/>
        <v>0</v>
      </c>
      <c r="D253" s="507">
        <f t="shared" ref="D253:O253" si="347">SUM(D254,D255,D256,D257,D261,D262)</f>
        <v>0</v>
      </c>
      <c r="E253" s="508">
        <f t="shared" si="347"/>
        <v>0</v>
      </c>
      <c r="F253" s="388">
        <f t="shared" si="347"/>
        <v>0</v>
      </c>
      <c r="G253" s="507">
        <f t="shared" si="347"/>
        <v>0</v>
      </c>
      <c r="H253" s="508">
        <f t="shared" si="347"/>
        <v>0</v>
      </c>
      <c r="I253" s="388">
        <f t="shared" si="347"/>
        <v>0</v>
      </c>
      <c r="J253" s="509">
        <f t="shared" si="347"/>
        <v>0</v>
      </c>
      <c r="K253" s="508">
        <f t="shared" si="347"/>
        <v>0</v>
      </c>
      <c r="L253" s="388">
        <f t="shared" si="347"/>
        <v>0</v>
      </c>
      <c r="M253" s="507">
        <f t="shared" si="347"/>
        <v>0</v>
      </c>
      <c r="N253" s="508">
        <f t="shared" si="347"/>
        <v>0</v>
      </c>
      <c r="O253" s="388">
        <f t="shared" si="347"/>
        <v>0</v>
      </c>
      <c r="P253" s="510"/>
    </row>
    <row r="254" spans="1:17" ht="24" hidden="1" x14ac:dyDescent="0.25">
      <c r="A254" s="692">
        <v>7210</v>
      </c>
      <c r="B254" s="390" t="s">
        <v>268</v>
      </c>
      <c r="C254" s="391">
        <f t="shared" si="291"/>
        <v>0</v>
      </c>
      <c r="D254" s="515"/>
      <c r="E254" s="516"/>
      <c r="F254" s="397">
        <f t="shared" ref="F254:F256" si="348">D254+E254</f>
        <v>0</v>
      </c>
      <c r="G254" s="515"/>
      <c r="H254" s="516"/>
      <c r="I254" s="397">
        <f t="shared" ref="I254:I256" si="349">G254+H254</f>
        <v>0</v>
      </c>
      <c r="J254" s="517"/>
      <c r="K254" s="516"/>
      <c r="L254" s="397">
        <f t="shared" ref="L254:L256" si="350">J254+K254</f>
        <v>0</v>
      </c>
      <c r="M254" s="515"/>
      <c r="N254" s="516"/>
      <c r="O254" s="397">
        <f t="shared" ref="O254:O256" si="351">M254+N254</f>
        <v>0</v>
      </c>
      <c r="P254" s="518"/>
    </row>
    <row r="255" spans="1:17" s="566" customFormat="1" ht="36" hidden="1" x14ac:dyDescent="0.25">
      <c r="A255" s="523">
        <v>7220</v>
      </c>
      <c r="B255" s="400" t="s">
        <v>269</v>
      </c>
      <c r="C255" s="401">
        <f t="shared" si="291"/>
        <v>0</v>
      </c>
      <c r="D255" s="519"/>
      <c r="E255" s="520"/>
      <c r="F255" s="407">
        <f t="shared" si="348"/>
        <v>0</v>
      </c>
      <c r="G255" s="519"/>
      <c r="H255" s="520"/>
      <c r="I255" s="407">
        <f t="shared" si="349"/>
        <v>0</v>
      </c>
      <c r="J255" s="521"/>
      <c r="K255" s="520"/>
      <c r="L255" s="407">
        <f t="shared" si="350"/>
        <v>0</v>
      </c>
      <c r="M255" s="519"/>
      <c r="N255" s="520"/>
      <c r="O255" s="407">
        <f t="shared" si="351"/>
        <v>0</v>
      </c>
      <c r="P255" s="522"/>
    </row>
    <row r="256" spans="1:17" ht="24" hidden="1" x14ac:dyDescent="0.25">
      <c r="A256" s="523">
        <v>7230</v>
      </c>
      <c r="B256" s="400" t="s">
        <v>40</v>
      </c>
      <c r="C256" s="401">
        <f t="shared" si="291"/>
        <v>0</v>
      </c>
      <c r="D256" s="519"/>
      <c r="E256" s="520"/>
      <c r="F256" s="407">
        <f t="shared" si="348"/>
        <v>0</v>
      </c>
      <c r="G256" s="519"/>
      <c r="H256" s="520"/>
      <c r="I256" s="407">
        <f t="shared" si="349"/>
        <v>0</v>
      </c>
      <c r="J256" s="521"/>
      <c r="K256" s="520"/>
      <c r="L256" s="407">
        <f t="shared" si="350"/>
        <v>0</v>
      </c>
      <c r="M256" s="519"/>
      <c r="N256" s="520"/>
      <c r="O256" s="407">
        <f t="shared" si="351"/>
        <v>0</v>
      </c>
      <c r="P256" s="522"/>
    </row>
    <row r="257" spans="1:16" ht="24" hidden="1" x14ac:dyDescent="0.25">
      <c r="A257" s="523">
        <v>7240</v>
      </c>
      <c r="B257" s="400" t="s">
        <v>270</v>
      </c>
      <c r="C257" s="401">
        <f t="shared" si="291"/>
        <v>0</v>
      </c>
      <c r="D257" s="524">
        <f t="shared" ref="D257:K257" si="352">SUM(D258:D260)</f>
        <v>0</v>
      </c>
      <c r="E257" s="525">
        <f t="shared" si="352"/>
        <v>0</v>
      </c>
      <c r="F257" s="407">
        <f t="shared" si="352"/>
        <v>0</v>
      </c>
      <c r="G257" s="524">
        <f t="shared" si="352"/>
        <v>0</v>
      </c>
      <c r="H257" s="525">
        <f t="shared" si="352"/>
        <v>0</v>
      </c>
      <c r="I257" s="407">
        <f t="shared" si="352"/>
        <v>0</v>
      </c>
      <c r="J257" s="526">
        <f t="shared" si="352"/>
        <v>0</v>
      </c>
      <c r="K257" s="525">
        <f t="shared" si="352"/>
        <v>0</v>
      </c>
      <c r="L257" s="407">
        <f>SUM(L258:L260)</f>
        <v>0</v>
      </c>
      <c r="M257" s="524">
        <f t="shared" ref="M257:O257" si="353">SUM(M258:M260)</f>
        <v>0</v>
      </c>
      <c r="N257" s="525">
        <f t="shared" si="353"/>
        <v>0</v>
      </c>
      <c r="O257" s="407">
        <f t="shared" si="353"/>
        <v>0</v>
      </c>
      <c r="P257" s="522"/>
    </row>
    <row r="258" spans="1:16" ht="48" hidden="1" x14ac:dyDescent="0.25">
      <c r="A258" s="356">
        <v>7245</v>
      </c>
      <c r="B258" s="400" t="s">
        <v>271</v>
      </c>
      <c r="C258" s="401">
        <f t="shared" si="291"/>
        <v>0</v>
      </c>
      <c r="D258" s="519"/>
      <c r="E258" s="520"/>
      <c r="F258" s="407">
        <f t="shared" ref="F258:F262" si="354">D258+E258</f>
        <v>0</v>
      </c>
      <c r="G258" s="519"/>
      <c r="H258" s="520"/>
      <c r="I258" s="407">
        <f t="shared" ref="I258:I262" si="355">G258+H258</f>
        <v>0</v>
      </c>
      <c r="J258" s="521"/>
      <c r="K258" s="520"/>
      <c r="L258" s="407">
        <f t="shared" ref="L258:L262" si="356">J258+K258</f>
        <v>0</v>
      </c>
      <c r="M258" s="519"/>
      <c r="N258" s="520"/>
      <c r="O258" s="407">
        <f t="shared" ref="O258:O262" si="357">M258+N258</f>
        <v>0</v>
      </c>
      <c r="P258" s="522"/>
    </row>
    <row r="259" spans="1:16" ht="84.75" hidden="1" customHeight="1" x14ac:dyDescent="0.25">
      <c r="A259" s="356">
        <v>7246</v>
      </c>
      <c r="B259" s="400" t="s">
        <v>272</v>
      </c>
      <c r="C259" s="401">
        <f t="shared" si="291"/>
        <v>0</v>
      </c>
      <c r="D259" s="519"/>
      <c r="E259" s="520"/>
      <c r="F259" s="407">
        <f t="shared" si="354"/>
        <v>0</v>
      </c>
      <c r="G259" s="519"/>
      <c r="H259" s="520"/>
      <c r="I259" s="407">
        <f t="shared" si="355"/>
        <v>0</v>
      </c>
      <c r="J259" s="521"/>
      <c r="K259" s="520"/>
      <c r="L259" s="407">
        <f t="shared" si="356"/>
        <v>0</v>
      </c>
      <c r="M259" s="519"/>
      <c r="N259" s="520"/>
      <c r="O259" s="407">
        <f t="shared" si="357"/>
        <v>0</v>
      </c>
      <c r="P259" s="522"/>
    </row>
    <row r="260" spans="1:16" ht="36" hidden="1" x14ac:dyDescent="0.25">
      <c r="A260" s="356">
        <v>7247</v>
      </c>
      <c r="B260" s="400" t="s">
        <v>273</v>
      </c>
      <c r="C260" s="401">
        <f t="shared" si="291"/>
        <v>0</v>
      </c>
      <c r="D260" s="519"/>
      <c r="E260" s="520"/>
      <c r="F260" s="407">
        <f t="shared" si="354"/>
        <v>0</v>
      </c>
      <c r="G260" s="519"/>
      <c r="H260" s="520"/>
      <c r="I260" s="407">
        <f t="shared" si="355"/>
        <v>0</v>
      </c>
      <c r="J260" s="521"/>
      <c r="K260" s="520"/>
      <c r="L260" s="407">
        <f t="shared" si="356"/>
        <v>0</v>
      </c>
      <c r="M260" s="519"/>
      <c r="N260" s="520"/>
      <c r="O260" s="407">
        <f t="shared" si="357"/>
        <v>0</v>
      </c>
      <c r="P260" s="522"/>
    </row>
    <row r="261" spans="1:16" ht="24" hidden="1" x14ac:dyDescent="0.25">
      <c r="A261" s="523">
        <v>7260</v>
      </c>
      <c r="B261" s="400" t="s">
        <v>274</v>
      </c>
      <c r="C261" s="401">
        <f t="shared" si="291"/>
        <v>0</v>
      </c>
      <c r="D261" s="519"/>
      <c r="E261" s="520"/>
      <c r="F261" s="407">
        <f t="shared" si="354"/>
        <v>0</v>
      </c>
      <c r="G261" s="519"/>
      <c r="H261" s="520"/>
      <c r="I261" s="407">
        <f t="shared" si="355"/>
        <v>0</v>
      </c>
      <c r="J261" s="521"/>
      <c r="K261" s="520"/>
      <c r="L261" s="407">
        <f t="shared" si="356"/>
        <v>0</v>
      </c>
      <c r="M261" s="519"/>
      <c r="N261" s="520"/>
      <c r="O261" s="407">
        <f t="shared" si="357"/>
        <v>0</v>
      </c>
      <c r="P261" s="522"/>
    </row>
    <row r="262" spans="1:16" ht="60" hidden="1" x14ac:dyDescent="0.25">
      <c r="A262" s="523">
        <v>7270</v>
      </c>
      <c r="B262" s="400" t="s">
        <v>275</v>
      </c>
      <c r="C262" s="401">
        <f t="shared" si="291"/>
        <v>0</v>
      </c>
      <c r="D262" s="519"/>
      <c r="E262" s="520"/>
      <c r="F262" s="407">
        <f t="shared" si="354"/>
        <v>0</v>
      </c>
      <c r="G262" s="519"/>
      <c r="H262" s="520"/>
      <c r="I262" s="407">
        <f t="shared" si="355"/>
        <v>0</v>
      </c>
      <c r="J262" s="521"/>
      <c r="K262" s="520"/>
      <c r="L262" s="407">
        <f t="shared" si="356"/>
        <v>0</v>
      </c>
      <c r="M262" s="519"/>
      <c r="N262" s="520"/>
      <c r="O262" s="407">
        <f t="shared" si="357"/>
        <v>0</v>
      </c>
      <c r="P262" s="522"/>
    </row>
    <row r="263" spans="1:16" hidden="1" x14ac:dyDescent="0.25">
      <c r="A263" s="457">
        <v>7700</v>
      </c>
      <c r="B263" s="422" t="s">
        <v>276</v>
      </c>
      <c r="C263" s="423">
        <f t="shared" si="291"/>
        <v>0</v>
      </c>
      <c r="D263" s="538">
        <f t="shared" ref="D263:O263" si="358">D264</f>
        <v>0</v>
      </c>
      <c r="E263" s="539">
        <f t="shared" si="358"/>
        <v>0</v>
      </c>
      <c r="F263" s="429">
        <f t="shared" si="358"/>
        <v>0</v>
      </c>
      <c r="G263" s="538">
        <f t="shared" si="358"/>
        <v>0</v>
      </c>
      <c r="H263" s="539">
        <f t="shared" si="358"/>
        <v>0</v>
      </c>
      <c r="I263" s="429">
        <f t="shared" si="358"/>
        <v>0</v>
      </c>
      <c r="J263" s="540">
        <f t="shared" si="358"/>
        <v>0</v>
      </c>
      <c r="K263" s="539">
        <f t="shared" si="358"/>
        <v>0</v>
      </c>
      <c r="L263" s="429">
        <f t="shared" si="358"/>
        <v>0</v>
      </c>
      <c r="M263" s="538">
        <f t="shared" si="358"/>
        <v>0</v>
      </c>
      <c r="N263" s="539">
        <f t="shared" si="358"/>
        <v>0</v>
      </c>
      <c r="O263" s="429">
        <f t="shared" si="358"/>
        <v>0</v>
      </c>
      <c r="P263" s="535"/>
    </row>
    <row r="264" spans="1:16" hidden="1" x14ac:dyDescent="0.25">
      <c r="A264" s="511">
        <v>7720</v>
      </c>
      <c r="B264" s="390" t="s">
        <v>277</v>
      </c>
      <c r="C264" s="412">
        <f t="shared" si="291"/>
        <v>0</v>
      </c>
      <c r="D264" s="568"/>
      <c r="E264" s="569"/>
      <c r="F264" s="418">
        <f>D264+E264</f>
        <v>0</v>
      </c>
      <c r="G264" s="568"/>
      <c r="H264" s="569"/>
      <c r="I264" s="418">
        <f>G264+H264</f>
        <v>0</v>
      </c>
      <c r="J264" s="570"/>
      <c r="K264" s="569"/>
      <c r="L264" s="418">
        <f>J264+K264</f>
        <v>0</v>
      </c>
      <c r="M264" s="568"/>
      <c r="N264" s="569"/>
      <c r="O264" s="418">
        <f t="shared" ref="O264" si="359">M264+N264</f>
        <v>0</v>
      </c>
      <c r="P264" s="544"/>
    </row>
    <row r="265" spans="1:16" hidden="1" x14ac:dyDescent="0.25">
      <c r="A265" s="578">
        <v>9000</v>
      </c>
      <c r="B265" s="579" t="s">
        <v>278</v>
      </c>
      <c r="C265" s="580">
        <f t="shared" si="291"/>
        <v>0</v>
      </c>
      <c r="D265" s="581">
        <f t="shared" ref="D265:O266" si="360">D266</f>
        <v>0</v>
      </c>
      <c r="E265" s="582">
        <f t="shared" si="360"/>
        <v>0</v>
      </c>
      <c r="F265" s="583">
        <f t="shared" si="360"/>
        <v>0</v>
      </c>
      <c r="G265" s="581">
        <f t="shared" si="360"/>
        <v>0</v>
      </c>
      <c r="H265" s="582">
        <f t="shared" si="360"/>
        <v>0</v>
      </c>
      <c r="I265" s="583">
        <f>I266</f>
        <v>0</v>
      </c>
      <c r="J265" s="584">
        <f t="shared" si="360"/>
        <v>0</v>
      </c>
      <c r="K265" s="582">
        <f t="shared" si="360"/>
        <v>0</v>
      </c>
      <c r="L265" s="583">
        <f t="shared" si="360"/>
        <v>0</v>
      </c>
      <c r="M265" s="581">
        <f t="shared" si="360"/>
        <v>0</v>
      </c>
      <c r="N265" s="582">
        <f t="shared" si="360"/>
        <v>0</v>
      </c>
      <c r="O265" s="583">
        <f t="shared" si="360"/>
        <v>0</v>
      </c>
      <c r="P265" s="585"/>
    </row>
    <row r="266" spans="1:16" ht="24" hidden="1" x14ac:dyDescent="0.25">
      <c r="A266" s="586">
        <v>9200</v>
      </c>
      <c r="B266" s="400" t="s">
        <v>279</v>
      </c>
      <c r="C266" s="467">
        <f t="shared" si="291"/>
        <v>0</v>
      </c>
      <c r="D266" s="468">
        <f t="shared" si="360"/>
        <v>0</v>
      </c>
      <c r="E266" s="469">
        <f t="shared" si="360"/>
        <v>0</v>
      </c>
      <c r="F266" s="512">
        <f t="shared" si="360"/>
        <v>0</v>
      </c>
      <c r="G266" s="468">
        <f t="shared" si="360"/>
        <v>0</v>
      </c>
      <c r="H266" s="469">
        <f t="shared" si="360"/>
        <v>0</v>
      </c>
      <c r="I266" s="512">
        <f t="shared" si="360"/>
        <v>0</v>
      </c>
      <c r="J266" s="513">
        <f t="shared" si="360"/>
        <v>0</v>
      </c>
      <c r="K266" s="469">
        <f t="shared" si="360"/>
        <v>0</v>
      </c>
      <c r="L266" s="512">
        <f t="shared" si="360"/>
        <v>0</v>
      </c>
      <c r="M266" s="468">
        <f t="shared" si="360"/>
        <v>0</v>
      </c>
      <c r="N266" s="469">
        <f t="shared" si="360"/>
        <v>0</v>
      </c>
      <c r="O266" s="512">
        <f t="shared" si="360"/>
        <v>0</v>
      </c>
      <c r="P266" s="514"/>
    </row>
    <row r="267" spans="1:16" ht="24" hidden="1" x14ac:dyDescent="0.25">
      <c r="A267" s="587">
        <v>9260</v>
      </c>
      <c r="B267" s="400" t="s">
        <v>280</v>
      </c>
      <c r="C267" s="467">
        <f t="shared" si="291"/>
        <v>0</v>
      </c>
      <c r="D267" s="468">
        <f t="shared" ref="D267:O267" si="361">SUM(D268)</f>
        <v>0</v>
      </c>
      <c r="E267" s="469">
        <f t="shared" si="361"/>
        <v>0</v>
      </c>
      <c r="F267" s="512">
        <f t="shared" si="361"/>
        <v>0</v>
      </c>
      <c r="G267" s="468">
        <f t="shared" si="361"/>
        <v>0</v>
      </c>
      <c r="H267" s="469">
        <f t="shared" si="361"/>
        <v>0</v>
      </c>
      <c r="I267" s="512">
        <f t="shared" si="361"/>
        <v>0</v>
      </c>
      <c r="J267" s="513">
        <f t="shared" si="361"/>
        <v>0</v>
      </c>
      <c r="K267" s="469">
        <f t="shared" si="361"/>
        <v>0</v>
      </c>
      <c r="L267" s="512">
        <f t="shared" si="361"/>
        <v>0</v>
      </c>
      <c r="M267" s="468">
        <f t="shared" si="361"/>
        <v>0</v>
      </c>
      <c r="N267" s="469">
        <f t="shared" si="361"/>
        <v>0</v>
      </c>
      <c r="O267" s="512">
        <f t="shared" si="361"/>
        <v>0</v>
      </c>
      <c r="P267" s="514"/>
    </row>
    <row r="268" spans="1:16" ht="87" hidden="1" customHeight="1" x14ac:dyDescent="0.25">
      <c r="A268" s="588">
        <v>9263</v>
      </c>
      <c r="B268" s="400" t="s">
        <v>281</v>
      </c>
      <c r="C268" s="467">
        <f t="shared" si="291"/>
        <v>0</v>
      </c>
      <c r="D268" s="527"/>
      <c r="E268" s="528"/>
      <c r="F268" s="512">
        <f>D268+E268</f>
        <v>0</v>
      </c>
      <c r="G268" s="527"/>
      <c r="H268" s="528"/>
      <c r="I268" s="512">
        <f>G268+H268</f>
        <v>0</v>
      </c>
      <c r="J268" s="529"/>
      <c r="K268" s="528"/>
      <c r="L268" s="512">
        <f>J268+K268</f>
        <v>0</v>
      </c>
      <c r="M268" s="527"/>
      <c r="N268" s="528"/>
      <c r="O268" s="512">
        <f t="shared" ref="O268" si="362">M268+N268</f>
        <v>0</v>
      </c>
      <c r="P268" s="514"/>
    </row>
    <row r="269" spans="1:16" hidden="1" x14ac:dyDescent="0.25">
      <c r="A269" s="536"/>
      <c r="B269" s="400" t="s">
        <v>282</v>
      </c>
      <c r="C269" s="401">
        <f t="shared" si="291"/>
        <v>0</v>
      </c>
      <c r="D269" s="524">
        <f t="shared" ref="D269:E269" si="363">SUM(D270:D271)</f>
        <v>0</v>
      </c>
      <c r="E269" s="525">
        <f t="shared" si="363"/>
        <v>0</v>
      </c>
      <c r="F269" s="407">
        <f>SUM(F270:F271)</f>
        <v>0</v>
      </c>
      <c r="G269" s="524">
        <f t="shared" ref="G269:H269" si="364">SUM(G270:G271)</f>
        <v>0</v>
      </c>
      <c r="H269" s="525">
        <f t="shared" si="364"/>
        <v>0</v>
      </c>
      <c r="I269" s="407">
        <f>SUM(I270:I271)</f>
        <v>0</v>
      </c>
      <c r="J269" s="526">
        <f t="shared" ref="J269:K269" si="365">SUM(J270:J271)</f>
        <v>0</v>
      </c>
      <c r="K269" s="525">
        <f t="shared" si="365"/>
        <v>0</v>
      </c>
      <c r="L269" s="407">
        <f>SUM(L270:L271)</f>
        <v>0</v>
      </c>
      <c r="M269" s="524">
        <f t="shared" ref="M269:O269" si="366">SUM(M270:M271)</f>
        <v>0</v>
      </c>
      <c r="N269" s="525">
        <f t="shared" si="366"/>
        <v>0</v>
      </c>
      <c r="O269" s="407">
        <f t="shared" si="366"/>
        <v>0</v>
      </c>
      <c r="P269" s="522"/>
    </row>
    <row r="270" spans="1:16" hidden="1" x14ac:dyDescent="0.25">
      <c r="A270" s="536" t="s">
        <v>283</v>
      </c>
      <c r="B270" s="356" t="s">
        <v>284</v>
      </c>
      <c r="C270" s="401">
        <f t="shared" si="291"/>
        <v>0</v>
      </c>
      <c r="D270" s="519"/>
      <c r="E270" s="520"/>
      <c r="F270" s="407">
        <f t="shared" ref="F270:F271" si="367">D270+E270</f>
        <v>0</v>
      </c>
      <c r="G270" s="519"/>
      <c r="H270" s="520"/>
      <c r="I270" s="407">
        <f t="shared" ref="I270:I271" si="368">G270+H270</f>
        <v>0</v>
      </c>
      <c r="J270" s="521"/>
      <c r="K270" s="520"/>
      <c r="L270" s="407">
        <f t="shared" ref="L270:L271" si="369">J270+K270</f>
        <v>0</v>
      </c>
      <c r="M270" s="519"/>
      <c r="N270" s="520"/>
      <c r="O270" s="407">
        <f t="shared" ref="O270:O271" si="370">M270+N270</f>
        <v>0</v>
      </c>
      <c r="P270" s="522"/>
    </row>
    <row r="271" spans="1:16" ht="24" hidden="1" x14ac:dyDescent="0.25">
      <c r="A271" s="536" t="s">
        <v>285</v>
      </c>
      <c r="B271" s="589" t="s">
        <v>286</v>
      </c>
      <c r="C271" s="391">
        <f t="shared" si="291"/>
        <v>0</v>
      </c>
      <c r="D271" s="515"/>
      <c r="E271" s="516"/>
      <c r="F271" s="397">
        <f t="shared" si="367"/>
        <v>0</v>
      </c>
      <c r="G271" s="515"/>
      <c r="H271" s="516"/>
      <c r="I271" s="397">
        <f t="shared" si="368"/>
        <v>0</v>
      </c>
      <c r="J271" s="517"/>
      <c r="K271" s="516"/>
      <c r="L271" s="397">
        <f t="shared" si="369"/>
        <v>0</v>
      </c>
      <c r="M271" s="515"/>
      <c r="N271" s="516"/>
      <c r="O271" s="397">
        <f t="shared" si="370"/>
        <v>0</v>
      </c>
      <c r="P271" s="518"/>
    </row>
    <row r="272" spans="1:16" ht="12.75" thickBot="1" x14ac:dyDescent="0.3">
      <c r="A272" s="590"/>
      <c r="B272" s="590" t="s">
        <v>287</v>
      </c>
      <c r="C272" s="591">
        <f t="shared" si="291"/>
        <v>714785</v>
      </c>
      <c r="D272" s="592">
        <f>SUM(D269,D265,D252,D211,D182,D174,D160,D75,D53)</f>
        <v>714785</v>
      </c>
      <c r="E272" s="593">
        <f t="shared" ref="E272:O272" si="371">SUM(E269,E265,E252,E211,E182,E174,E160,E75,E53)</f>
        <v>0</v>
      </c>
      <c r="F272" s="594">
        <f t="shared" si="371"/>
        <v>714785</v>
      </c>
      <c r="G272" s="592">
        <f t="shared" si="371"/>
        <v>0</v>
      </c>
      <c r="H272" s="593">
        <f t="shared" si="371"/>
        <v>0</v>
      </c>
      <c r="I272" s="594">
        <f t="shared" si="371"/>
        <v>0</v>
      </c>
      <c r="J272" s="595">
        <f t="shared" si="371"/>
        <v>0</v>
      </c>
      <c r="K272" s="593">
        <f t="shared" si="371"/>
        <v>0</v>
      </c>
      <c r="L272" s="594">
        <f t="shared" si="371"/>
        <v>0</v>
      </c>
      <c r="M272" s="592">
        <f t="shared" si="371"/>
        <v>0</v>
      </c>
      <c r="N272" s="593">
        <f t="shared" si="371"/>
        <v>0</v>
      </c>
      <c r="O272" s="594">
        <f t="shared" si="371"/>
        <v>0</v>
      </c>
      <c r="P272" s="596"/>
    </row>
    <row r="273" spans="1:16" s="330" customFormat="1" ht="13.5" hidden="1" thickTop="1" thickBot="1" x14ac:dyDescent="0.3">
      <c r="A273" s="802" t="s">
        <v>288</v>
      </c>
      <c r="B273" s="803"/>
      <c r="C273" s="597">
        <f t="shared" si="291"/>
        <v>0</v>
      </c>
      <c r="D273" s="598">
        <f t="shared" ref="D273:E273" si="372">SUM(D24,D25,D41)-D51</f>
        <v>0</v>
      </c>
      <c r="E273" s="599">
        <f t="shared" si="372"/>
        <v>0</v>
      </c>
      <c r="F273" s="600">
        <f>SUM(F24,F25,F41)-F51</f>
        <v>0</v>
      </c>
      <c r="G273" s="598">
        <f t="shared" ref="G273:H273" si="373">SUM(G24,G25,G41)-G51</f>
        <v>0</v>
      </c>
      <c r="H273" s="599">
        <f t="shared" si="373"/>
        <v>0</v>
      </c>
      <c r="I273" s="600">
        <f>SUM(I24,I25,I41)-I51</f>
        <v>0</v>
      </c>
      <c r="J273" s="601">
        <f t="shared" ref="J273:K273" si="374">(J26+J43)-J51</f>
        <v>0</v>
      </c>
      <c r="K273" s="599">
        <f t="shared" si="374"/>
        <v>0</v>
      </c>
      <c r="L273" s="600">
        <f>(L26+L43)-L51</f>
        <v>0</v>
      </c>
      <c r="M273" s="598">
        <f t="shared" ref="M273:O273" si="375">M45-M51</f>
        <v>0</v>
      </c>
      <c r="N273" s="599">
        <f t="shared" si="375"/>
        <v>0</v>
      </c>
      <c r="O273" s="600">
        <f t="shared" si="375"/>
        <v>0</v>
      </c>
      <c r="P273" s="602"/>
    </row>
    <row r="274" spans="1:16" s="330" customFormat="1" ht="12.75" hidden="1" thickTop="1" x14ac:dyDescent="0.25">
      <c r="A274" s="804" t="s">
        <v>289</v>
      </c>
      <c r="B274" s="805"/>
      <c r="C274" s="603">
        <f t="shared" si="291"/>
        <v>0</v>
      </c>
      <c r="D274" s="604">
        <f t="shared" ref="D274:O274" si="376">SUM(D275,D276)-D283+D284</f>
        <v>0</v>
      </c>
      <c r="E274" s="605">
        <f t="shared" si="376"/>
        <v>0</v>
      </c>
      <c r="F274" s="606">
        <f t="shared" si="376"/>
        <v>0</v>
      </c>
      <c r="G274" s="604">
        <f t="shared" si="376"/>
        <v>0</v>
      </c>
      <c r="H274" s="605">
        <f t="shared" si="376"/>
        <v>0</v>
      </c>
      <c r="I274" s="606">
        <f t="shared" si="376"/>
        <v>0</v>
      </c>
      <c r="J274" s="607">
        <f t="shared" si="376"/>
        <v>0</v>
      </c>
      <c r="K274" s="605">
        <f t="shared" si="376"/>
        <v>0</v>
      </c>
      <c r="L274" s="606">
        <f t="shared" si="376"/>
        <v>0</v>
      </c>
      <c r="M274" s="604">
        <f t="shared" si="376"/>
        <v>0</v>
      </c>
      <c r="N274" s="605">
        <f t="shared" si="376"/>
        <v>0</v>
      </c>
      <c r="O274" s="606">
        <f t="shared" si="376"/>
        <v>0</v>
      </c>
      <c r="P274" s="608"/>
    </row>
    <row r="275" spans="1:16" s="330" customFormat="1" ht="13.5" hidden="1" thickTop="1" thickBot="1" x14ac:dyDescent="0.3">
      <c r="A275" s="478" t="s">
        <v>290</v>
      </c>
      <c r="B275" s="478" t="s">
        <v>291</v>
      </c>
      <c r="C275" s="479">
        <f t="shared" si="291"/>
        <v>0</v>
      </c>
      <c r="D275" s="480">
        <f>D21-D269</f>
        <v>0</v>
      </c>
      <c r="E275" s="481">
        <f t="shared" ref="E275:O275" si="377">E21-E269</f>
        <v>0</v>
      </c>
      <c r="F275" s="482">
        <f t="shared" si="377"/>
        <v>0</v>
      </c>
      <c r="G275" s="480">
        <f t="shared" si="377"/>
        <v>0</v>
      </c>
      <c r="H275" s="481">
        <f t="shared" si="377"/>
        <v>0</v>
      </c>
      <c r="I275" s="482">
        <f t="shared" si="377"/>
        <v>0</v>
      </c>
      <c r="J275" s="483">
        <f t="shared" si="377"/>
        <v>0</v>
      </c>
      <c r="K275" s="481">
        <f t="shared" si="377"/>
        <v>0</v>
      </c>
      <c r="L275" s="482">
        <f t="shared" si="377"/>
        <v>0</v>
      </c>
      <c r="M275" s="480">
        <f t="shared" si="377"/>
        <v>0</v>
      </c>
      <c r="N275" s="481">
        <f t="shared" si="377"/>
        <v>0</v>
      </c>
      <c r="O275" s="482">
        <f t="shared" si="377"/>
        <v>0</v>
      </c>
      <c r="P275" s="484"/>
    </row>
    <row r="276" spans="1:16" s="330" customFormat="1" ht="12.75" hidden="1" thickTop="1" x14ac:dyDescent="0.25">
      <c r="A276" s="610" t="s">
        <v>292</v>
      </c>
      <c r="B276" s="610" t="s">
        <v>293</v>
      </c>
      <c r="C276" s="603">
        <f t="shared" si="291"/>
        <v>0</v>
      </c>
      <c r="D276" s="604">
        <f t="shared" ref="D276:O276" si="378">SUM(D277,D279,D281)-SUM(D278,D280,D282)</f>
        <v>0</v>
      </c>
      <c r="E276" s="605">
        <f t="shared" si="378"/>
        <v>0</v>
      </c>
      <c r="F276" s="606">
        <f t="shared" si="378"/>
        <v>0</v>
      </c>
      <c r="G276" s="604">
        <f t="shared" si="378"/>
        <v>0</v>
      </c>
      <c r="H276" s="605">
        <f t="shared" si="378"/>
        <v>0</v>
      </c>
      <c r="I276" s="606">
        <f t="shared" si="378"/>
        <v>0</v>
      </c>
      <c r="J276" s="607">
        <f t="shared" si="378"/>
        <v>0</v>
      </c>
      <c r="K276" s="605">
        <f t="shared" si="378"/>
        <v>0</v>
      </c>
      <c r="L276" s="606">
        <f t="shared" si="378"/>
        <v>0</v>
      </c>
      <c r="M276" s="604">
        <f t="shared" si="378"/>
        <v>0</v>
      </c>
      <c r="N276" s="605">
        <f t="shared" si="378"/>
        <v>0</v>
      </c>
      <c r="O276" s="606">
        <f t="shared" si="378"/>
        <v>0</v>
      </c>
      <c r="P276" s="608"/>
    </row>
    <row r="277" spans="1:16" ht="12.75" hidden="1" thickTop="1" x14ac:dyDescent="0.25">
      <c r="A277" s="611" t="s">
        <v>294</v>
      </c>
      <c r="B277" s="466" t="s">
        <v>295</v>
      </c>
      <c r="C277" s="412">
        <f t="shared" ref="C277:C284" si="379">F277+I277+L277+O277</f>
        <v>0</v>
      </c>
      <c r="D277" s="568"/>
      <c r="E277" s="569"/>
      <c r="F277" s="418">
        <f t="shared" ref="F277:F284" si="380">D277+E277</f>
        <v>0</v>
      </c>
      <c r="G277" s="568"/>
      <c r="H277" s="569"/>
      <c r="I277" s="418">
        <f t="shared" ref="I277:I284" si="381">G277+H277</f>
        <v>0</v>
      </c>
      <c r="J277" s="570"/>
      <c r="K277" s="569"/>
      <c r="L277" s="418">
        <f t="shared" ref="L277:L284" si="382">J277+K277</f>
        <v>0</v>
      </c>
      <c r="M277" s="568"/>
      <c r="N277" s="569"/>
      <c r="O277" s="418">
        <f t="shared" ref="O277:O284" si="383">M277+N277</f>
        <v>0</v>
      </c>
      <c r="P277" s="544"/>
    </row>
    <row r="278" spans="1:16" ht="24.75" hidden="1" thickTop="1" x14ac:dyDescent="0.25">
      <c r="A278" s="536" t="s">
        <v>296</v>
      </c>
      <c r="B278" s="355" t="s">
        <v>297</v>
      </c>
      <c r="C278" s="401">
        <f t="shared" si="379"/>
        <v>0</v>
      </c>
      <c r="D278" s="519"/>
      <c r="E278" s="520"/>
      <c r="F278" s="407">
        <f t="shared" si="380"/>
        <v>0</v>
      </c>
      <c r="G278" s="519"/>
      <c r="H278" s="520"/>
      <c r="I278" s="407">
        <f t="shared" si="381"/>
        <v>0</v>
      </c>
      <c r="J278" s="521"/>
      <c r="K278" s="520"/>
      <c r="L278" s="407">
        <f t="shared" si="382"/>
        <v>0</v>
      </c>
      <c r="M278" s="519"/>
      <c r="N278" s="520"/>
      <c r="O278" s="407">
        <f t="shared" si="383"/>
        <v>0</v>
      </c>
      <c r="P278" s="522"/>
    </row>
    <row r="279" spans="1:16" ht="12.75" hidden="1" thickTop="1" x14ac:dyDescent="0.25">
      <c r="A279" s="536" t="s">
        <v>298</v>
      </c>
      <c r="B279" s="355" t="s">
        <v>299</v>
      </c>
      <c r="C279" s="401">
        <f t="shared" si="379"/>
        <v>0</v>
      </c>
      <c r="D279" s="519"/>
      <c r="E279" s="520"/>
      <c r="F279" s="407">
        <f t="shared" si="380"/>
        <v>0</v>
      </c>
      <c r="G279" s="519"/>
      <c r="H279" s="520"/>
      <c r="I279" s="407">
        <f t="shared" si="381"/>
        <v>0</v>
      </c>
      <c r="J279" s="521"/>
      <c r="K279" s="520"/>
      <c r="L279" s="407">
        <f t="shared" si="382"/>
        <v>0</v>
      </c>
      <c r="M279" s="519"/>
      <c r="N279" s="520"/>
      <c r="O279" s="407">
        <f t="shared" si="383"/>
        <v>0</v>
      </c>
      <c r="P279" s="522"/>
    </row>
    <row r="280" spans="1:16" ht="24.75" hidden="1" thickTop="1" x14ac:dyDescent="0.25">
      <c r="A280" s="536" t="s">
        <v>300</v>
      </c>
      <c r="B280" s="355" t="s">
        <v>301</v>
      </c>
      <c r="C280" s="401">
        <f t="shared" si="379"/>
        <v>0</v>
      </c>
      <c r="D280" s="519"/>
      <c r="E280" s="520"/>
      <c r="F280" s="407">
        <f t="shared" si="380"/>
        <v>0</v>
      </c>
      <c r="G280" s="519"/>
      <c r="H280" s="520"/>
      <c r="I280" s="407">
        <f t="shared" si="381"/>
        <v>0</v>
      </c>
      <c r="J280" s="521"/>
      <c r="K280" s="520"/>
      <c r="L280" s="407">
        <f t="shared" si="382"/>
        <v>0</v>
      </c>
      <c r="M280" s="519"/>
      <c r="N280" s="520"/>
      <c r="O280" s="407">
        <f t="shared" si="383"/>
        <v>0</v>
      </c>
      <c r="P280" s="522"/>
    </row>
    <row r="281" spans="1:16" ht="12.75" hidden="1" thickTop="1" x14ac:dyDescent="0.25">
      <c r="A281" s="536" t="s">
        <v>302</v>
      </c>
      <c r="B281" s="355" t="s">
        <v>303</v>
      </c>
      <c r="C281" s="401">
        <f t="shared" si="379"/>
        <v>0</v>
      </c>
      <c r="D281" s="519"/>
      <c r="E281" s="520"/>
      <c r="F281" s="407">
        <f t="shared" si="380"/>
        <v>0</v>
      </c>
      <c r="G281" s="519"/>
      <c r="H281" s="520"/>
      <c r="I281" s="407">
        <f t="shared" si="381"/>
        <v>0</v>
      </c>
      <c r="J281" s="521"/>
      <c r="K281" s="520"/>
      <c r="L281" s="407">
        <f t="shared" si="382"/>
        <v>0</v>
      </c>
      <c r="M281" s="519"/>
      <c r="N281" s="520"/>
      <c r="O281" s="407">
        <f t="shared" si="383"/>
        <v>0</v>
      </c>
      <c r="P281" s="522"/>
    </row>
    <row r="282" spans="1:16" ht="24.75" hidden="1" thickTop="1" x14ac:dyDescent="0.25">
      <c r="A282" s="612" t="s">
        <v>304</v>
      </c>
      <c r="B282" s="613" t="s">
        <v>305</v>
      </c>
      <c r="C282" s="546">
        <f t="shared" si="379"/>
        <v>0</v>
      </c>
      <c r="D282" s="549"/>
      <c r="E282" s="550"/>
      <c r="F282" s="551">
        <f t="shared" si="380"/>
        <v>0</v>
      </c>
      <c r="G282" s="549"/>
      <c r="H282" s="550"/>
      <c r="I282" s="551">
        <f t="shared" si="381"/>
        <v>0</v>
      </c>
      <c r="J282" s="552"/>
      <c r="K282" s="550"/>
      <c r="L282" s="551">
        <f t="shared" si="382"/>
        <v>0</v>
      </c>
      <c r="M282" s="549"/>
      <c r="N282" s="550"/>
      <c r="O282" s="551">
        <f t="shared" si="383"/>
        <v>0</v>
      </c>
      <c r="P282" s="547"/>
    </row>
    <row r="283" spans="1:16" s="330" customFormat="1" ht="13.5" hidden="1" thickTop="1" thickBot="1" x14ac:dyDescent="0.3">
      <c r="A283" s="614" t="s">
        <v>306</v>
      </c>
      <c r="B283" s="614" t="s">
        <v>307</v>
      </c>
      <c r="C283" s="597">
        <f t="shared" si="379"/>
        <v>0</v>
      </c>
      <c r="D283" s="615"/>
      <c r="E283" s="616"/>
      <c r="F283" s="600">
        <f t="shared" si="380"/>
        <v>0</v>
      </c>
      <c r="G283" s="615"/>
      <c r="H283" s="616"/>
      <c r="I283" s="600">
        <f t="shared" si="381"/>
        <v>0</v>
      </c>
      <c r="J283" s="617"/>
      <c r="K283" s="616"/>
      <c r="L283" s="600">
        <f t="shared" si="382"/>
        <v>0</v>
      </c>
      <c r="M283" s="615"/>
      <c r="N283" s="616"/>
      <c r="O283" s="600">
        <f t="shared" si="383"/>
        <v>0</v>
      </c>
      <c r="P283" s="602"/>
    </row>
    <row r="284" spans="1:16" s="330" customFormat="1" ht="48.75" hidden="1" thickTop="1" x14ac:dyDescent="0.25">
      <c r="A284" s="610" t="s">
        <v>308</v>
      </c>
      <c r="B284" s="618" t="s">
        <v>309</v>
      </c>
      <c r="C284" s="603">
        <f t="shared" si="379"/>
        <v>0</v>
      </c>
      <c r="D284" s="619"/>
      <c r="E284" s="620"/>
      <c r="F284" s="388">
        <f t="shared" si="380"/>
        <v>0</v>
      </c>
      <c r="G284" s="541"/>
      <c r="H284" s="542"/>
      <c r="I284" s="388">
        <f t="shared" si="381"/>
        <v>0</v>
      </c>
      <c r="J284" s="543"/>
      <c r="K284" s="542"/>
      <c r="L284" s="388">
        <f t="shared" si="382"/>
        <v>0</v>
      </c>
      <c r="M284" s="541"/>
      <c r="N284" s="542"/>
      <c r="O284" s="388">
        <f t="shared" si="383"/>
        <v>0</v>
      </c>
      <c r="P284" s="530"/>
    </row>
    <row r="285" spans="1:16" ht="12.75" thickTop="1" x14ac:dyDescent="0.25">
      <c r="A285" s="299"/>
      <c r="B285" s="299"/>
      <c r="C285" s="299"/>
      <c r="D285" s="299"/>
      <c r="E285" s="299"/>
      <c r="F285" s="299"/>
      <c r="G285" s="299"/>
      <c r="H285" s="299"/>
      <c r="I285" s="299"/>
      <c r="J285" s="299"/>
      <c r="K285" s="299"/>
      <c r="L285" s="299"/>
      <c r="M285" s="299"/>
      <c r="N285" s="299"/>
      <c r="O285" s="299"/>
      <c r="P285" s="299"/>
    </row>
    <row r="286" spans="1:16" x14ac:dyDescent="0.25">
      <c r="A286" s="299"/>
      <c r="B286" s="299"/>
      <c r="C286" s="299"/>
      <c r="D286" s="299"/>
      <c r="E286" s="299"/>
      <c r="F286" s="299"/>
      <c r="G286" s="299"/>
      <c r="H286" s="299"/>
      <c r="I286" s="299"/>
      <c r="J286" s="299"/>
      <c r="K286" s="299"/>
      <c r="L286" s="299"/>
      <c r="M286" s="299"/>
      <c r="N286" s="299"/>
      <c r="O286" s="299"/>
      <c r="P286" s="299"/>
    </row>
    <row r="287" spans="1:16" x14ac:dyDescent="0.25">
      <c r="A287" s="299"/>
      <c r="B287" s="299"/>
      <c r="C287" s="299"/>
      <c r="D287" s="299"/>
      <c r="E287" s="299"/>
      <c r="F287" s="299"/>
      <c r="G287" s="299"/>
      <c r="H287" s="299"/>
      <c r="I287" s="299"/>
      <c r="J287" s="299"/>
      <c r="K287" s="299"/>
      <c r="L287" s="299"/>
      <c r="M287" s="299"/>
      <c r="N287" s="299"/>
      <c r="O287" s="299"/>
      <c r="P287" s="299"/>
    </row>
    <row r="288" spans="1:16" x14ac:dyDescent="0.25">
      <c r="A288" s="299"/>
      <c r="B288" s="299"/>
      <c r="C288" s="299"/>
      <c r="D288" s="299"/>
      <c r="E288" s="299"/>
      <c r="F288" s="299"/>
      <c r="G288" s="299"/>
      <c r="H288" s="299"/>
      <c r="I288" s="299"/>
      <c r="J288" s="299"/>
      <c r="K288" s="299"/>
      <c r="L288" s="299"/>
      <c r="M288" s="299"/>
      <c r="N288" s="299"/>
      <c r="O288" s="299"/>
      <c r="P288" s="299"/>
    </row>
    <row r="289" spans="1:16" x14ac:dyDescent="0.25">
      <c r="A289" s="299"/>
      <c r="B289" s="299"/>
      <c r="C289" s="299"/>
      <c r="D289" s="299"/>
      <c r="E289" s="299"/>
      <c r="F289" s="299"/>
      <c r="G289" s="299"/>
      <c r="H289" s="299"/>
      <c r="I289" s="299"/>
      <c r="J289" s="299"/>
      <c r="K289" s="299"/>
      <c r="L289" s="299"/>
      <c r="M289" s="299"/>
      <c r="N289" s="299"/>
      <c r="O289" s="299"/>
      <c r="P289" s="299"/>
    </row>
    <row r="290" spans="1:16" x14ac:dyDescent="0.25">
      <c r="A290" s="299"/>
      <c r="B290" s="299"/>
      <c r="C290" s="299"/>
      <c r="D290" s="299"/>
      <c r="E290" s="299"/>
      <c r="F290" s="299"/>
      <c r="G290" s="299"/>
      <c r="H290" s="299"/>
      <c r="I290" s="299"/>
      <c r="J290" s="299"/>
      <c r="K290" s="299"/>
      <c r="L290" s="299"/>
      <c r="M290" s="299"/>
      <c r="N290" s="299"/>
      <c r="O290" s="299"/>
      <c r="P290" s="299"/>
    </row>
    <row r="291" spans="1:16" x14ac:dyDescent="0.25">
      <c r="A291" s="299"/>
      <c r="B291" s="299"/>
      <c r="C291" s="299"/>
      <c r="D291" s="299"/>
      <c r="E291" s="299"/>
      <c r="F291" s="299"/>
      <c r="G291" s="299"/>
      <c r="H291" s="299"/>
      <c r="I291" s="299"/>
      <c r="J291" s="299"/>
      <c r="K291" s="299"/>
      <c r="L291" s="299"/>
      <c r="M291" s="299"/>
      <c r="N291" s="299"/>
      <c r="O291" s="299"/>
      <c r="P291" s="299"/>
    </row>
    <row r="292" spans="1:16" x14ac:dyDescent="0.25">
      <c r="A292" s="299"/>
      <c r="B292" s="299"/>
      <c r="C292" s="299"/>
      <c r="D292" s="299"/>
      <c r="E292" s="299"/>
      <c r="F292" s="299"/>
      <c r="G292" s="299"/>
      <c r="H292" s="299"/>
      <c r="I292" s="299"/>
      <c r="J292" s="299"/>
      <c r="K292" s="299"/>
      <c r="L292" s="299"/>
      <c r="M292" s="299"/>
      <c r="N292" s="299"/>
      <c r="O292" s="299"/>
      <c r="P292" s="299"/>
    </row>
    <row r="293" spans="1:16" x14ac:dyDescent="0.25">
      <c r="A293" s="299"/>
      <c r="B293" s="299"/>
      <c r="C293" s="299"/>
      <c r="D293" s="299"/>
      <c r="E293" s="299"/>
      <c r="F293" s="299"/>
      <c r="G293" s="299"/>
      <c r="H293" s="299"/>
      <c r="I293" s="299"/>
      <c r="J293" s="299"/>
      <c r="K293" s="299"/>
      <c r="L293" s="299"/>
      <c r="M293" s="299"/>
      <c r="N293" s="299"/>
      <c r="O293" s="299"/>
      <c r="P293" s="299"/>
    </row>
    <row r="294" spans="1:16" x14ac:dyDescent="0.25">
      <c r="A294" s="299"/>
      <c r="B294" s="299"/>
      <c r="C294" s="299"/>
      <c r="D294" s="299"/>
      <c r="E294" s="299"/>
      <c r="F294" s="299"/>
      <c r="G294" s="299"/>
      <c r="H294" s="299"/>
      <c r="I294" s="299"/>
      <c r="J294" s="299"/>
      <c r="K294" s="299"/>
      <c r="L294" s="299"/>
      <c r="M294" s="299"/>
      <c r="N294" s="299"/>
      <c r="O294" s="299"/>
      <c r="P294" s="299"/>
    </row>
    <row r="295" spans="1:16" x14ac:dyDescent="0.25">
      <c r="A295" s="299"/>
      <c r="B295" s="299"/>
      <c r="C295" s="299"/>
      <c r="D295" s="299"/>
      <c r="E295" s="299"/>
      <c r="F295" s="299"/>
      <c r="G295" s="299"/>
      <c r="H295" s="299"/>
      <c r="I295" s="299"/>
      <c r="J295" s="299"/>
      <c r="K295" s="299"/>
      <c r="L295" s="299"/>
      <c r="M295" s="299"/>
      <c r="N295" s="299"/>
      <c r="O295" s="299"/>
      <c r="P295" s="299"/>
    </row>
    <row r="296" spans="1:16" x14ac:dyDescent="0.25">
      <c r="A296" s="299"/>
      <c r="B296" s="299"/>
      <c r="C296" s="299"/>
      <c r="D296" s="299"/>
      <c r="E296" s="299"/>
      <c r="F296" s="299"/>
      <c r="G296" s="299"/>
      <c r="H296" s="299"/>
      <c r="I296" s="299"/>
      <c r="J296" s="299"/>
      <c r="K296" s="299"/>
      <c r="L296" s="299"/>
      <c r="M296" s="299"/>
      <c r="N296" s="299"/>
      <c r="O296" s="299"/>
      <c r="P296" s="299"/>
    </row>
    <row r="297" spans="1:16" x14ac:dyDescent="0.25">
      <c r="A297" s="299"/>
      <c r="B297" s="299"/>
      <c r="C297" s="299"/>
      <c r="D297" s="299"/>
      <c r="E297" s="299"/>
      <c r="F297" s="299"/>
      <c r="G297" s="299"/>
      <c r="H297" s="299"/>
      <c r="I297" s="299"/>
      <c r="J297" s="299"/>
      <c r="K297" s="299"/>
      <c r="L297" s="299"/>
      <c r="M297" s="299"/>
      <c r="N297" s="299"/>
      <c r="O297" s="299"/>
      <c r="P297" s="299"/>
    </row>
    <row r="298" spans="1:16" x14ac:dyDescent="0.25">
      <c r="A298" s="299"/>
      <c r="B298" s="299"/>
      <c r="C298" s="299"/>
      <c r="D298" s="299"/>
      <c r="E298" s="299"/>
      <c r="F298" s="299"/>
      <c r="G298" s="299"/>
      <c r="H298" s="299"/>
      <c r="I298" s="299"/>
      <c r="J298" s="299"/>
      <c r="K298" s="299"/>
      <c r="L298" s="299"/>
      <c r="M298" s="299"/>
      <c r="N298" s="299"/>
      <c r="O298" s="299"/>
      <c r="P298" s="299"/>
    </row>
    <row r="299" spans="1:16" x14ac:dyDescent="0.25">
      <c r="A299" s="299"/>
      <c r="B299" s="299"/>
      <c r="C299" s="299"/>
      <c r="D299" s="299"/>
      <c r="E299" s="299"/>
      <c r="F299" s="299"/>
      <c r="G299" s="299"/>
      <c r="H299" s="299"/>
      <c r="I299" s="299"/>
      <c r="J299" s="299"/>
      <c r="K299" s="299"/>
      <c r="L299" s="299"/>
      <c r="M299" s="299"/>
      <c r="N299" s="299"/>
      <c r="O299" s="299"/>
      <c r="P299" s="299"/>
    </row>
    <row r="300" spans="1:16" x14ac:dyDescent="0.25">
      <c r="A300" s="299"/>
      <c r="B300" s="299"/>
      <c r="C300" s="299"/>
      <c r="D300" s="299"/>
      <c r="E300" s="299"/>
      <c r="F300" s="299"/>
      <c r="G300" s="299"/>
      <c r="H300" s="299"/>
      <c r="I300" s="299"/>
      <c r="J300" s="299"/>
      <c r="K300" s="299"/>
      <c r="L300" s="299"/>
      <c r="M300" s="299"/>
      <c r="N300" s="299"/>
      <c r="O300" s="299"/>
      <c r="P300" s="299"/>
    </row>
    <row r="301" spans="1:16" x14ac:dyDescent="0.25">
      <c r="A301" s="299"/>
      <c r="B301" s="299"/>
      <c r="C301" s="299"/>
      <c r="D301" s="299"/>
      <c r="E301" s="299"/>
      <c r="F301" s="299"/>
      <c r="G301" s="299"/>
      <c r="H301" s="299"/>
      <c r="I301" s="299"/>
      <c r="J301" s="299"/>
      <c r="K301" s="299"/>
      <c r="L301" s="299"/>
      <c r="M301" s="299"/>
      <c r="N301" s="299"/>
      <c r="O301" s="299"/>
      <c r="P301" s="299"/>
    </row>
  </sheetData>
  <sheetProtection algorithmName="SHA-512" hashValue="geZmavGYYsdKybqpHiyuUEJWrOCYdJGo4MJlRxEVNO80Q4oI9xRQmN2bPsySosr22xjhUs7sXrt4ebBXMrUEsQ==" saltValue="HIuigytUxf8Rxd9nSg5w8Q==" spinCount="100000" sheet="1" objects="1" scenarios="1" formatCells="0" formatColumns="0" formatRows="0" deleteColumns="0"/>
  <autoFilter ref="A18:P284">
    <filterColumn colId="2">
      <filters>
        <filter val="2 000"/>
        <filter val="632 862"/>
        <filter val="634 862"/>
        <filter val="714 785"/>
        <filter val="79 923"/>
      </filters>
    </filterColumn>
  </autoFilter>
  <mergeCells count="31">
    <mergeCell ref="C7:P7"/>
    <mergeCell ref="A2:P2"/>
    <mergeCell ref="C3:P3"/>
    <mergeCell ref="C4:P4"/>
    <mergeCell ref="C5:P5"/>
    <mergeCell ref="C6:P6"/>
    <mergeCell ref="C13:P13"/>
    <mergeCell ref="P16:P17"/>
    <mergeCell ref="M16:M17"/>
    <mergeCell ref="N16:N17"/>
    <mergeCell ref="O16:O17"/>
    <mergeCell ref="C8:P8"/>
    <mergeCell ref="C9:P9"/>
    <mergeCell ref="C10:P10"/>
    <mergeCell ref="C11:P11"/>
    <mergeCell ref="C12:P12"/>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32.pielikums Jūrmalas pilsētas domes
2020.gada 23.jūlija saistošajiem noteikumiem Nr.18
(protokols Nr.10, 20.punkts)
 </firstHeader>
    <firstFooter>&amp;L&amp;9&amp;D; &amp;T&amp;R&amp;9&amp;P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24"/>
  <sheetViews>
    <sheetView tabSelected="1" view="pageLayout" zoomScaleNormal="100" workbookViewId="0">
      <selection activeCell="H11" sqref="H11:H42"/>
    </sheetView>
  </sheetViews>
  <sheetFormatPr defaultRowHeight="12" outlineLevelCol="1" x14ac:dyDescent="0.2"/>
  <cols>
    <col min="1" max="1" width="6.140625" style="714" customWidth="1"/>
    <col min="2" max="2" width="36.5703125" style="714" customWidth="1"/>
    <col min="3" max="3" width="10" style="714" customWidth="1"/>
    <col min="4" max="4" width="11.5703125" style="714" hidden="1" customWidth="1" outlineLevel="1"/>
    <col min="5" max="5" width="11.42578125" style="714" hidden="1" customWidth="1" outlineLevel="1"/>
    <col min="6" max="6" width="13.5703125" style="714" customWidth="1" collapsed="1"/>
    <col min="7" max="7" width="24.7109375" style="714" hidden="1" customWidth="1" outlineLevel="1"/>
    <col min="8" max="8" width="21.42578125" style="714" customWidth="1" collapsed="1"/>
    <col min="9" max="16384" width="9.140625" style="714"/>
  </cols>
  <sheetData>
    <row r="1" spans="1:8" x14ac:dyDescent="0.2">
      <c r="H1" s="715" t="s">
        <v>517</v>
      </c>
    </row>
    <row r="2" spans="1:8" x14ac:dyDescent="0.2">
      <c r="H2" s="715" t="s">
        <v>318</v>
      </c>
    </row>
    <row r="3" spans="1:8" x14ac:dyDescent="0.2">
      <c r="A3" s="889" t="s">
        <v>518</v>
      </c>
      <c r="B3" s="889"/>
      <c r="C3" s="716"/>
      <c r="D3" s="716"/>
      <c r="E3" s="716"/>
      <c r="F3" s="716"/>
      <c r="G3" s="716"/>
      <c r="H3" s="716"/>
    </row>
    <row r="4" spans="1:8" x14ac:dyDescent="0.2">
      <c r="A4" s="889" t="s">
        <v>519</v>
      </c>
      <c r="B4" s="889"/>
      <c r="C4" s="716"/>
      <c r="D4" s="716"/>
      <c r="E4" s="716"/>
      <c r="F4" s="716"/>
      <c r="G4" s="716"/>
      <c r="H4" s="716"/>
    </row>
    <row r="5" spans="1:8" ht="15.75" x14ac:dyDescent="0.25">
      <c r="A5" s="890" t="s">
        <v>520</v>
      </c>
      <c r="B5" s="890"/>
      <c r="C5" s="890"/>
      <c r="D5" s="890"/>
      <c r="E5" s="890"/>
      <c r="F5" s="890"/>
      <c r="G5" s="890"/>
      <c r="H5" s="890"/>
    </row>
    <row r="6" spans="1:8" ht="15.75" x14ac:dyDescent="0.25">
      <c r="A6" s="717"/>
      <c r="B6" s="717"/>
      <c r="C6" s="717"/>
      <c r="D6" s="717"/>
      <c r="E6" s="717"/>
      <c r="F6" s="717"/>
      <c r="G6" s="717"/>
      <c r="H6" s="717"/>
    </row>
    <row r="7" spans="1:8" ht="15.75" x14ac:dyDescent="0.25">
      <c r="A7" s="716" t="s">
        <v>322</v>
      </c>
      <c r="B7" s="716"/>
      <c r="C7" s="718" t="s">
        <v>521</v>
      </c>
      <c r="D7" s="719"/>
      <c r="E7" s="719"/>
      <c r="F7" s="716"/>
      <c r="G7" s="716"/>
      <c r="H7" s="716"/>
    </row>
    <row r="8" spans="1:8" x14ac:dyDescent="0.2">
      <c r="A8" s="716" t="s">
        <v>324</v>
      </c>
      <c r="B8" s="716"/>
      <c r="C8" s="719" t="s">
        <v>516</v>
      </c>
      <c r="D8" s="719"/>
      <c r="E8" s="719"/>
      <c r="F8" s="716"/>
      <c r="G8" s="716"/>
      <c r="H8" s="716"/>
    </row>
    <row r="9" spans="1:8" x14ac:dyDescent="0.2">
      <c r="A9" s="716" t="s">
        <v>326</v>
      </c>
      <c r="B9" s="716"/>
      <c r="C9" s="720" t="s">
        <v>515</v>
      </c>
      <c r="D9" s="719"/>
      <c r="E9" s="719"/>
      <c r="F9" s="716"/>
      <c r="G9" s="716"/>
      <c r="H9" s="716"/>
    </row>
    <row r="10" spans="1:8" ht="48" x14ac:dyDescent="0.2">
      <c r="A10" s="721" t="s">
        <v>327</v>
      </c>
      <c r="B10" s="721" t="s">
        <v>328</v>
      </c>
      <c r="C10" s="721" t="s">
        <v>329</v>
      </c>
      <c r="D10" s="721" t="s">
        <v>522</v>
      </c>
      <c r="E10" s="721" t="s">
        <v>331</v>
      </c>
      <c r="F10" s="721" t="s">
        <v>383</v>
      </c>
      <c r="G10" s="721" t="s">
        <v>33</v>
      </c>
      <c r="H10" s="721" t="s">
        <v>333</v>
      </c>
    </row>
    <row r="11" spans="1:8" ht="12.75" customHeight="1" x14ac:dyDescent="0.2">
      <c r="A11" s="886" t="s">
        <v>523</v>
      </c>
      <c r="B11" s="886"/>
      <c r="C11" s="722"/>
      <c r="D11" s="722">
        <f>SUM(D12:D42)</f>
        <v>714785</v>
      </c>
      <c r="E11" s="722">
        <f>SUM(E12:E42)</f>
        <v>0</v>
      </c>
      <c r="F11" s="722">
        <f>SUM(F12:F42)</f>
        <v>714785</v>
      </c>
      <c r="G11" s="723"/>
      <c r="H11" s="891" t="s">
        <v>524</v>
      </c>
    </row>
    <row r="12" spans="1:8" ht="12.75" customHeight="1" x14ac:dyDescent="0.2">
      <c r="A12" s="724">
        <v>1</v>
      </c>
      <c r="B12" s="725" t="s">
        <v>525</v>
      </c>
      <c r="C12" s="726">
        <v>2231</v>
      </c>
      <c r="D12" s="727">
        <v>4840</v>
      </c>
      <c r="E12" s="727"/>
      <c r="F12" s="728">
        <f>D12+E12</f>
        <v>4840</v>
      </c>
      <c r="G12" s="727"/>
      <c r="H12" s="891"/>
    </row>
    <row r="13" spans="1:8" ht="12.75" customHeight="1" x14ac:dyDescent="0.2">
      <c r="A13" s="724">
        <v>2</v>
      </c>
      <c r="B13" s="725" t="s">
        <v>526</v>
      </c>
      <c r="C13" s="726">
        <v>2231</v>
      </c>
      <c r="D13" s="727">
        <v>5400</v>
      </c>
      <c r="E13" s="727"/>
      <c r="F13" s="728">
        <f t="shared" ref="F13:F42" si="0">D13+E13</f>
        <v>5400</v>
      </c>
      <c r="G13" s="727"/>
      <c r="H13" s="891"/>
    </row>
    <row r="14" spans="1:8" ht="12.75" customHeight="1" x14ac:dyDescent="0.2">
      <c r="A14" s="724">
        <v>3</v>
      </c>
      <c r="B14" s="725" t="s">
        <v>527</v>
      </c>
      <c r="C14" s="726">
        <v>2231</v>
      </c>
      <c r="D14" s="727">
        <v>3400</v>
      </c>
      <c r="E14" s="727"/>
      <c r="F14" s="728">
        <f t="shared" si="0"/>
        <v>3400</v>
      </c>
      <c r="G14" s="727"/>
      <c r="H14" s="891"/>
    </row>
    <row r="15" spans="1:8" ht="12.75" customHeight="1" x14ac:dyDescent="0.2">
      <c r="A15" s="724">
        <v>4</v>
      </c>
      <c r="B15" s="725" t="s">
        <v>528</v>
      </c>
      <c r="C15" s="726">
        <v>2231</v>
      </c>
      <c r="D15" s="727">
        <v>3000</v>
      </c>
      <c r="E15" s="727"/>
      <c r="F15" s="728">
        <f t="shared" si="0"/>
        <v>3000</v>
      </c>
      <c r="G15" s="727"/>
      <c r="H15" s="891"/>
    </row>
    <row r="16" spans="1:8" ht="12.75" customHeight="1" x14ac:dyDescent="0.2">
      <c r="A16" s="724">
        <v>5</v>
      </c>
      <c r="B16" s="725" t="s">
        <v>529</v>
      </c>
      <c r="C16" s="726">
        <v>2231</v>
      </c>
      <c r="D16" s="727">
        <v>36300</v>
      </c>
      <c r="E16" s="727"/>
      <c r="F16" s="728">
        <f t="shared" si="0"/>
        <v>36300</v>
      </c>
      <c r="G16" s="727"/>
      <c r="H16" s="891"/>
    </row>
    <row r="17" spans="1:8" ht="12.75" customHeight="1" x14ac:dyDescent="0.2">
      <c r="A17" s="729">
        <v>6</v>
      </c>
      <c r="B17" s="730" t="s">
        <v>530</v>
      </c>
      <c r="C17" s="731">
        <v>2231</v>
      </c>
      <c r="D17" s="732">
        <v>200000</v>
      </c>
      <c r="E17" s="732"/>
      <c r="F17" s="733">
        <f t="shared" si="0"/>
        <v>200000</v>
      </c>
      <c r="G17" s="732"/>
      <c r="H17" s="891"/>
    </row>
    <row r="18" spans="1:8" ht="14.25" customHeight="1" x14ac:dyDescent="0.2">
      <c r="A18" s="734">
        <v>7</v>
      </c>
      <c r="B18" s="735" t="s">
        <v>531</v>
      </c>
      <c r="C18" s="736">
        <v>2231</v>
      </c>
      <c r="D18" s="737">
        <v>40822</v>
      </c>
      <c r="E18" s="737">
        <v>-2000</v>
      </c>
      <c r="F18" s="738">
        <f t="shared" si="0"/>
        <v>38822</v>
      </c>
      <c r="G18" s="737"/>
      <c r="H18" s="891"/>
    </row>
    <row r="19" spans="1:8" ht="12.75" customHeight="1" x14ac:dyDescent="0.2">
      <c r="A19" s="724">
        <v>8</v>
      </c>
      <c r="B19" s="725" t="s">
        <v>532</v>
      </c>
      <c r="C19" s="726">
        <v>2231</v>
      </c>
      <c r="D19" s="727">
        <v>50820</v>
      </c>
      <c r="E19" s="727"/>
      <c r="F19" s="728">
        <f t="shared" si="0"/>
        <v>50820</v>
      </c>
      <c r="G19" s="727"/>
      <c r="H19" s="891"/>
    </row>
    <row r="20" spans="1:8" ht="12.75" customHeight="1" x14ac:dyDescent="0.2">
      <c r="A20" s="724">
        <v>9</v>
      </c>
      <c r="B20" s="725" t="s">
        <v>533</v>
      </c>
      <c r="C20" s="726">
        <v>2231</v>
      </c>
      <c r="D20" s="727">
        <v>50820</v>
      </c>
      <c r="E20" s="727"/>
      <c r="F20" s="728">
        <f t="shared" si="0"/>
        <v>50820</v>
      </c>
      <c r="G20" s="727"/>
      <c r="H20" s="891"/>
    </row>
    <row r="21" spans="1:8" ht="12.75" customHeight="1" x14ac:dyDescent="0.2">
      <c r="A21" s="724">
        <v>10</v>
      </c>
      <c r="B21" s="725" t="s">
        <v>534</v>
      </c>
      <c r="C21" s="726">
        <v>2231</v>
      </c>
      <c r="D21" s="727">
        <v>50820</v>
      </c>
      <c r="E21" s="727"/>
      <c r="F21" s="728">
        <f t="shared" si="0"/>
        <v>50820</v>
      </c>
      <c r="G21" s="727"/>
      <c r="H21" s="891"/>
    </row>
    <row r="22" spans="1:8" ht="12.75" customHeight="1" x14ac:dyDescent="0.2">
      <c r="A22" s="724">
        <v>11</v>
      </c>
      <c r="B22" s="725" t="s">
        <v>535</v>
      </c>
      <c r="C22" s="726">
        <v>2231</v>
      </c>
      <c r="D22" s="727">
        <v>50820</v>
      </c>
      <c r="E22" s="727"/>
      <c r="F22" s="728">
        <f t="shared" si="0"/>
        <v>50820</v>
      </c>
      <c r="G22" s="727"/>
      <c r="H22" s="891"/>
    </row>
    <row r="23" spans="1:8" ht="12.75" customHeight="1" x14ac:dyDescent="0.2">
      <c r="A23" s="724">
        <v>12</v>
      </c>
      <c r="B23" s="725" t="s">
        <v>536</v>
      </c>
      <c r="C23" s="726">
        <v>2231</v>
      </c>
      <c r="D23" s="727">
        <v>50820</v>
      </c>
      <c r="E23" s="727"/>
      <c r="F23" s="728">
        <f t="shared" si="0"/>
        <v>50820</v>
      </c>
      <c r="G23" s="727"/>
      <c r="H23" s="891"/>
    </row>
    <row r="24" spans="1:8" ht="12.75" customHeight="1" x14ac:dyDescent="0.2">
      <c r="A24" s="724">
        <v>13</v>
      </c>
      <c r="B24" s="725" t="s">
        <v>537</v>
      </c>
      <c r="C24" s="726">
        <v>3263</v>
      </c>
      <c r="D24" s="727">
        <v>5600</v>
      </c>
      <c r="E24" s="727"/>
      <c r="F24" s="728">
        <f t="shared" si="0"/>
        <v>5600</v>
      </c>
      <c r="G24" s="727"/>
      <c r="H24" s="891"/>
    </row>
    <row r="25" spans="1:8" ht="12.75" customHeight="1" x14ac:dyDescent="0.2">
      <c r="A25" s="724">
        <v>14</v>
      </c>
      <c r="B25" s="725" t="s">
        <v>538</v>
      </c>
      <c r="C25" s="726">
        <v>3263</v>
      </c>
      <c r="D25" s="727">
        <v>12100</v>
      </c>
      <c r="E25" s="727"/>
      <c r="F25" s="728">
        <f t="shared" si="0"/>
        <v>12100</v>
      </c>
      <c r="G25" s="727"/>
      <c r="H25" s="891"/>
    </row>
    <row r="26" spans="1:8" ht="15" customHeight="1" x14ac:dyDescent="0.2">
      <c r="A26" s="724">
        <v>15</v>
      </c>
      <c r="B26" s="725" t="s">
        <v>539</v>
      </c>
      <c r="C26" s="726">
        <v>2231</v>
      </c>
      <c r="D26" s="727">
        <v>15000</v>
      </c>
      <c r="E26" s="727"/>
      <c r="F26" s="728">
        <f t="shared" si="0"/>
        <v>15000</v>
      </c>
      <c r="G26" s="727"/>
      <c r="H26" s="891"/>
    </row>
    <row r="27" spans="1:8" ht="24" x14ac:dyDescent="0.2">
      <c r="A27" s="724">
        <v>16</v>
      </c>
      <c r="B27" s="725" t="s">
        <v>540</v>
      </c>
      <c r="C27" s="726">
        <v>3263</v>
      </c>
      <c r="D27" s="727">
        <v>3822</v>
      </c>
      <c r="E27" s="727"/>
      <c r="F27" s="728">
        <f t="shared" si="0"/>
        <v>3822</v>
      </c>
      <c r="G27" s="727"/>
      <c r="H27" s="891"/>
    </row>
    <row r="28" spans="1:8" ht="12.75" customHeight="1" x14ac:dyDescent="0.2">
      <c r="A28" s="724">
        <v>17</v>
      </c>
      <c r="B28" s="725" t="s">
        <v>541</v>
      </c>
      <c r="C28" s="726">
        <v>3263</v>
      </c>
      <c r="D28" s="727">
        <v>6163</v>
      </c>
      <c r="E28" s="727"/>
      <c r="F28" s="728">
        <f t="shared" si="0"/>
        <v>6163</v>
      </c>
      <c r="G28" s="727"/>
      <c r="H28" s="891"/>
    </row>
    <row r="29" spans="1:8" ht="12.75" customHeight="1" x14ac:dyDescent="0.2">
      <c r="A29" s="724">
        <v>18</v>
      </c>
      <c r="B29" s="725" t="s">
        <v>542</v>
      </c>
      <c r="C29" s="726">
        <v>3263</v>
      </c>
      <c r="D29" s="727">
        <v>3184</v>
      </c>
      <c r="E29" s="727"/>
      <c r="F29" s="728">
        <f t="shared" si="0"/>
        <v>3184</v>
      </c>
      <c r="G29" s="727"/>
      <c r="H29" s="891"/>
    </row>
    <row r="30" spans="1:8" ht="12.75" customHeight="1" x14ac:dyDescent="0.2">
      <c r="A30" s="724">
        <v>19</v>
      </c>
      <c r="B30" s="725" t="s">
        <v>543</v>
      </c>
      <c r="C30" s="726">
        <v>3263</v>
      </c>
      <c r="D30" s="727">
        <v>25000</v>
      </c>
      <c r="E30" s="727"/>
      <c r="F30" s="728">
        <f t="shared" si="0"/>
        <v>25000</v>
      </c>
      <c r="G30" s="727"/>
      <c r="H30" s="891"/>
    </row>
    <row r="31" spans="1:8" ht="12.75" customHeight="1" x14ac:dyDescent="0.2">
      <c r="A31" s="724">
        <v>20</v>
      </c>
      <c r="B31" s="725" t="s">
        <v>544</v>
      </c>
      <c r="C31" s="726">
        <v>3263</v>
      </c>
      <c r="D31" s="727">
        <v>6562</v>
      </c>
      <c r="E31" s="727"/>
      <c r="F31" s="728">
        <f t="shared" si="0"/>
        <v>6562</v>
      </c>
      <c r="G31" s="727"/>
      <c r="H31" s="891"/>
    </row>
    <row r="32" spans="1:8" ht="12.75" customHeight="1" x14ac:dyDescent="0.2">
      <c r="A32" s="724">
        <v>21</v>
      </c>
      <c r="B32" s="725" t="s">
        <v>545</v>
      </c>
      <c r="C32" s="726">
        <v>3263</v>
      </c>
      <c r="D32" s="727">
        <v>3430</v>
      </c>
      <c r="E32" s="727"/>
      <c r="F32" s="728">
        <f t="shared" si="0"/>
        <v>3430</v>
      </c>
      <c r="G32" s="727"/>
      <c r="H32" s="891"/>
    </row>
    <row r="33" spans="1:8" ht="12.75" customHeight="1" x14ac:dyDescent="0.2">
      <c r="A33" s="724">
        <v>22</v>
      </c>
      <c r="B33" s="725" t="s">
        <v>546</v>
      </c>
      <c r="C33" s="726">
        <v>3263</v>
      </c>
      <c r="D33" s="727">
        <v>655</v>
      </c>
      <c r="E33" s="727"/>
      <c r="F33" s="728">
        <f t="shared" si="0"/>
        <v>655</v>
      </c>
      <c r="G33" s="727"/>
      <c r="H33" s="891"/>
    </row>
    <row r="34" spans="1:8" ht="12.75" customHeight="1" x14ac:dyDescent="0.2">
      <c r="A34" s="724">
        <v>23</v>
      </c>
      <c r="B34" s="725" t="s">
        <v>547</v>
      </c>
      <c r="C34" s="726">
        <v>3263</v>
      </c>
      <c r="D34" s="727">
        <v>5918</v>
      </c>
      <c r="E34" s="727"/>
      <c r="F34" s="728">
        <f t="shared" si="0"/>
        <v>5918</v>
      </c>
      <c r="G34" s="727"/>
      <c r="H34" s="891"/>
    </row>
    <row r="35" spans="1:8" ht="12.75" customHeight="1" x14ac:dyDescent="0.2">
      <c r="A35" s="724">
        <v>24</v>
      </c>
      <c r="B35" s="725" t="s">
        <v>548</v>
      </c>
      <c r="C35" s="726">
        <v>3263</v>
      </c>
      <c r="D35" s="727">
        <v>1964</v>
      </c>
      <c r="E35" s="727"/>
      <c r="F35" s="728">
        <f t="shared" si="0"/>
        <v>1964</v>
      </c>
      <c r="G35" s="727"/>
      <c r="H35" s="891"/>
    </row>
    <row r="36" spans="1:8" ht="12.75" customHeight="1" x14ac:dyDescent="0.2">
      <c r="A36" s="724">
        <v>25</v>
      </c>
      <c r="B36" s="725" t="s">
        <v>549</v>
      </c>
      <c r="C36" s="726">
        <v>3263</v>
      </c>
      <c r="D36" s="727">
        <v>1845</v>
      </c>
      <c r="E36" s="727"/>
      <c r="F36" s="728">
        <f t="shared" si="0"/>
        <v>1845</v>
      </c>
      <c r="G36" s="727"/>
      <c r="H36" s="891"/>
    </row>
    <row r="37" spans="1:8" ht="22.5" customHeight="1" x14ac:dyDescent="0.2">
      <c r="A37" s="724">
        <v>26</v>
      </c>
      <c r="B37" s="725" t="s">
        <v>550</v>
      </c>
      <c r="C37" s="726">
        <v>3263</v>
      </c>
      <c r="D37" s="727">
        <v>1500</v>
      </c>
      <c r="E37" s="727"/>
      <c r="F37" s="728">
        <f t="shared" si="0"/>
        <v>1500</v>
      </c>
      <c r="G37" s="727"/>
      <c r="H37" s="891"/>
    </row>
    <row r="38" spans="1:8" ht="12.75" customHeight="1" x14ac:dyDescent="0.2">
      <c r="A38" s="724">
        <v>27</v>
      </c>
      <c r="B38" s="725" t="s">
        <v>551</v>
      </c>
      <c r="C38" s="726">
        <v>2231</v>
      </c>
      <c r="D38" s="727">
        <v>40000</v>
      </c>
      <c r="E38" s="727"/>
      <c r="F38" s="728">
        <f t="shared" si="0"/>
        <v>40000</v>
      </c>
      <c r="G38" s="727"/>
      <c r="H38" s="891"/>
    </row>
    <row r="39" spans="1:8" ht="12.75" customHeight="1" x14ac:dyDescent="0.2">
      <c r="A39" s="724">
        <v>28</v>
      </c>
      <c r="B39" s="725" t="s">
        <v>552</v>
      </c>
      <c r="C39" s="726">
        <v>2231</v>
      </c>
      <c r="D39" s="727">
        <v>32000</v>
      </c>
      <c r="E39" s="727"/>
      <c r="F39" s="728">
        <f t="shared" si="0"/>
        <v>32000</v>
      </c>
      <c r="G39" s="727"/>
      <c r="H39" s="891"/>
    </row>
    <row r="40" spans="1:8" ht="12.75" customHeight="1" x14ac:dyDescent="0.2">
      <c r="A40" s="724">
        <v>29</v>
      </c>
      <c r="B40" s="725" t="s">
        <v>553</v>
      </c>
      <c r="C40" s="726">
        <v>3263</v>
      </c>
      <c r="D40" s="727">
        <v>180</v>
      </c>
      <c r="E40" s="727"/>
      <c r="F40" s="728">
        <f t="shared" si="0"/>
        <v>180</v>
      </c>
      <c r="G40" s="727"/>
      <c r="H40" s="891"/>
    </row>
    <row r="41" spans="1:8" ht="24" x14ac:dyDescent="0.2">
      <c r="A41" s="724">
        <v>30</v>
      </c>
      <c r="B41" s="725" t="s">
        <v>554</v>
      </c>
      <c r="C41" s="726">
        <v>3263</v>
      </c>
      <c r="D41" s="727">
        <v>2000</v>
      </c>
      <c r="E41" s="727"/>
      <c r="F41" s="728">
        <f t="shared" si="0"/>
        <v>2000</v>
      </c>
      <c r="G41" s="727"/>
      <c r="H41" s="891"/>
    </row>
    <row r="42" spans="1:8" ht="12.75" customHeight="1" x14ac:dyDescent="0.2">
      <c r="A42" s="739">
        <v>31</v>
      </c>
      <c r="B42" s="740" t="s">
        <v>555</v>
      </c>
      <c r="C42" s="736">
        <v>2314</v>
      </c>
      <c r="D42" s="737"/>
      <c r="E42" s="737">
        <v>2000</v>
      </c>
      <c r="F42" s="738">
        <f t="shared" si="0"/>
        <v>2000</v>
      </c>
      <c r="G42" s="737"/>
      <c r="H42" s="891"/>
    </row>
    <row r="43" spans="1:8" x14ac:dyDescent="0.2">
      <c r="A43" s="741"/>
      <c r="B43" s="741"/>
      <c r="C43" s="741"/>
      <c r="D43" s="741"/>
      <c r="E43" s="741"/>
      <c r="F43" s="741"/>
      <c r="G43" s="741"/>
      <c r="H43" s="741"/>
    </row>
    <row r="44" spans="1:8" x14ac:dyDescent="0.2">
      <c r="A44" s="716" t="s">
        <v>324</v>
      </c>
      <c r="B44" s="716"/>
      <c r="C44" s="719" t="s">
        <v>556</v>
      </c>
      <c r="D44" s="719"/>
      <c r="E44" s="716"/>
      <c r="F44" s="716"/>
      <c r="G44" s="716"/>
      <c r="H44" s="716"/>
    </row>
    <row r="45" spans="1:8" x14ac:dyDescent="0.2">
      <c r="A45" s="716" t="s">
        <v>326</v>
      </c>
      <c r="B45" s="716"/>
      <c r="C45" s="720" t="s">
        <v>515</v>
      </c>
      <c r="D45" s="719"/>
      <c r="E45" s="716"/>
      <c r="F45" s="716"/>
      <c r="G45" s="716"/>
      <c r="H45" s="716"/>
    </row>
    <row r="46" spans="1:8" ht="48" x14ac:dyDescent="0.2">
      <c r="A46" s="721" t="s">
        <v>327</v>
      </c>
      <c r="B46" s="721" t="s">
        <v>328</v>
      </c>
      <c r="C46" s="721" t="s">
        <v>329</v>
      </c>
      <c r="D46" s="721" t="s">
        <v>522</v>
      </c>
      <c r="E46" s="721" t="s">
        <v>331</v>
      </c>
      <c r="F46" s="721" t="s">
        <v>383</v>
      </c>
      <c r="G46" s="721" t="s">
        <v>33</v>
      </c>
      <c r="H46" s="721" t="s">
        <v>333</v>
      </c>
    </row>
    <row r="47" spans="1:8" ht="15" customHeight="1" x14ac:dyDescent="0.2">
      <c r="A47" s="886" t="s">
        <v>523</v>
      </c>
      <c r="B47" s="886"/>
      <c r="C47" s="722"/>
      <c r="D47" s="722">
        <f>SUM(D48:D85)</f>
        <v>228878</v>
      </c>
      <c r="E47" s="722">
        <f>SUM(E48:E85)</f>
        <v>0</v>
      </c>
      <c r="F47" s="722">
        <f>SUM(F48:F85)</f>
        <v>228878</v>
      </c>
      <c r="G47" s="723"/>
      <c r="H47" s="723"/>
    </row>
    <row r="48" spans="1:8" ht="24" x14ac:dyDescent="0.2">
      <c r="A48" s="724">
        <v>1</v>
      </c>
      <c r="B48" s="725" t="s">
        <v>557</v>
      </c>
      <c r="C48" s="726">
        <v>3263</v>
      </c>
      <c r="D48" s="727">
        <v>47965</v>
      </c>
      <c r="E48" s="727"/>
      <c r="F48" s="728">
        <f>D48+E48</f>
        <v>47965</v>
      </c>
      <c r="G48" s="727"/>
      <c r="H48" s="883" t="s">
        <v>558</v>
      </c>
    </row>
    <row r="49" spans="1:8" ht="24" x14ac:dyDescent="0.2">
      <c r="A49" s="724">
        <v>2</v>
      </c>
      <c r="B49" s="725" t="s">
        <v>559</v>
      </c>
      <c r="C49" s="726">
        <v>3263</v>
      </c>
      <c r="D49" s="727">
        <v>10000</v>
      </c>
      <c r="E49" s="727"/>
      <c r="F49" s="728">
        <f t="shared" ref="F49:F85" si="1">D49+E49</f>
        <v>10000</v>
      </c>
      <c r="G49" s="727"/>
      <c r="H49" s="883"/>
    </row>
    <row r="50" spans="1:8" ht="12.75" customHeight="1" x14ac:dyDescent="0.2">
      <c r="A50" s="724">
        <v>3</v>
      </c>
      <c r="B50" s="725" t="s">
        <v>560</v>
      </c>
      <c r="C50" s="726">
        <v>3263</v>
      </c>
      <c r="D50" s="727">
        <v>10000</v>
      </c>
      <c r="E50" s="727"/>
      <c r="F50" s="728">
        <f t="shared" si="1"/>
        <v>10000</v>
      </c>
      <c r="G50" s="727"/>
      <c r="H50" s="883"/>
    </row>
    <row r="51" spans="1:8" ht="12.75" customHeight="1" x14ac:dyDescent="0.2">
      <c r="A51" s="724">
        <v>4</v>
      </c>
      <c r="B51" s="725" t="s">
        <v>561</v>
      </c>
      <c r="C51" s="726">
        <v>3263</v>
      </c>
      <c r="D51" s="727">
        <v>8896</v>
      </c>
      <c r="E51" s="727"/>
      <c r="F51" s="728">
        <f t="shared" si="1"/>
        <v>8896</v>
      </c>
      <c r="G51" s="727"/>
      <c r="H51" s="883"/>
    </row>
    <row r="52" spans="1:8" ht="24" x14ac:dyDescent="0.2">
      <c r="A52" s="724">
        <v>5</v>
      </c>
      <c r="B52" s="725" t="s">
        <v>562</v>
      </c>
      <c r="C52" s="726">
        <v>3263</v>
      </c>
      <c r="D52" s="727">
        <v>8896</v>
      </c>
      <c r="E52" s="727"/>
      <c r="F52" s="728">
        <f t="shared" si="1"/>
        <v>8896</v>
      </c>
      <c r="G52" s="727"/>
      <c r="H52" s="883"/>
    </row>
    <row r="53" spans="1:8" ht="12.75" customHeight="1" x14ac:dyDescent="0.2">
      <c r="A53" s="724">
        <v>6</v>
      </c>
      <c r="B53" s="725" t="s">
        <v>563</v>
      </c>
      <c r="C53" s="726">
        <v>3263</v>
      </c>
      <c r="D53" s="727">
        <v>7000</v>
      </c>
      <c r="E53" s="727"/>
      <c r="F53" s="728">
        <f t="shared" si="1"/>
        <v>7000</v>
      </c>
      <c r="G53" s="727"/>
      <c r="H53" s="883"/>
    </row>
    <row r="54" spans="1:8" ht="12.75" customHeight="1" x14ac:dyDescent="0.2">
      <c r="A54" s="724">
        <v>7</v>
      </c>
      <c r="B54" s="725" t="s">
        <v>564</v>
      </c>
      <c r="C54" s="726">
        <v>3263</v>
      </c>
      <c r="D54" s="727">
        <v>4450</v>
      </c>
      <c r="E54" s="727"/>
      <c r="F54" s="728">
        <f t="shared" si="1"/>
        <v>4450</v>
      </c>
      <c r="G54" s="727"/>
      <c r="H54" s="883"/>
    </row>
    <row r="55" spans="1:8" ht="12.75" customHeight="1" x14ac:dyDescent="0.2">
      <c r="A55" s="724">
        <v>8</v>
      </c>
      <c r="B55" s="725" t="s">
        <v>565</v>
      </c>
      <c r="C55" s="726">
        <v>3263</v>
      </c>
      <c r="D55" s="727">
        <v>7000</v>
      </c>
      <c r="E55" s="727"/>
      <c r="F55" s="728">
        <f t="shared" si="1"/>
        <v>7000</v>
      </c>
      <c r="G55" s="727"/>
      <c r="H55" s="883"/>
    </row>
    <row r="56" spans="1:8" ht="12.75" customHeight="1" x14ac:dyDescent="0.2">
      <c r="A56" s="724">
        <v>9</v>
      </c>
      <c r="B56" s="725" t="s">
        <v>566</v>
      </c>
      <c r="C56" s="726">
        <v>3263</v>
      </c>
      <c r="D56" s="727">
        <v>16500</v>
      </c>
      <c r="E56" s="727"/>
      <c r="F56" s="728">
        <f t="shared" si="1"/>
        <v>16500</v>
      </c>
      <c r="G56" s="727"/>
      <c r="H56" s="883"/>
    </row>
    <row r="57" spans="1:8" ht="12.75" customHeight="1" x14ac:dyDescent="0.2">
      <c r="A57" s="724">
        <v>10</v>
      </c>
      <c r="B57" s="725" t="s">
        <v>567</v>
      </c>
      <c r="C57" s="726">
        <v>3263</v>
      </c>
      <c r="D57" s="727">
        <v>21150</v>
      </c>
      <c r="E57" s="727"/>
      <c r="F57" s="728">
        <f t="shared" si="1"/>
        <v>21150</v>
      </c>
      <c r="G57" s="727"/>
      <c r="H57" s="883"/>
    </row>
    <row r="58" spans="1:8" ht="12.75" customHeight="1" x14ac:dyDescent="0.2">
      <c r="A58" s="724">
        <v>11</v>
      </c>
      <c r="B58" s="725" t="s">
        <v>568</v>
      </c>
      <c r="C58" s="726">
        <v>3263</v>
      </c>
      <c r="D58" s="727">
        <v>2200</v>
      </c>
      <c r="E58" s="727"/>
      <c r="F58" s="728">
        <f t="shared" si="1"/>
        <v>2200</v>
      </c>
      <c r="G58" s="727"/>
      <c r="H58" s="883"/>
    </row>
    <row r="59" spans="1:8" ht="12.75" customHeight="1" x14ac:dyDescent="0.2">
      <c r="A59" s="724">
        <v>12</v>
      </c>
      <c r="B59" s="725" t="s">
        <v>569</v>
      </c>
      <c r="C59" s="726">
        <v>3263</v>
      </c>
      <c r="D59" s="727">
        <v>1000</v>
      </c>
      <c r="E59" s="727"/>
      <c r="F59" s="728">
        <f t="shared" si="1"/>
        <v>1000</v>
      </c>
      <c r="G59" s="727"/>
      <c r="H59" s="883"/>
    </row>
    <row r="60" spans="1:8" ht="12.75" customHeight="1" x14ac:dyDescent="0.2">
      <c r="A60" s="724">
        <v>13</v>
      </c>
      <c r="B60" s="725" t="s">
        <v>570</v>
      </c>
      <c r="C60" s="726">
        <v>3263</v>
      </c>
      <c r="D60" s="727">
        <v>4551</v>
      </c>
      <c r="E60" s="727"/>
      <c r="F60" s="728">
        <f t="shared" si="1"/>
        <v>4551</v>
      </c>
      <c r="G60" s="727"/>
      <c r="H60" s="883"/>
    </row>
    <row r="61" spans="1:8" ht="12.75" customHeight="1" x14ac:dyDescent="0.2">
      <c r="A61" s="724">
        <v>14</v>
      </c>
      <c r="B61" s="725" t="s">
        <v>571</v>
      </c>
      <c r="C61" s="726">
        <v>3263</v>
      </c>
      <c r="D61" s="727">
        <v>7000</v>
      </c>
      <c r="E61" s="727"/>
      <c r="F61" s="728">
        <f t="shared" si="1"/>
        <v>7000</v>
      </c>
      <c r="G61" s="727"/>
      <c r="H61" s="883"/>
    </row>
    <row r="62" spans="1:8" ht="24" x14ac:dyDescent="0.2">
      <c r="A62" s="724">
        <v>15</v>
      </c>
      <c r="B62" s="725" t="s">
        <v>572</v>
      </c>
      <c r="C62" s="726">
        <v>3263</v>
      </c>
      <c r="D62" s="727">
        <v>1652</v>
      </c>
      <c r="E62" s="727"/>
      <c r="F62" s="728">
        <f t="shared" si="1"/>
        <v>1652</v>
      </c>
      <c r="G62" s="727"/>
      <c r="H62" s="883"/>
    </row>
    <row r="63" spans="1:8" ht="12.75" customHeight="1" x14ac:dyDescent="0.2">
      <c r="A63" s="724">
        <v>16</v>
      </c>
      <c r="B63" s="725" t="s">
        <v>573</v>
      </c>
      <c r="C63" s="726">
        <v>3263</v>
      </c>
      <c r="D63" s="727">
        <v>1705</v>
      </c>
      <c r="E63" s="727"/>
      <c r="F63" s="728">
        <f t="shared" si="1"/>
        <v>1705</v>
      </c>
      <c r="G63" s="727"/>
      <c r="H63" s="883"/>
    </row>
    <row r="64" spans="1:8" ht="24" x14ac:dyDescent="0.2">
      <c r="A64" s="724">
        <v>17</v>
      </c>
      <c r="B64" s="725" t="s">
        <v>574</v>
      </c>
      <c r="C64" s="726">
        <v>3263</v>
      </c>
      <c r="D64" s="727">
        <v>520</v>
      </c>
      <c r="E64" s="727"/>
      <c r="F64" s="728">
        <f t="shared" si="1"/>
        <v>520</v>
      </c>
      <c r="G64" s="727"/>
      <c r="H64" s="883"/>
    </row>
    <row r="65" spans="1:8" ht="24" x14ac:dyDescent="0.2">
      <c r="A65" s="724">
        <v>18</v>
      </c>
      <c r="B65" s="725" t="s">
        <v>575</v>
      </c>
      <c r="C65" s="726">
        <v>3263</v>
      </c>
      <c r="D65" s="727">
        <v>340</v>
      </c>
      <c r="E65" s="727"/>
      <c r="F65" s="728">
        <f t="shared" si="1"/>
        <v>340</v>
      </c>
      <c r="G65" s="727"/>
      <c r="H65" s="883"/>
    </row>
    <row r="66" spans="1:8" ht="12.75" customHeight="1" x14ac:dyDescent="0.2">
      <c r="A66" s="724">
        <v>19</v>
      </c>
      <c r="B66" s="725" t="s">
        <v>576</v>
      </c>
      <c r="C66" s="726">
        <v>3263</v>
      </c>
      <c r="D66" s="727">
        <v>650</v>
      </c>
      <c r="E66" s="727"/>
      <c r="F66" s="728">
        <f t="shared" si="1"/>
        <v>650</v>
      </c>
      <c r="G66" s="727"/>
      <c r="H66" s="883"/>
    </row>
    <row r="67" spans="1:8" ht="12.75" customHeight="1" x14ac:dyDescent="0.2">
      <c r="A67" s="724">
        <v>20</v>
      </c>
      <c r="B67" s="725" t="s">
        <v>577</v>
      </c>
      <c r="C67" s="726">
        <v>3263</v>
      </c>
      <c r="D67" s="727">
        <v>650</v>
      </c>
      <c r="E67" s="727"/>
      <c r="F67" s="728">
        <f t="shared" si="1"/>
        <v>650</v>
      </c>
      <c r="G67" s="727"/>
      <c r="H67" s="883"/>
    </row>
    <row r="68" spans="1:8" ht="12.75" customHeight="1" x14ac:dyDescent="0.2">
      <c r="A68" s="724">
        <v>21</v>
      </c>
      <c r="B68" s="725" t="s">
        <v>578</v>
      </c>
      <c r="C68" s="726">
        <v>3263</v>
      </c>
      <c r="D68" s="727">
        <v>650</v>
      </c>
      <c r="E68" s="727"/>
      <c r="F68" s="728">
        <f t="shared" si="1"/>
        <v>650</v>
      </c>
      <c r="G68" s="727"/>
      <c r="H68" s="883"/>
    </row>
    <row r="69" spans="1:8" ht="12.75" customHeight="1" x14ac:dyDescent="0.2">
      <c r="A69" s="724">
        <v>22</v>
      </c>
      <c r="B69" s="725" t="s">
        <v>579</v>
      </c>
      <c r="C69" s="726">
        <v>3263</v>
      </c>
      <c r="D69" s="727">
        <v>1320</v>
      </c>
      <c r="E69" s="727"/>
      <c r="F69" s="728">
        <f t="shared" si="1"/>
        <v>1320</v>
      </c>
      <c r="G69" s="727"/>
      <c r="H69" s="883"/>
    </row>
    <row r="70" spans="1:8" ht="12.75" customHeight="1" x14ac:dyDescent="0.2">
      <c r="A70" s="724">
        <v>23</v>
      </c>
      <c r="B70" s="725" t="s">
        <v>580</v>
      </c>
      <c r="C70" s="726">
        <v>3263</v>
      </c>
      <c r="D70" s="727">
        <v>500</v>
      </c>
      <c r="E70" s="727"/>
      <c r="F70" s="728">
        <f t="shared" si="1"/>
        <v>500</v>
      </c>
      <c r="G70" s="727"/>
      <c r="H70" s="883"/>
    </row>
    <row r="71" spans="1:8" ht="12.75" customHeight="1" x14ac:dyDescent="0.2">
      <c r="A71" s="724">
        <v>24</v>
      </c>
      <c r="B71" s="725" t="s">
        <v>581</v>
      </c>
      <c r="C71" s="726">
        <v>3263</v>
      </c>
      <c r="D71" s="727">
        <v>925</v>
      </c>
      <c r="E71" s="727"/>
      <c r="F71" s="728">
        <f t="shared" si="1"/>
        <v>925</v>
      </c>
      <c r="G71" s="727"/>
      <c r="H71" s="883"/>
    </row>
    <row r="72" spans="1:8" ht="12.75" customHeight="1" x14ac:dyDescent="0.2">
      <c r="A72" s="724">
        <v>25</v>
      </c>
      <c r="B72" s="725" t="s">
        <v>582</v>
      </c>
      <c r="C72" s="726">
        <v>3263</v>
      </c>
      <c r="D72" s="727">
        <v>610</v>
      </c>
      <c r="E72" s="727"/>
      <c r="F72" s="728">
        <f t="shared" si="1"/>
        <v>610</v>
      </c>
      <c r="G72" s="727"/>
      <c r="H72" s="883"/>
    </row>
    <row r="73" spans="1:8" ht="12.75" customHeight="1" x14ac:dyDescent="0.2">
      <c r="A73" s="724">
        <v>26</v>
      </c>
      <c r="B73" s="725" t="s">
        <v>583</v>
      </c>
      <c r="C73" s="726">
        <v>3263</v>
      </c>
      <c r="D73" s="727">
        <v>1000</v>
      </c>
      <c r="E73" s="727"/>
      <c r="F73" s="728">
        <f t="shared" si="1"/>
        <v>1000</v>
      </c>
      <c r="G73" s="727"/>
      <c r="H73" s="883"/>
    </row>
    <row r="74" spans="1:8" ht="24" x14ac:dyDescent="0.2">
      <c r="A74" s="724">
        <v>27</v>
      </c>
      <c r="B74" s="725" t="s">
        <v>584</v>
      </c>
      <c r="C74" s="726">
        <v>3263</v>
      </c>
      <c r="D74" s="727">
        <v>1050</v>
      </c>
      <c r="E74" s="727"/>
      <c r="F74" s="728">
        <f t="shared" si="1"/>
        <v>1050</v>
      </c>
      <c r="G74" s="727"/>
      <c r="H74" s="883"/>
    </row>
    <row r="75" spans="1:8" ht="24" x14ac:dyDescent="0.2">
      <c r="A75" s="724">
        <v>28</v>
      </c>
      <c r="B75" s="725" t="s">
        <v>585</v>
      </c>
      <c r="C75" s="726">
        <v>3263</v>
      </c>
      <c r="D75" s="727">
        <v>525</v>
      </c>
      <c r="E75" s="727"/>
      <c r="F75" s="728">
        <f t="shared" si="1"/>
        <v>525</v>
      </c>
      <c r="G75" s="727"/>
      <c r="H75" s="883"/>
    </row>
    <row r="76" spans="1:8" ht="12.75" customHeight="1" x14ac:dyDescent="0.2">
      <c r="A76" s="724">
        <v>29</v>
      </c>
      <c r="B76" s="725" t="s">
        <v>586</v>
      </c>
      <c r="C76" s="726">
        <v>3263</v>
      </c>
      <c r="D76" s="727">
        <v>675</v>
      </c>
      <c r="E76" s="727"/>
      <c r="F76" s="728">
        <f t="shared" si="1"/>
        <v>675</v>
      </c>
      <c r="G76" s="727"/>
      <c r="H76" s="883"/>
    </row>
    <row r="77" spans="1:8" ht="12.75" customHeight="1" x14ac:dyDescent="0.2">
      <c r="A77" s="884">
        <v>30</v>
      </c>
      <c r="B77" s="885" t="s">
        <v>587</v>
      </c>
      <c r="C77" s="726">
        <v>2361</v>
      </c>
      <c r="D77" s="727">
        <v>17725</v>
      </c>
      <c r="E77" s="727"/>
      <c r="F77" s="728">
        <f t="shared" si="1"/>
        <v>17725</v>
      </c>
      <c r="G77" s="727"/>
      <c r="H77" s="883"/>
    </row>
    <row r="78" spans="1:8" ht="12.75" customHeight="1" x14ac:dyDescent="0.2">
      <c r="A78" s="884"/>
      <c r="B78" s="885"/>
      <c r="C78" s="726">
        <v>2363</v>
      </c>
      <c r="D78" s="727">
        <v>5000</v>
      </c>
      <c r="E78" s="727"/>
      <c r="F78" s="728">
        <f t="shared" si="1"/>
        <v>5000</v>
      </c>
      <c r="G78" s="727"/>
      <c r="H78" s="883"/>
    </row>
    <row r="79" spans="1:8" ht="12.75" customHeight="1" x14ac:dyDescent="0.2">
      <c r="A79" s="884"/>
      <c r="B79" s="885"/>
      <c r="C79" s="726">
        <v>2261</v>
      </c>
      <c r="D79" s="727">
        <v>10000</v>
      </c>
      <c r="E79" s="727"/>
      <c r="F79" s="728">
        <f t="shared" si="1"/>
        <v>10000</v>
      </c>
      <c r="G79" s="727"/>
      <c r="H79" s="883"/>
    </row>
    <row r="80" spans="1:8" ht="12.75" customHeight="1" x14ac:dyDescent="0.2">
      <c r="A80" s="884"/>
      <c r="B80" s="885"/>
      <c r="C80" s="726">
        <v>2262</v>
      </c>
      <c r="D80" s="742">
        <v>3000</v>
      </c>
      <c r="E80" s="743"/>
      <c r="F80" s="728">
        <f t="shared" si="1"/>
        <v>3000</v>
      </c>
      <c r="G80" s="727"/>
      <c r="H80" s="883"/>
    </row>
    <row r="81" spans="1:9" ht="12.75" customHeight="1" x14ac:dyDescent="0.2">
      <c r="A81" s="884"/>
      <c r="B81" s="885"/>
      <c r="C81" s="726">
        <v>2231</v>
      </c>
      <c r="D81" s="742">
        <v>500</v>
      </c>
      <c r="E81" s="743"/>
      <c r="F81" s="728">
        <f t="shared" si="1"/>
        <v>500</v>
      </c>
      <c r="G81" s="727"/>
      <c r="H81" s="883"/>
    </row>
    <row r="82" spans="1:9" ht="24" x14ac:dyDescent="0.2">
      <c r="A82" s="744">
        <v>31</v>
      </c>
      <c r="B82" s="725" t="s">
        <v>588</v>
      </c>
      <c r="C82" s="726">
        <v>6422</v>
      </c>
      <c r="D82" s="745">
        <v>11000</v>
      </c>
      <c r="E82" s="746"/>
      <c r="F82" s="728">
        <f t="shared" si="1"/>
        <v>11000</v>
      </c>
      <c r="G82" s="727"/>
      <c r="H82" s="883"/>
    </row>
    <row r="83" spans="1:9" ht="12.75" customHeight="1" x14ac:dyDescent="0.2">
      <c r="A83" s="744">
        <v>32</v>
      </c>
      <c r="B83" s="730" t="s">
        <v>589</v>
      </c>
      <c r="C83" s="726">
        <v>3263</v>
      </c>
      <c r="D83" s="745">
        <v>1655</v>
      </c>
      <c r="E83" s="746"/>
      <c r="F83" s="728">
        <f t="shared" si="1"/>
        <v>1655</v>
      </c>
      <c r="G83" s="727"/>
      <c r="H83" s="883"/>
    </row>
    <row r="84" spans="1:9" ht="12.75" customHeight="1" x14ac:dyDescent="0.2">
      <c r="A84" s="744">
        <v>33</v>
      </c>
      <c r="B84" s="730" t="s">
        <v>590</v>
      </c>
      <c r="C84" s="726">
        <v>3263</v>
      </c>
      <c r="D84" s="745">
        <v>620</v>
      </c>
      <c r="E84" s="746"/>
      <c r="F84" s="728">
        <f t="shared" si="1"/>
        <v>620</v>
      </c>
      <c r="G84" s="727"/>
      <c r="H84" s="883"/>
    </row>
    <row r="85" spans="1:9" x14ac:dyDescent="0.2">
      <c r="A85" s="747">
        <v>34</v>
      </c>
      <c r="B85" s="748" t="s">
        <v>591</v>
      </c>
      <c r="C85" s="731">
        <v>2231</v>
      </c>
      <c r="D85" s="749">
        <v>9998</v>
      </c>
      <c r="E85" s="749"/>
      <c r="F85" s="750">
        <f t="shared" si="1"/>
        <v>9998</v>
      </c>
      <c r="G85" s="751"/>
      <c r="H85" s="883"/>
    </row>
    <row r="86" spans="1:9" x14ac:dyDescent="0.2">
      <c r="A86" s="741"/>
      <c r="B86" s="741"/>
      <c r="C86" s="741"/>
      <c r="D86" s="741"/>
      <c r="E86" s="741"/>
      <c r="F86" s="752"/>
      <c r="G86" s="752"/>
      <c r="H86" s="752"/>
    </row>
    <row r="87" spans="1:9" ht="12.75" x14ac:dyDescent="0.2">
      <c r="A87" s="716" t="s">
        <v>324</v>
      </c>
      <c r="B87" s="716"/>
      <c r="C87" s="753" t="s">
        <v>592</v>
      </c>
      <c r="D87" s="633"/>
      <c r="E87" s="719"/>
      <c r="F87" s="690"/>
      <c r="G87" s="719"/>
      <c r="H87" s="622"/>
      <c r="I87" s="622"/>
    </row>
    <row r="88" spans="1:9" x14ac:dyDescent="0.2">
      <c r="A88" s="716" t="s">
        <v>326</v>
      </c>
      <c r="B88" s="716"/>
      <c r="C88" s="754" t="s">
        <v>515</v>
      </c>
      <c r="D88" s="719"/>
      <c r="E88" s="719"/>
      <c r="F88" s="690"/>
      <c r="G88" s="719"/>
      <c r="H88" s="622"/>
      <c r="I88" s="622"/>
    </row>
    <row r="89" spans="1:9" ht="48" x14ac:dyDescent="0.2">
      <c r="A89" s="721" t="s">
        <v>327</v>
      </c>
      <c r="B89" s="721" t="s">
        <v>328</v>
      </c>
      <c r="C89" s="721" t="s">
        <v>329</v>
      </c>
      <c r="D89" s="721" t="s">
        <v>522</v>
      </c>
      <c r="E89" s="721" t="s">
        <v>331</v>
      </c>
      <c r="F89" s="721" t="s">
        <v>383</v>
      </c>
      <c r="G89" s="721" t="s">
        <v>33</v>
      </c>
      <c r="H89" s="721" t="s">
        <v>333</v>
      </c>
    </row>
    <row r="90" spans="1:9" x14ac:dyDescent="0.2">
      <c r="A90" s="886" t="s">
        <v>523</v>
      </c>
      <c r="B90" s="886"/>
      <c r="C90" s="722"/>
      <c r="D90" s="722">
        <f>SUM(D91:D103)</f>
        <v>177994</v>
      </c>
      <c r="E90" s="722">
        <f>SUM(E91:E103)</f>
        <v>0</v>
      </c>
      <c r="F90" s="722">
        <f>SUM(F91:F103)</f>
        <v>177994</v>
      </c>
      <c r="G90" s="723"/>
      <c r="H90" s="723"/>
    </row>
    <row r="91" spans="1:9" ht="12" customHeight="1" x14ac:dyDescent="0.2">
      <c r="A91" s="887">
        <v>1</v>
      </c>
      <c r="B91" s="882" t="s">
        <v>593</v>
      </c>
      <c r="C91" s="755">
        <v>2231</v>
      </c>
      <c r="D91" s="732">
        <v>57722</v>
      </c>
      <c r="E91" s="732"/>
      <c r="F91" s="733">
        <f>D91+E91</f>
        <v>57722</v>
      </c>
      <c r="G91" s="732"/>
      <c r="H91" s="880" t="s">
        <v>594</v>
      </c>
    </row>
    <row r="92" spans="1:9" ht="12" customHeight="1" x14ac:dyDescent="0.2">
      <c r="A92" s="887"/>
      <c r="B92" s="882"/>
      <c r="C92" s="755">
        <v>2243</v>
      </c>
      <c r="D92" s="732">
        <v>1307</v>
      </c>
      <c r="E92" s="732"/>
      <c r="F92" s="733">
        <f t="shared" ref="F92:F103" si="2">D92+E92</f>
        <v>1307</v>
      </c>
      <c r="G92" s="888"/>
      <c r="H92" s="880"/>
    </row>
    <row r="93" spans="1:9" ht="12.75" customHeight="1" x14ac:dyDescent="0.2">
      <c r="A93" s="887"/>
      <c r="B93" s="882"/>
      <c r="C93" s="755">
        <v>2244</v>
      </c>
      <c r="D93" s="732">
        <v>12100</v>
      </c>
      <c r="E93" s="732"/>
      <c r="F93" s="733">
        <f t="shared" si="2"/>
        <v>12100</v>
      </c>
      <c r="G93" s="888"/>
      <c r="H93" s="880"/>
    </row>
    <row r="94" spans="1:9" ht="14.25" customHeight="1" x14ac:dyDescent="0.2">
      <c r="A94" s="887"/>
      <c r="B94" s="882"/>
      <c r="C94" s="755">
        <v>2264</v>
      </c>
      <c r="D94" s="732">
        <v>5924</v>
      </c>
      <c r="E94" s="732"/>
      <c r="F94" s="733">
        <f t="shared" si="2"/>
        <v>5924</v>
      </c>
      <c r="G94" s="888"/>
      <c r="H94" s="880"/>
    </row>
    <row r="95" spans="1:9" ht="12.75" customHeight="1" x14ac:dyDescent="0.2">
      <c r="A95" s="887"/>
      <c r="B95" s="882"/>
      <c r="C95" s="756">
        <v>2222</v>
      </c>
      <c r="D95" s="727">
        <v>500</v>
      </c>
      <c r="E95" s="727"/>
      <c r="F95" s="728">
        <f t="shared" si="2"/>
        <v>500</v>
      </c>
      <c r="G95" s="727"/>
      <c r="H95" s="880"/>
    </row>
    <row r="96" spans="1:9" ht="12.75" customHeight="1" x14ac:dyDescent="0.2">
      <c r="A96" s="887"/>
      <c r="B96" s="882"/>
      <c r="C96" s="756">
        <v>2223</v>
      </c>
      <c r="D96" s="727">
        <v>10000</v>
      </c>
      <c r="E96" s="727"/>
      <c r="F96" s="728">
        <f t="shared" si="2"/>
        <v>10000</v>
      </c>
      <c r="G96" s="727"/>
      <c r="H96" s="757"/>
    </row>
    <row r="97" spans="1:9" ht="12" customHeight="1" x14ac:dyDescent="0.2">
      <c r="A97" s="724">
        <v>2</v>
      </c>
      <c r="B97" s="758" t="s">
        <v>595</v>
      </c>
      <c r="C97" s="759">
        <v>5250</v>
      </c>
      <c r="D97" s="727">
        <v>7500</v>
      </c>
      <c r="E97" s="727"/>
      <c r="F97" s="728">
        <f t="shared" si="2"/>
        <v>7500</v>
      </c>
      <c r="G97" s="727"/>
      <c r="H97" s="880" t="s">
        <v>596</v>
      </c>
    </row>
    <row r="98" spans="1:9" x14ac:dyDescent="0.2">
      <c r="A98" s="724">
        <v>3</v>
      </c>
      <c r="B98" s="758" t="s">
        <v>597</v>
      </c>
      <c r="C98" s="759">
        <v>5250</v>
      </c>
      <c r="D98" s="727">
        <v>5000</v>
      </c>
      <c r="E98" s="727"/>
      <c r="F98" s="728">
        <f t="shared" si="2"/>
        <v>5000</v>
      </c>
      <c r="G98" s="727"/>
      <c r="H98" s="880"/>
    </row>
    <row r="99" spans="1:9" x14ac:dyDescent="0.2">
      <c r="A99" s="724">
        <v>4</v>
      </c>
      <c r="B99" s="758" t="s">
        <v>598</v>
      </c>
      <c r="C99" s="759">
        <v>5250</v>
      </c>
      <c r="D99" s="727">
        <v>45000</v>
      </c>
      <c r="E99" s="727"/>
      <c r="F99" s="728">
        <f t="shared" si="2"/>
        <v>45000</v>
      </c>
      <c r="G99" s="727"/>
      <c r="H99" s="880"/>
    </row>
    <row r="100" spans="1:9" x14ac:dyDescent="0.2">
      <c r="A100" s="881">
        <v>5</v>
      </c>
      <c r="B100" s="882" t="s">
        <v>599</v>
      </c>
      <c r="C100" s="756">
        <v>5250</v>
      </c>
      <c r="D100" s="727">
        <v>3000</v>
      </c>
      <c r="E100" s="727"/>
      <c r="F100" s="728">
        <f t="shared" si="2"/>
        <v>3000</v>
      </c>
      <c r="G100" s="727"/>
      <c r="H100" s="880"/>
    </row>
    <row r="101" spans="1:9" ht="12.75" customHeight="1" x14ac:dyDescent="0.2">
      <c r="A101" s="881"/>
      <c r="B101" s="882"/>
      <c r="C101" s="760">
        <v>5239</v>
      </c>
      <c r="D101" s="742">
        <v>6000</v>
      </c>
      <c r="E101" s="743"/>
      <c r="F101" s="728">
        <f t="shared" si="2"/>
        <v>6000</v>
      </c>
      <c r="G101" s="727"/>
      <c r="H101" s="880"/>
    </row>
    <row r="102" spans="1:9" ht="24" x14ac:dyDescent="0.2">
      <c r="A102" s="724">
        <v>6</v>
      </c>
      <c r="B102" s="761" t="s">
        <v>600</v>
      </c>
      <c r="C102" s="760">
        <v>5250</v>
      </c>
      <c r="D102" s="742">
        <v>12052</v>
      </c>
      <c r="E102" s="743"/>
      <c r="F102" s="728">
        <f t="shared" si="2"/>
        <v>12052</v>
      </c>
      <c r="G102" s="727"/>
      <c r="H102" s="880" t="s">
        <v>601</v>
      </c>
    </row>
    <row r="103" spans="1:9" ht="24" x14ac:dyDescent="0.2">
      <c r="A103" s="724">
        <v>7</v>
      </c>
      <c r="B103" s="761" t="s">
        <v>602</v>
      </c>
      <c r="C103" s="760">
        <v>5239</v>
      </c>
      <c r="D103" s="742">
        <v>11889</v>
      </c>
      <c r="E103" s="743"/>
      <c r="F103" s="728">
        <f t="shared" si="2"/>
        <v>11889</v>
      </c>
      <c r="G103" s="727"/>
      <c r="H103" s="880"/>
    </row>
    <row r="104" spans="1:9" x14ac:dyDescent="0.2">
      <c r="A104" s="762"/>
      <c r="B104" s="763"/>
      <c r="C104" s="764"/>
      <c r="D104" s="764"/>
      <c r="E104" s="764"/>
      <c r="F104" s="765"/>
      <c r="G104" s="766"/>
      <c r="H104" s="767"/>
    </row>
    <row r="105" spans="1:9" x14ac:dyDescent="0.2">
      <c r="F105" s="768"/>
      <c r="G105" s="768"/>
      <c r="H105" s="769"/>
    </row>
    <row r="106" spans="1:9" x14ac:dyDescent="0.2">
      <c r="A106" s="714" t="s">
        <v>358</v>
      </c>
      <c r="H106" s="769"/>
    </row>
    <row r="107" spans="1:9" x14ac:dyDescent="0.2">
      <c r="A107" s="714" t="s">
        <v>359</v>
      </c>
      <c r="H107" s="769"/>
    </row>
    <row r="108" spans="1:9" x14ac:dyDescent="0.2">
      <c r="H108" s="769"/>
    </row>
    <row r="109" spans="1:9" x14ac:dyDescent="0.2">
      <c r="A109" s="622" t="s">
        <v>603</v>
      </c>
      <c r="B109" s="622"/>
      <c r="C109" s="622"/>
      <c r="D109" s="622"/>
      <c r="E109" s="622"/>
      <c r="F109" s="622"/>
      <c r="G109" s="622"/>
      <c r="H109" s="769"/>
    </row>
    <row r="110" spans="1:9" x14ac:dyDescent="0.2">
      <c r="A110" s="622"/>
      <c r="B110" s="622" t="s">
        <v>604</v>
      </c>
      <c r="C110" s="622"/>
      <c r="D110" s="622"/>
      <c r="E110" s="622"/>
      <c r="F110" s="622"/>
      <c r="G110" s="622"/>
      <c r="H110" s="769"/>
    </row>
    <row r="111" spans="1:9" x14ac:dyDescent="0.2">
      <c r="A111" s="622"/>
      <c r="B111" s="622" t="s">
        <v>605</v>
      </c>
      <c r="C111" s="622"/>
      <c r="D111" s="622"/>
      <c r="E111" s="622"/>
      <c r="F111" s="622"/>
      <c r="G111" s="622"/>
      <c r="H111" s="769"/>
      <c r="I111" s="770"/>
    </row>
    <row r="112" spans="1:9" x14ac:dyDescent="0.2">
      <c r="A112" s="622"/>
      <c r="B112" s="622" t="s">
        <v>606</v>
      </c>
      <c r="C112" s="622"/>
      <c r="D112" s="622"/>
      <c r="E112" s="622"/>
      <c r="F112" s="622"/>
      <c r="G112" s="622"/>
      <c r="H112" s="769"/>
      <c r="I112" s="770"/>
    </row>
    <row r="113" spans="1:9" x14ac:dyDescent="0.2">
      <c r="A113" s="622"/>
      <c r="B113" s="622" t="s">
        <v>607</v>
      </c>
      <c r="C113" s="622"/>
      <c r="D113" s="622"/>
      <c r="E113" s="622"/>
      <c r="F113" s="622"/>
      <c r="G113" s="622"/>
      <c r="H113" s="769"/>
      <c r="I113" s="770"/>
    </row>
    <row r="114" spans="1:9" x14ac:dyDescent="0.2">
      <c r="A114" s="622"/>
      <c r="B114" s="622" t="s">
        <v>608</v>
      </c>
      <c r="C114" s="622"/>
      <c r="D114" s="622"/>
      <c r="E114" s="622"/>
      <c r="F114" s="622"/>
      <c r="G114" s="622"/>
    </row>
    <row r="115" spans="1:9" x14ac:dyDescent="0.2">
      <c r="A115" s="622"/>
      <c r="B115" s="622" t="s">
        <v>609</v>
      </c>
      <c r="C115" s="622"/>
      <c r="D115" s="622"/>
      <c r="E115" s="622"/>
      <c r="F115" s="622"/>
      <c r="G115" s="622"/>
    </row>
    <row r="116" spans="1:9" x14ac:dyDescent="0.2">
      <c r="A116" s="622"/>
      <c r="B116" s="622" t="s">
        <v>610</v>
      </c>
      <c r="C116" s="622"/>
      <c r="D116" s="622"/>
      <c r="E116" s="622"/>
      <c r="F116" s="622"/>
      <c r="G116" s="622"/>
    </row>
    <row r="117" spans="1:9" x14ac:dyDescent="0.2">
      <c r="A117" s="622"/>
      <c r="B117" s="622" t="s">
        <v>611</v>
      </c>
      <c r="C117" s="622"/>
      <c r="D117" s="622"/>
      <c r="E117" s="622"/>
      <c r="F117" s="622"/>
      <c r="G117" s="622"/>
    </row>
    <row r="118" spans="1:9" x14ac:dyDescent="0.2">
      <c r="A118" s="622"/>
      <c r="B118" s="622" t="s">
        <v>612</v>
      </c>
      <c r="C118" s="622"/>
      <c r="D118" s="622"/>
      <c r="E118" s="622"/>
      <c r="F118" s="622"/>
      <c r="G118" s="622"/>
    </row>
    <row r="119" spans="1:9" x14ac:dyDescent="0.2">
      <c r="A119" s="622"/>
      <c r="B119" s="622"/>
      <c r="C119" s="622"/>
      <c r="D119" s="622"/>
      <c r="E119" s="622"/>
      <c r="F119" s="622"/>
      <c r="G119" s="622"/>
    </row>
    <row r="120" spans="1:9" x14ac:dyDescent="0.2">
      <c r="A120" s="622" t="s">
        <v>613</v>
      </c>
      <c r="B120" s="622"/>
      <c r="C120" s="622"/>
      <c r="D120" s="622"/>
      <c r="E120" s="622"/>
      <c r="F120" s="622"/>
      <c r="G120" s="622"/>
    </row>
    <row r="121" spans="1:9" x14ac:dyDescent="0.2">
      <c r="A121" s="771" t="s">
        <v>614</v>
      </c>
      <c r="B121" s="771"/>
      <c r="C121" s="771"/>
      <c r="D121" s="622"/>
      <c r="E121" s="622"/>
      <c r="F121" s="622"/>
      <c r="G121" s="622"/>
    </row>
    <row r="122" spans="1:9" x14ac:dyDescent="0.2">
      <c r="A122" s="771" t="s">
        <v>615</v>
      </c>
      <c r="B122" s="771"/>
      <c r="C122" s="771"/>
      <c r="D122" s="622"/>
      <c r="E122" s="622"/>
      <c r="F122" s="622"/>
      <c r="G122" s="622"/>
    </row>
    <row r="123" spans="1:9" x14ac:dyDescent="0.2">
      <c r="A123" s="771" t="s">
        <v>616</v>
      </c>
      <c r="B123" s="771"/>
      <c r="C123" s="771"/>
      <c r="D123" s="622"/>
      <c r="E123" s="622"/>
      <c r="F123" s="622"/>
      <c r="G123" s="622"/>
    </row>
    <row r="124" spans="1:9" x14ac:dyDescent="0.2">
      <c r="A124" s="771" t="s">
        <v>617</v>
      </c>
      <c r="B124" s="771"/>
      <c r="C124" s="771"/>
      <c r="D124" s="622"/>
      <c r="E124" s="622"/>
      <c r="F124" s="622"/>
      <c r="G124" s="622"/>
    </row>
  </sheetData>
  <sheetProtection algorithmName="SHA-512" hashValue="Prf0kQKYjbKsxy1LmGi/G9QUjBoiUJMOflsO3LA3rge67m2llTjZhnk9SgfCtZJkI13esl3JuwOJ+A2FdnT+3w==" saltValue="ZhuwfT/DDZKG1Rht2SARBw==" spinCount="100000" sheet="1" objects="1" scenarios="1"/>
  <mergeCells count="18">
    <mergeCell ref="A47:B47"/>
    <mergeCell ref="A3:B3"/>
    <mergeCell ref="A4:B4"/>
    <mergeCell ref="A5:H5"/>
    <mergeCell ref="A11:B11"/>
    <mergeCell ref="H11:H42"/>
    <mergeCell ref="H97:H101"/>
    <mergeCell ref="A100:A101"/>
    <mergeCell ref="B100:B101"/>
    <mergeCell ref="H102:H103"/>
    <mergeCell ref="H48:H85"/>
    <mergeCell ref="A77:A81"/>
    <mergeCell ref="B77:B81"/>
    <mergeCell ref="A90:B90"/>
    <mergeCell ref="A91:A96"/>
    <mergeCell ref="B91:B96"/>
    <mergeCell ref="H91:H95"/>
    <mergeCell ref="G92:G94"/>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&amp;R&amp;"Times New Roman,Regular"&amp;9 33.pielikums Jūrmalas pilsētas domes
2020.gada 23.jūlija saistošajiem noteikumiem Nr.18
(protokols Nr.10, 20.punkts)</firstHeader>
    <firstFooter>&amp;L&amp;9&amp;D; &amp;T&amp;R&amp;9&amp;P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01.2.3.</vt:lpstr>
      <vt:lpstr>03.1.2.</vt:lpstr>
      <vt:lpstr>04.1.8.</vt:lpstr>
      <vt:lpstr>06.1.6.</vt:lpstr>
      <vt:lpstr>12_piel</vt:lpstr>
      <vt:lpstr>15.piel.</vt:lpstr>
      <vt:lpstr>08.1.7</vt:lpstr>
      <vt:lpstr>25.piel.</vt:lpstr>
      <vt:lpstr>'01.2.3.'!Print_Titles</vt:lpstr>
      <vt:lpstr>'03.1.2.'!Print_Titles</vt:lpstr>
      <vt:lpstr>'04.1.8.'!Print_Titles</vt:lpstr>
      <vt:lpstr>'06.1.6.'!Print_Titles</vt:lpstr>
      <vt:lpstr>'08.1.7'!Print_Titles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Hermane</dc:creator>
  <cp:lastModifiedBy>Anna Pjatova</cp:lastModifiedBy>
  <cp:lastPrinted>2020-07-24T08:08:17Z</cp:lastPrinted>
  <dcterms:created xsi:type="dcterms:W3CDTF">2020-07-13T14:59:37Z</dcterms:created>
  <dcterms:modified xsi:type="dcterms:W3CDTF">2020-07-24T08:08:24Z</dcterms:modified>
</cp:coreProperties>
</file>