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20\SAISTOŠIE NOTEIKUMI\"/>
    </mc:Choice>
  </mc:AlternateContent>
  <bookViews>
    <workbookView xWindow="0" yWindow="0" windowWidth="28800" windowHeight="12735" firstSheet="2" activeTab="15"/>
  </bookViews>
  <sheets>
    <sheet name="09.1.11." sheetId="1" r:id="rId1"/>
    <sheet name="09.12.1." sheetId="2" r:id="rId2"/>
    <sheet name="09.20.1." sheetId="3" r:id="rId3"/>
    <sheet name="09.1.11. (2)" sheetId="4" r:id="rId4"/>
    <sheet name="09.13.1." sheetId="5" r:id="rId5"/>
    <sheet name="12.piel." sheetId="6" r:id="rId6"/>
    <sheet name="08.2.5." sheetId="7" r:id="rId7"/>
    <sheet name="10.2.4." sheetId="8" r:id="rId8"/>
    <sheet name="29.piel." sheetId="9" r:id="rId9"/>
    <sheet name="33_pielik" sheetId="10" r:id="rId10"/>
    <sheet name="06.1.5." sheetId="11" r:id="rId11"/>
    <sheet name="08.5.1" sheetId="12" r:id="rId12"/>
    <sheet name="10.5.1." sheetId="13" r:id="rId13"/>
    <sheet name="24.piel." sheetId="14" r:id="rId14"/>
    <sheet name="01.2.3." sheetId="15" r:id="rId15"/>
    <sheet name="09.32.1." sheetId="16" r:id="rId16"/>
  </sheets>
  <definedNames>
    <definedName name="_xlnm._FilterDatabase" localSheetId="14" hidden="1">'01.2.3.'!$A$18:$P$284</definedName>
    <definedName name="_xlnm._FilterDatabase" localSheetId="10" hidden="1">'06.1.5.'!$A$18:$P$284</definedName>
    <definedName name="_xlnm._FilterDatabase" localSheetId="6" hidden="1">'08.2.5.'!$A$18:$P$284</definedName>
    <definedName name="_xlnm._FilterDatabase" localSheetId="11" hidden="1">'08.5.1'!$A$18:$P$284</definedName>
    <definedName name="_xlnm._FilterDatabase" localSheetId="0" hidden="1">'09.1.11.'!$A$18:$P$284</definedName>
    <definedName name="_xlnm._FilterDatabase" localSheetId="3" hidden="1">'09.1.11. (2)'!$A$18:$P$284</definedName>
    <definedName name="_xlnm._FilterDatabase" localSheetId="1" hidden="1">'09.12.1.'!$A$18:$P$284</definedName>
    <definedName name="_xlnm._FilterDatabase" localSheetId="4" hidden="1">'09.13.1.'!$A$18:$P$284</definedName>
    <definedName name="_xlnm._FilterDatabase" localSheetId="2" hidden="1">'09.20.1.'!$A$18:$P$284</definedName>
    <definedName name="_xlnm._FilterDatabase" localSheetId="15" hidden="1">'09.32.1.'!$A$18:$P$284</definedName>
    <definedName name="_xlnm._FilterDatabase" localSheetId="7" hidden="1">'10.2.4.'!$A$18:$P$284</definedName>
    <definedName name="_xlnm._FilterDatabase" localSheetId="12" hidden="1">'10.5.1.'!$A$18:$P$284</definedName>
    <definedName name="_xlnm._FilterDatabase" localSheetId="8" hidden="1">'29.piel.'!$A$12:$WUZ$21</definedName>
    <definedName name="_xlnm.Print_Titles" localSheetId="14">'01.2.3.'!$18:$18</definedName>
    <definedName name="_xlnm.Print_Titles" localSheetId="10">'06.1.5.'!$18:$18</definedName>
    <definedName name="_xlnm.Print_Titles" localSheetId="6">'08.2.5.'!$18:$18</definedName>
    <definedName name="_xlnm.Print_Titles" localSheetId="0">'09.1.11.'!$18:$18</definedName>
    <definedName name="_xlnm.Print_Titles" localSheetId="3">'09.1.11. (2)'!$18:$18</definedName>
    <definedName name="_xlnm.Print_Titles" localSheetId="1">'09.12.1.'!$18:$18</definedName>
    <definedName name="_xlnm.Print_Titles" localSheetId="4">'09.13.1.'!$18:$18</definedName>
    <definedName name="_xlnm.Print_Titles" localSheetId="2">'09.20.1.'!$18:$18</definedName>
    <definedName name="_xlnm.Print_Titles" localSheetId="15">'09.32.1.'!$18:$18</definedName>
    <definedName name="_xlnm.Print_Titles" localSheetId="7">'10.2.4.'!$18:$18</definedName>
    <definedName name="_xlnm.Print_Titles" localSheetId="12">'10.5.1.'!$18:$18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84" i="16" l="1"/>
  <c r="L284" i="16"/>
  <c r="I284" i="16"/>
  <c r="F284" i="16"/>
  <c r="O283" i="16"/>
  <c r="L283" i="16"/>
  <c r="I283" i="16"/>
  <c r="F283" i="16"/>
  <c r="C283" i="16" s="1"/>
  <c r="O282" i="16"/>
  <c r="O276" i="16" s="1"/>
  <c r="L282" i="16"/>
  <c r="I282" i="16"/>
  <c r="F282" i="16"/>
  <c r="C282" i="16" s="1"/>
  <c r="O281" i="16"/>
  <c r="L281" i="16"/>
  <c r="I281" i="16"/>
  <c r="F281" i="16"/>
  <c r="O280" i="16"/>
  <c r="L280" i="16"/>
  <c r="I280" i="16"/>
  <c r="F280" i="16"/>
  <c r="O279" i="16"/>
  <c r="L279" i="16"/>
  <c r="I279" i="16"/>
  <c r="F279" i="16"/>
  <c r="O278" i="16"/>
  <c r="L278" i="16"/>
  <c r="I278" i="16"/>
  <c r="F278" i="16"/>
  <c r="O277" i="16"/>
  <c r="L277" i="16"/>
  <c r="I277" i="16"/>
  <c r="I276" i="16" s="1"/>
  <c r="F277" i="16"/>
  <c r="F276" i="16" s="1"/>
  <c r="N276" i="16"/>
  <c r="M276" i="16"/>
  <c r="L276" i="16"/>
  <c r="K276" i="16"/>
  <c r="J276" i="16"/>
  <c r="H276" i="16"/>
  <c r="G276" i="16"/>
  <c r="E276" i="16"/>
  <c r="D276" i="16"/>
  <c r="O271" i="16"/>
  <c r="L271" i="16"/>
  <c r="I271" i="16"/>
  <c r="F271" i="16"/>
  <c r="O270" i="16"/>
  <c r="O269" i="16" s="1"/>
  <c r="L270" i="16"/>
  <c r="I270" i="16"/>
  <c r="I269" i="16" s="1"/>
  <c r="F270" i="16"/>
  <c r="C270" i="16" s="1"/>
  <c r="N269" i="16"/>
  <c r="M269" i="16"/>
  <c r="L269" i="16"/>
  <c r="K269" i="16"/>
  <c r="J269" i="16"/>
  <c r="H269" i="16"/>
  <c r="G269" i="16"/>
  <c r="F269" i="16"/>
  <c r="E269" i="16"/>
  <c r="D269" i="16"/>
  <c r="O268" i="16"/>
  <c r="L268" i="16"/>
  <c r="L267" i="16" s="1"/>
  <c r="I268" i="16"/>
  <c r="F268" i="16"/>
  <c r="O267" i="16"/>
  <c r="O266" i="16" s="1"/>
  <c r="O265" i="16" s="1"/>
  <c r="N267" i="16"/>
  <c r="N266" i="16" s="1"/>
  <c r="N265" i="16" s="1"/>
  <c r="M267" i="16"/>
  <c r="K267" i="16"/>
  <c r="K266" i="16" s="1"/>
  <c r="K265" i="16" s="1"/>
  <c r="J267" i="16"/>
  <c r="J266" i="16" s="1"/>
  <c r="J265" i="16" s="1"/>
  <c r="I267" i="16"/>
  <c r="H267" i="16"/>
  <c r="G267" i="16"/>
  <c r="G266" i="16" s="1"/>
  <c r="G265" i="16" s="1"/>
  <c r="F267" i="16"/>
  <c r="F266" i="16" s="1"/>
  <c r="E267" i="16"/>
  <c r="D267" i="16"/>
  <c r="C267" i="16"/>
  <c r="M266" i="16"/>
  <c r="L266" i="16"/>
  <c r="L265" i="16" s="1"/>
  <c r="I266" i="16"/>
  <c r="H266" i="16"/>
  <c r="H265" i="16" s="1"/>
  <c r="E266" i="16"/>
  <c r="D266" i="16"/>
  <c r="D265" i="16" s="1"/>
  <c r="M265" i="16"/>
  <c r="I265" i="16"/>
  <c r="E265" i="16"/>
  <c r="O264" i="16"/>
  <c r="L264" i="16"/>
  <c r="I264" i="16"/>
  <c r="I263" i="16" s="1"/>
  <c r="F264" i="16"/>
  <c r="O263" i="16"/>
  <c r="N263" i="16"/>
  <c r="M263" i="16"/>
  <c r="L263" i="16"/>
  <c r="K263" i="16"/>
  <c r="J263" i="16"/>
  <c r="H263" i="16"/>
  <c r="G263" i="16"/>
  <c r="F263" i="16"/>
  <c r="E263" i="16"/>
  <c r="D263" i="16"/>
  <c r="O262" i="16"/>
  <c r="L262" i="16"/>
  <c r="I262" i="16"/>
  <c r="F262" i="16"/>
  <c r="O261" i="16"/>
  <c r="L261" i="16"/>
  <c r="I261" i="16"/>
  <c r="F261" i="16"/>
  <c r="O260" i="16"/>
  <c r="L260" i="16"/>
  <c r="I260" i="16"/>
  <c r="F260" i="16"/>
  <c r="O259" i="16"/>
  <c r="L259" i="16"/>
  <c r="L257" i="16" s="1"/>
  <c r="I259" i="16"/>
  <c r="F259" i="16"/>
  <c r="C259" i="16"/>
  <c r="O258" i="16"/>
  <c r="L258" i="16"/>
  <c r="I258" i="16"/>
  <c r="I257" i="16" s="1"/>
  <c r="I253" i="16" s="1"/>
  <c r="I252" i="16" s="1"/>
  <c r="F258" i="16"/>
  <c r="N257" i="16"/>
  <c r="M257" i="16"/>
  <c r="K257" i="16"/>
  <c r="K253" i="16" s="1"/>
  <c r="K252" i="16" s="1"/>
  <c r="J257" i="16"/>
  <c r="H257" i="16"/>
  <c r="G257" i="16"/>
  <c r="E257" i="16"/>
  <c r="D257" i="16"/>
  <c r="O256" i="16"/>
  <c r="L256" i="16"/>
  <c r="I256" i="16"/>
  <c r="F256" i="16"/>
  <c r="O255" i="16"/>
  <c r="L255" i="16"/>
  <c r="L253" i="16" s="1"/>
  <c r="L252" i="16" s="1"/>
  <c r="I255" i="16"/>
  <c r="F255" i="16"/>
  <c r="C255" i="16"/>
  <c r="O254" i="16"/>
  <c r="L254" i="16"/>
  <c r="I254" i="16"/>
  <c r="F254" i="16"/>
  <c r="N253" i="16"/>
  <c r="M253" i="16"/>
  <c r="J253" i="16"/>
  <c r="H253" i="16"/>
  <c r="G253" i="16"/>
  <c r="G252" i="16" s="1"/>
  <c r="E253" i="16"/>
  <c r="D253" i="16"/>
  <c r="N252" i="16"/>
  <c r="M252" i="16"/>
  <c r="J252" i="16"/>
  <c r="H252" i="16"/>
  <c r="E252" i="16"/>
  <c r="D252" i="16"/>
  <c r="O251" i="16"/>
  <c r="L251" i="16"/>
  <c r="L250" i="16" s="1"/>
  <c r="I251" i="16"/>
  <c r="I250" i="16" s="1"/>
  <c r="F251" i="16"/>
  <c r="O250" i="16"/>
  <c r="N250" i="16"/>
  <c r="M250" i="16"/>
  <c r="K250" i="16"/>
  <c r="J250" i="16"/>
  <c r="H250" i="16"/>
  <c r="G250" i="16"/>
  <c r="F250" i="16"/>
  <c r="E250" i="16"/>
  <c r="D250" i="16"/>
  <c r="C250" i="16"/>
  <c r="O249" i="16"/>
  <c r="L249" i="16"/>
  <c r="I249" i="16"/>
  <c r="F249" i="16"/>
  <c r="C249" i="16" s="1"/>
  <c r="O248" i="16"/>
  <c r="L248" i="16"/>
  <c r="I248" i="16"/>
  <c r="F248" i="16"/>
  <c r="C248" i="16" s="1"/>
  <c r="O247" i="16"/>
  <c r="L247" i="16"/>
  <c r="I247" i="16"/>
  <c r="F247" i="16"/>
  <c r="C247" i="16" s="1"/>
  <c r="O246" i="16"/>
  <c r="L246" i="16"/>
  <c r="I246" i="16"/>
  <c r="I245" i="16" s="1"/>
  <c r="I240" i="16" s="1"/>
  <c r="F246" i="16"/>
  <c r="N245" i="16"/>
  <c r="M245" i="16"/>
  <c r="L245" i="16"/>
  <c r="K245" i="16"/>
  <c r="J245" i="16"/>
  <c r="H245" i="16"/>
  <c r="H240" i="16" s="1"/>
  <c r="G245" i="16"/>
  <c r="E245" i="16"/>
  <c r="D245" i="16"/>
  <c r="O244" i="16"/>
  <c r="L244" i="16"/>
  <c r="I244" i="16"/>
  <c r="F244" i="16"/>
  <c r="O243" i="16"/>
  <c r="L243" i="16"/>
  <c r="I243" i="16"/>
  <c r="F243" i="16"/>
  <c r="O242" i="16"/>
  <c r="O241" i="16" s="1"/>
  <c r="L242" i="16"/>
  <c r="L241" i="16" s="1"/>
  <c r="L240" i="16" s="1"/>
  <c r="I242" i="16"/>
  <c r="F242" i="16"/>
  <c r="C242" i="16"/>
  <c r="N241" i="16"/>
  <c r="M241" i="16"/>
  <c r="K241" i="16"/>
  <c r="K240" i="16" s="1"/>
  <c r="J241" i="16"/>
  <c r="I241" i="16"/>
  <c r="H241" i="16"/>
  <c r="G241" i="16"/>
  <c r="G240" i="16" s="1"/>
  <c r="F241" i="16"/>
  <c r="E241" i="16"/>
  <c r="D241" i="16"/>
  <c r="N240" i="16"/>
  <c r="M240" i="16"/>
  <c r="J240" i="16"/>
  <c r="E240" i="16"/>
  <c r="D240" i="16"/>
  <c r="O239" i="16"/>
  <c r="L239" i="16"/>
  <c r="I239" i="16"/>
  <c r="I232" i="16" s="1"/>
  <c r="F239" i="16"/>
  <c r="O238" i="16"/>
  <c r="L238" i="16"/>
  <c r="I238" i="16"/>
  <c r="F238" i="16"/>
  <c r="O237" i="16"/>
  <c r="L237" i="16"/>
  <c r="I237" i="16"/>
  <c r="F237" i="16"/>
  <c r="O236" i="16"/>
  <c r="L236" i="16"/>
  <c r="I236" i="16"/>
  <c r="F236" i="16"/>
  <c r="O235" i="16"/>
  <c r="L235" i="16"/>
  <c r="I235" i="16"/>
  <c r="F235" i="16"/>
  <c r="O234" i="16"/>
  <c r="O233" i="16" s="1"/>
  <c r="O232" i="16" s="1"/>
  <c r="L234" i="16"/>
  <c r="L233" i="16" s="1"/>
  <c r="L232" i="16" s="1"/>
  <c r="I234" i="16"/>
  <c r="F234" i="16"/>
  <c r="F233" i="16" s="1"/>
  <c r="C234" i="16"/>
  <c r="N233" i="16"/>
  <c r="N232" i="16" s="1"/>
  <c r="M233" i="16"/>
  <c r="K233" i="16"/>
  <c r="K232" i="16" s="1"/>
  <c r="J233" i="16"/>
  <c r="J232" i="16" s="1"/>
  <c r="J211" i="16" s="1"/>
  <c r="I233" i="16"/>
  <c r="H233" i="16"/>
  <c r="G233" i="16"/>
  <c r="G232" i="16" s="1"/>
  <c r="E233" i="16"/>
  <c r="E232" i="16" s="1"/>
  <c r="D233" i="16"/>
  <c r="M232" i="16"/>
  <c r="H232" i="16"/>
  <c r="D232" i="16"/>
  <c r="O231" i="16"/>
  <c r="L231" i="16"/>
  <c r="I231" i="16"/>
  <c r="F231" i="16"/>
  <c r="O230" i="16"/>
  <c r="L230" i="16"/>
  <c r="I230" i="16"/>
  <c r="F230" i="16"/>
  <c r="C230" i="16" s="1"/>
  <c r="O229" i="16"/>
  <c r="L229" i="16"/>
  <c r="I229" i="16"/>
  <c r="F229" i="16"/>
  <c r="O228" i="16"/>
  <c r="L228" i="16"/>
  <c r="L227" i="16" s="1"/>
  <c r="I228" i="16"/>
  <c r="I227" i="16" s="1"/>
  <c r="F228" i="16"/>
  <c r="F227" i="16" s="1"/>
  <c r="O227" i="16"/>
  <c r="N227" i="16"/>
  <c r="M227" i="16"/>
  <c r="K227" i="16"/>
  <c r="J227" i="16"/>
  <c r="H227" i="16"/>
  <c r="H212" i="16" s="1"/>
  <c r="H211" i="16" s="1"/>
  <c r="G227" i="16"/>
  <c r="E227" i="16"/>
  <c r="D227" i="16"/>
  <c r="O226" i="16"/>
  <c r="L226" i="16"/>
  <c r="I226" i="16"/>
  <c r="F226" i="16"/>
  <c r="C226" i="16" s="1"/>
  <c r="O225" i="16"/>
  <c r="L225" i="16"/>
  <c r="I225" i="16"/>
  <c r="F225" i="16"/>
  <c r="O224" i="16"/>
  <c r="L224" i="16"/>
  <c r="I224" i="16"/>
  <c r="F224" i="16"/>
  <c r="O223" i="16"/>
  <c r="L223" i="16"/>
  <c r="I223" i="16"/>
  <c r="F223" i="16"/>
  <c r="O222" i="16"/>
  <c r="L222" i="16"/>
  <c r="I222" i="16"/>
  <c r="F222" i="16"/>
  <c r="C222" i="16" s="1"/>
  <c r="O221" i="16"/>
  <c r="L221" i="16"/>
  <c r="I221" i="16"/>
  <c r="F221" i="16"/>
  <c r="O220" i="16"/>
  <c r="L220" i="16"/>
  <c r="L219" i="16" s="1"/>
  <c r="I220" i="16"/>
  <c r="F220" i="16"/>
  <c r="O219" i="16"/>
  <c r="N219" i="16"/>
  <c r="N212" i="16" s="1"/>
  <c r="N211" i="16" s="1"/>
  <c r="M219" i="16"/>
  <c r="K219" i="16"/>
  <c r="J219" i="16"/>
  <c r="I219" i="16"/>
  <c r="H219" i="16"/>
  <c r="G219" i="16"/>
  <c r="F219" i="16"/>
  <c r="E219" i="16"/>
  <c r="E212" i="16" s="1"/>
  <c r="E211" i="16" s="1"/>
  <c r="D219" i="16"/>
  <c r="O218" i="16"/>
  <c r="L218" i="16"/>
  <c r="I218" i="16"/>
  <c r="I216" i="16" s="1"/>
  <c r="F218" i="16"/>
  <c r="O217" i="16"/>
  <c r="O216" i="16" s="1"/>
  <c r="L217" i="16"/>
  <c r="L216" i="16" s="1"/>
  <c r="I217" i="16"/>
  <c r="F217" i="16"/>
  <c r="F216" i="16" s="1"/>
  <c r="N216" i="16"/>
  <c r="M216" i="16"/>
  <c r="K216" i="16"/>
  <c r="J216" i="16"/>
  <c r="H216" i="16"/>
  <c r="G216" i="16"/>
  <c r="E216" i="16"/>
  <c r="D216" i="16"/>
  <c r="D212" i="16" s="1"/>
  <c r="D211" i="16" s="1"/>
  <c r="O215" i="16"/>
  <c r="L215" i="16"/>
  <c r="L214" i="16" s="1"/>
  <c r="I215" i="16"/>
  <c r="I214" i="16" s="1"/>
  <c r="F215" i="16"/>
  <c r="O214" i="16"/>
  <c r="N214" i="16"/>
  <c r="M214" i="16"/>
  <c r="K214" i="16"/>
  <c r="K212" i="16" s="1"/>
  <c r="K211" i="16" s="1"/>
  <c r="J214" i="16"/>
  <c r="H214" i="16"/>
  <c r="G214" i="16"/>
  <c r="F214" i="16"/>
  <c r="E214" i="16"/>
  <c r="D214" i="16"/>
  <c r="O213" i="16"/>
  <c r="O212" i="16" s="1"/>
  <c r="L213" i="16"/>
  <c r="I213" i="16"/>
  <c r="F213" i="16"/>
  <c r="M212" i="16"/>
  <c r="J212" i="16"/>
  <c r="G212" i="16"/>
  <c r="M211" i="16"/>
  <c r="G211" i="16"/>
  <c r="O210" i="16"/>
  <c r="L210" i="16"/>
  <c r="C210" i="16" s="1"/>
  <c r="I210" i="16"/>
  <c r="F210" i="16"/>
  <c r="O209" i="16"/>
  <c r="O208" i="16" s="1"/>
  <c r="L209" i="16"/>
  <c r="I209" i="16"/>
  <c r="F209" i="16"/>
  <c r="F208" i="16" s="1"/>
  <c r="N208" i="16"/>
  <c r="M208" i="16"/>
  <c r="L208" i="16"/>
  <c r="K208" i="16"/>
  <c r="J208" i="16"/>
  <c r="I208" i="16"/>
  <c r="H208" i="16"/>
  <c r="G208" i="16"/>
  <c r="E208" i="16"/>
  <c r="D208" i="16"/>
  <c r="O207" i="16"/>
  <c r="L207" i="16"/>
  <c r="I207" i="16"/>
  <c r="F207" i="16"/>
  <c r="O206" i="16"/>
  <c r="L206" i="16"/>
  <c r="I206" i="16"/>
  <c r="C206" i="16" s="1"/>
  <c r="F206" i="16"/>
  <c r="O205" i="16"/>
  <c r="L205" i="16"/>
  <c r="C205" i="16" s="1"/>
  <c r="I205" i="16"/>
  <c r="F205" i="16"/>
  <c r="O204" i="16"/>
  <c r="L204" i="16"/>
  <c r="I204" i="16"/>
  <c r="F204" i="16"/>
  <c r="O203" i="16"/>
  <c r="O199" i="16" s="1"/>
  <c r="L203" i="16"/>
  <c r="I203" i="16"/>
  <c r="F203" i="16"/>
  <c r="C203" i="16"/>
  <c r="O202" i="16"/>
  <c r="L202" i="16"/>
  <c r="I202" i="16"/>
  <c r="F202" i="16"/>
  <c r="C202" i="16" s="1"/>
  <c r="O201" i="16"/>
  <c r="L201" i="16"/>
  <c r="I201" i="16"/>
  <c r="I199" i="16" s="1"/>
  <c r="F201" i="16"/>
  <c r="C201" i="16" s="1"/>
  <c r="O200" i="16"/>
  <c r="L200" i="16"/>
  <c r="L199" i="16" s="1"/>
  <c r="L187" i="16" s="1"/>
  <c r="I200" i="16"/>
  <c r="F200" i="16"/>
  <c r="N199" i="16"/>
  <c r="M199" i="16"/>
  <c r="K199" i="16"/>
  <c r="J199" i="16"/>
  <c r="H199" i="16"/>
  <c r="G199" i="16"/>
  <c r="E199" i="16"/>
  <c r="D199" i="16"/>
  <c r="O198" i="16"/>
  <c r="L198" i="16"/>
  <c r="I198" i="16"/>
  <c r="F198" i="16"/>
  <c r="O197" i="16"/>
  <c r="L197" i="16"/>
  <c r="I197" i="16"/>
  <c r="F197" i="16"/>
  <c r="O196" i="16"/>
  <c r="L196" i="16"/>
  <c r="I196" i="16"/>
  <c r="F196" i="16"/>
  <c r="O195" i="16"/>
  <c r="O188" i="16" s="1"/>
  <c r="L195" i="16"/>
  <c r="I195" i="16"/>
  <c r="F195" i="16"/>
  <c r="C195" i="16"/>
  <c r="O194" i="16"/>
  <c r="L194" i="16"/>
  <c r="I194" i="16"/>
  <c r="F194" i="16"/>
  <c r="C194" i="16" s="1"/>
  <c r="O193" i="16"/>
  <c r="L193" i="16"/>
  <c r="I193" i="16"/>
  <c r="F193" i="16"/>
  <c r="C193" i="16" s="1"/>
  <c r="O192" i="16"/>
  <c r="L192" i="16"/>
  <c r="I192" i="16"/>
  <c r="F192" i="16"/>
  <c r="O191" i="16"/>
  <c r="L191" i="16"/>
  <c r="I191" i="16"/>
  <c r="F191" i="16"/>
  <c r="O190" i="16"/>
  <c r="L190" i="16"/>
  <c r="I190" i="16"/>
  <c r="F190" i="16"/>
  <c r="O189" i="16"/>
  <c r="L189" i="16"/>
  <c r="I189" i="16"/>
  <c r="F189" i="16"/>
  <c r="N188" i="16"/>
  <c r="M188" i="16"/>
  <c r="M187" i="16" s="1"/>
  <c r="L188" i="16"/>
  <c r="K188" i="16"/>
  <c r="J188" i="16"/>
  <c r="I188" i="16"/>
  <c r="I187" i="16" s="1"/>
  <c r="H188" i="16"/>
  <c r="G188" i="16"/>
  <c r="E188" i="16"/>
  <c r="D188" i="16"/>
  <c r="K187" i="16"/>
  <c r="H187" i="16"/>
  <c r="G187" i="16"/>
  <c r="D187" i="16"/>
  <c r="O186" i="16"/>
  <c r="O183" i="16" s="1"/>
  <c r="L186" i="16"/>
  <c r="I186" i="16"/>
  <c r="F186" i="16"/>
  <c r="C186" i="16"/>
  <c r="O185" i="16"/>
  <c r="L185" i="16"/>
  <c r="I185" i="16"/>
  <c r="F185" i="16"/>
  <c r="C185" i="16" s="1"/>
  <c r="O184" i="16"/>
  <c r="L184" i="16"/>
  <c r="I184" i="16"/>
  <c r="F184" i="16"/>
  <c r="N183" i="16"/>
  <c r="M183" i="16"/>
  <c r="M182" i="16" s="1"/>
  <c r="M181" i="16" s="1"/>
  <c r="L183" i="16"/>
  <c r="K183" i="16"/>
  <c r="J183" i="16"/>
  <c r="I183" i="16"/>
  <c r="I182" i="16" s="1"/>
  <c r="H183" i="16"/>
  <c r="H182" i="16" s="1"/>
  <c r="H181" i="16" s="1"/>
  <c r="G183" i="16"/>
  <c r="E183" i="16"/>
  <c r="D183" i="16"/>
  <c r="D182" i="16" s="1"/>
  <c r="D181" i="16" s="1"/>
  <c r="K182" i="16"/>
  <c r="G182" i="16"/>
  <c r="G181" i="16" s="1"/>
  <c r="O180" i="16"/>
  <c r="L180" i="16"/>
  <c r="L179" i="16" s="1"/>
  <c r="L178" i="16" s="1"/>
  <c r="L174" i="16" s="1"/>
  <c r="I180" i="16"/>
  <c r="F180" i="16"/>
  <c r="O179" i="16"/>
  <c r="O178" i="16" s="1"/>
  <c r="N179" i="16"/>
  <c r="N178" i="16" s="1"/>
  <c r="M179" i="16"/>
  <c r="K179" i="16"/>
  <c r="K178" i="16" s="1"/>
  <c r="J179" i="16"/>
  <c r="I179" i="16"/>
  <c r="I178" i="16" s="1"/>
  <c r="H179" i="16"/>
  <c r="G179" i="16"/>
  <c r="G178" i="16" s="1"/>
  <c r="F179" i="16"/>
  <c r="E179" i="16"/>
  <c r="E178" i="16" s="1"/>
  <c r="E174" i="16" s="1"/>
  <c r="D179" i="16"/>
  <c r="M178" i="16"/>
  <c r="J178" i="16"/>
  <c r="H178" i="16"/>
  <c r="F178" i="16"/>
  <c r="F174" i="16" s="1"/>
  <c r="D178" i="16"/>
  <c r="O177" i="16"/>
  <c r="L177" i="16"/>
  <c r="I177" i="16"/>
  <c r="F177" i="16"/>
  <c r="O176" i="16"/>
  <c r="L176" i="16"/>
  <c r="L175" i="16" s="1"/>
  <c r="I176" i="16"/>
  <c r="F176" i="16"/>
  <c r="O175" i="16"/>
  <c r="N175" i="16"/>
  <c r="M175" i="16"/>
  <c r="K175" i="16"/>
  <c r="K174" i="16" s="1"/>
  <c r="J175" i="16"/>
  <c r="H175" i="16"/>
  <c r="H174" i="16" s="1"/>
  <c r="G175" i="16"/>
  <c r="G174" i="16" s="1"/>
  <c r="F175" i="16"/>
  <c r="E175" i="16"/>
  <c r="D175" i="16"/>
  <c r="M174" i="16"/>
  <c r="J174" i="16"/>
  <c r="O173" i="16"/>
  <c r="L173" i="16"/>
  <c r="I173" i="16"/>
  <c r="F173" i="16"/>
  <c r="C173" i="16" s="1"/>
  <c r="O172" i="16"/>
  <c r="L172" i="16"/>
  <c r="L171" i="16" s="1"/>
  <c r="I172" i="16"/>
  <c r="F172" i="16"/>
  <c r="C172" i="16" s="1"/>
  <c r="O171" i="16"/>
  <c r="N171" i="16"/>
  <c r="M171" i="16"/>
  <c r="K171" i="16"/>
  <c r="J171" i="16"/>
  <c r="H171" i="16"/>
  <c r="G171" i="16"/>
  <c r="F171" i="16"/>
  <c r="E171" i="16"/>
  <c r="D171" i="16"/>
  <c r="O170" i="16"/>
  <c r="L170" i="16"/>
  <c r="I170" i="16"/>
  <c r="F170" i="16"/>
  <c r="O169" i="16"/>
  <c r="L169" i="16"/>
  <c r="I169" i="16"/>
  <c r="F169" i="16"/>
  <c r="O168" i="16"/>
  <c r="L168" i="16"/>
  <c r="I168" i="16"/>
  <c r="F168" i="16"/>
  <c r="O167" i="16"/>
  <c r="O166" i="16" s="1"/>
  <c r="L167" i="16"/>
  <c r="C167" i="16" s="1"/>
  <c r="I167" i="16"/>
  <c r="I166" i="16" s="1"/>
  <c r="F167" i="16"/>
  <c r="N166" i="16"/>
  <c r="M166" i="16"/>
  <c r="K166" i="16"/>
  <c r="J166" i="16"/>
  <c r="H166" i="16"/>
  <c r="G166" i="16"/>
  <c r="E166" i="16"/>
  <c r="D166" i="16"/>
  <c r="O165" i="16"/>
  <c r="L165" i="16"/>
  <c r="I165" i="16"/>
  <c r="F165" i="16"/>
  <c r="O164" i="16"/>
  <c r="L164" i="16"/>
  <c r="I164" i="16"/>
  <c r="F164" i="16"/>
  <c r="O163" i="16"/>
  <c r="O162" i="16" s="1"/>
  <c r="L163" i="16"/>
  <c r="I163" i="16"/>
  <c r="I162" i="16" s="1"/>
  <c r="F163" i="16"/>
  <c r="C163" i="16"/>
  <c r="N162" i="16"/>
  <c r="M162" i="16"/>
  <c r="L162" i="16"/>
  <c r="K162" i="16"/>
  <c r="J162" i="16"/>
  <c r="J161" i="16" s="1"/>
  <c r="H162" i="16"/>
  <c r="G162" i="16"/>
  <c r="F162" i="16"/>
  <c r="E162" i="16"/>
  <c r="D162" i="16"/>
  <c r="M161" i="16"/>
  <c r="M160" i="16" s="1"/>
  <c r="K161" i="16"/>
  <c r="G161" i="16"/>
  <c r="G160" i="16" s="1"/>
  <c r="E161" i="16"/>
  <c r="E160" i="16" s="1"/>
  <c r="J160" i="16"/>
  <c r="O159" i="16"/>
  <c r="L159" i="16"/>
  <c r="I159" i="16"/>
  <c r="F159" i="16"/>
  <c r="C159" i="16"/>
  <c r="O158" i="16"/>
  <c r="L158" i="16"/>
  <c r="I158" i="16"/>
  <c r="F158" i="16"/>
  <c r="C158" i="16" s="1"/>
  <c r="O157" i="16"/>
  <c r="L157" i="16"/>
  <c r="I157" i="16"/>
  <c r="F157" i="16"/>
  <c r="O156" i="16"/>
  <c r="L156" i="16"/>
  <c r="I156" i="16"/>
  <c r="F156" i="16"/>
  <c r="C156" i="16" s="1"/>
  <c r="O155" i="16"/>
  <c r="L155" i="16"/>
  <c r="I155" i="16"/>
  <c r="F155" i="16"/>
  <c r="C155" i="16" s="1"/>
  <c r="O154" i="16"/>
  <c r="L154" i="16"/>
  <c r="I154" i="16"/>
  <c r="F154" i="16"/>
  <c r="N153" i="16"/>
  <c r="M153" i="16"/>
  <c r="M152" i="16" s="1"/>
  <c r="K153" i="16"/>
  <c r="K152" i="16" s="1"/>
  <c r="J153" i="16"/>
  <c r="H153" i="16"/>
  <c r="G153" i="16"/>
  <c r="G152" i="16" s="1"/>
  <c r="E153" i="16"/>
  <c r="E152" i="16" s="1"/>
  <c r="D153" i="16"/>
  <c r="N152" i="16"/>
  <c r="J152" i="16"/>
  <c r="H152" i="16"/>
  <c r="D152" i="16"/>
  <c r="O151" i="16"/>
  <c r="L151" i="16"/>
  <c r="I151" i="16"/>
  <c r="C151" i="16" s="1"/>
  <c r="F151" i="16"/>
  <c r="O150" i="16"/>
  <c r="L150" i="16"/>
  <c r="I150" i="16"/>
  <c r="F150" i="16"/>
  <c r="O149" i="16"/>
  <c r="L149" i="16"/>
  <c r="I149" i="16"/>
  <c r="F149" i="16"/>
  <c r="O148" i="16"/>
  <c r="L148" i="16"/>
  <c r="L147" i="16" s="1"/>
  <c r="I148" i="16"/>
  <c r="F148" i="16"/>
  <c r="O147" i="16"/>
  <c r="N147" i="16"/>
  <c r="N120" i="16" s="1"/>
  <c r="M147" i="16"/>
  <c r="K147" i="16"/>
  <c r="J147" i="16"/>
  <c r="H147" i="16"/>
  <c r="G147" i="16"/>
  <c r="F147" i="16"/>
  <c r="E147" i="16"/>
  <c r="D147" i="16"/>
  <c r="O146" i="16"/>
  <c r="L146" i="16"/>
  <c r="I146" i="16"/>
  <c r="F146" i="16"/>
  <c r="C146" i="16" s="1"/>
  <c r="O145" i="16"/>
  <c r="L145" i="16"/>
  <c r="I145" i="16"/>
  <c r="F145" i="16"/>
  <c r="C145" i="16" s="1"/>
  <c r="O144" i="16"/>
  <c r="L144" i="16"/>
  <c r="I144" i="16"/>
  <c r="F144" i="16"/>
  <c r="C144" i="16" s="1"/>
  <c r="O143" i="16"/>
  <c r="L143" i="16"/>
  <c r="I143" i="16"/>
  <c r="F143" i="16"/>
  <c r="C143" i="16" s="1"/>
  <c r="O142" i="16"/>
  <c r="L142" i="16"/>
  <c r="I142" i="16"/>
  <c r="F142" i="16"/>
  <c r="O141" i="16"/>
  <c r="L141" i="16"/>
  <c r="I141" i="16"/>
  <c r="F141" i="16"/>
  <c r="O140" i="16"/>
  <c r="L140" i="16"/>
  <c r="I140" i="16"/>
  <c r="F140" i="16"/>
  <c r="O139" i="16"/>
  <c r="L139" i="16"/>
  <c r="I139" i="16"/>
  <c r="C139" i="16" s="1"/>
  <c r="F139" i="16"/>
  <c r="N138" i="16"/>
  <c r="M138" i="16"/>
  <c r="L138" i="16"/>
  <c r="K138" i="16"/>
  <c r="J138" i="16"/>
  <c r="H138" i="16"/>
  <c r="G138" i="16"/>
  <c r="E138" i="16"/>
  <c r="D138" i="16"/>
  <c r="O137" i="16"/>
  <c r="L137" i="16"/>
  <c r="I137" i="16"/>
  <c r="F137" i="16"/>
  <c r="O136" i="16"/>
  <c r="L136" i="16"/>
  <c r="I136" i="16"/>
  <c r="F136" i="16"/>
  <c r="O135" i="16"/>
  <c r="O134" i="16" s="1"/>
  <c r="L135" i="16"/>
  <c r="I135" i="16"/>
  <c r="F135" i="16"/>
  <c r="C135" i="16"/>
  <c r="N134" i="16"/>
  <c r="M134" i="16"/>
  <c r="K134" i="16"/>
  <c r="J134" i="16"/>
  <c r="H134" i="16"/>
  <c r="G134" i="16"/>
  <c r="F134" i="16"/>
  <c r="E134" i="16"/>
  <c r="D134" i="16"/>
  <c r="O133" i="16"/>
  <c r="L133" i="16"/>
  <c r="I133" i="16"/>
  <c r="F133" i="16"/>
  <c r="O132" i="16"/>
  <c r="L132" i="16"/>
  <c r="L131" i="16" s="1"/>
  <c r="I132" i="16"/>
  <c r="F132" i="16"/>
  <c r="O131" i="16"/>
  <c r="N131" i="16"/>
  <c r="M131" i="16"/>
  <c r="K131" i="16"/>
  <c r="J131" i="16"/>
  <c r="H131" i="16"/>
  <c r="G131" i="16"/>
  <c r="F131" i="16"/>
  <c r="E131" i="16"/>
  <c r="D131" i="16"/>
  <c r="O130" i="16"/>
  <c r="L130" i="16"/>
  <c r="I130" i="16"/>
  <c r="F130" i="16"/>
  <c r="C130" i="16" s="1"/>
  <c r="O129" i="16"/>
  <c r="L129" i="16"/>
  <c r="I129" i="16"/>
  <c r="F129" i="16"/>
  <c r="O128" i="16"/>
  <c r="L128" i="16"/>
  <c r="I128" i="16"/>
  <c r="F128" i="16"/>
  <c r="C128" i="16" s="1"/>
  <c r="O127" i="16"/>
  <c r="O126" i="16" s="1"/>
  <c r="L127" i="16"/>
  <c r="I127" i="16"/>
  <c r="F127" i="16"/>
  <c r="N126" i="16"/>
  <c r="M126" i="16"/>
  <c r="L126" i="16"/>
  <c r="K126" i="16"/>
  <c r="J126" i="16"/>
  <c r="H126" i="16"/>
  <c r="G126" i="16"/>
  <c r="E126" i="16"/>
  <c r="D126" i="16"/>
  <c r="O125" i="16"/>
  <c r="L125" i="16"/>
  <c r="I125" i="16"/>
  <c r="F125" i="16"/>
  <c r="O124" i="16"/>
  <c r="L124" i="16"/>
  <c r="I124" i="16"/>
  <c r="F124" i="16"/>
  <c r="O123" i="16"/>
  <c r="O121" i="16" s="1"/>
  <c r="L123" i="16"/>
  <c r="I123" i="16"/>
  <c r="F123" i="16"/>
  <c r="C123" i="16"/>
  <c r="O122" i="16"/>
  <c r="L122" i="16"/>
  <c r="L121" i="16" s="1"/>
  <c r="I122" i="16"/>
  <c r="I121" i="16" s="1"/>
  <c r="F122" i="16"/>
  <c r="F121" i="16" s="1"/>
  <c r="N121" i="16"/>
  <c r="M121" i="16"/>
  <c r="K121" i="16"/>
  <c r="J121" i="16"/>
  <c r="H121" i="16"/>
  <c r="G121" i="16"/>
  <c r="G120" i="16" s="1"/>
  <c r="E121" i="16"/>
  <c r="D121" i="16"/>
  <c r="K120" i="16"/>
  <c r="J120" i="16"/>
  <c r="O119" i="16"/>
  <c r="L119" i="16"/>
  <c r="I119" i="16"/>
  <c r="C119" i="16" s="1"/>
  <c r="F119" i="16"/>
  <c r="O118" i="16"/>
  <c r="L118" i="16"/>
  <c r="I118" i="16"/>
  <c r="F118" i="16"/>
  <c r="O117" i="16"/>
  <c r="L117" i="16"/>
  <c r="I117" i="16"/>
  <c r="F117" i="16"/>
  <c r="O116" i="16"/>
  <c r="L116" i="16"/>
  <c r="C116" i="16" s="1"/>
  <c r="I116" i="16"/>
  <c r="F116" i="16"/>
  <c r="O115" i="16"/>
  <c r="O114" i="16" s="1"/>
  <c r="L115" i="16"/>
  <c r="L114" i="16" s="1"/>
  <c r="I115" i="16"/>
  <c r="F115" i="16"/>
  <c r="F114" i="16" s="1"/>
  <c r="N114" i="16"/>
  <c r="M114" i="16"/>
  <c r="K114" i="16"/>
  <c r="J114" i="16"/>
  <c r="H114" i="16"/>
  <c r="G114" i="16"/>
  <c r="E114" i="16"/>
  <c r="D114" i="16"/>
  <c r="D83" i="16" s="1"/>
  <c r="O113" i="16"/>
  <c r="L113" i="16"/>
  <c r="I113" i="16"/>
  <c r="F113" i="16"/>
  <c r="O112" i="16"/>
  <c r="L112" i="16"/>
  <c r="I112" i="16"/>
  <c r="F112" i="16"/>
  <c r="O111" i="16"/>
  <c r="L111" i="16"/>
  <c r="I111" i="16"/>
  <c r="F111" i="16"/>
  <c r="C111" i="16" s="1"/>
  <c r="O110" i="16"/>
  <c r="L110" i="16"/>
  <c r="I110" i="16"/>
  <c r="F110" i="16"/>
  <c r="O109" i="16"/>
  <c r="L109" i="16"/>
  <c r="L108" i="16" s="1"/>
  <c r="I109" i="16"/>
  <c r="C109" i="16" s="1"/>
  <c r="F109" i="16"/>
  <c r="N108" i="16"/>
  <c r="M108" i="16"/>
  <c r="K108" i="16"/>
  <c r="J108" i="16"/>
  <c r="H108" i="16"/>
  <c r="G108" i="16"/>
  <c r="E108" i="16"/>
  <c r="D108" i="16"/>
  <c r="O107" i="16"/>
  <c r="L107" i="16"/>
  <c r="C107" i="16" s="1"/>
  <c r="I107" i="16"/>
  <c r="F107" i="16"/>
  <c r="O106" i="16"/>
  <c r="L106" i="16"/>
  <c r="I106" i="16"/>
  <c r="F106" i="16"/>
  <c r="O105" i="16"/>
  <c r="L105" i="16"/>
  <c r="I105" i="16"/>
  <c r="F105" i="16"/>
  <c r="O104" i="16"/>
  <c r="L104" i="16"/>
  <c r="I104" i="16"/>
  <c r="F104" i="16"/>
  <c r="O103" i="16"/>
  <c r="O99" i="16" s="1"/>
  <c r="L103" i="16"/>
  <c r="I103" i="16"/>
  <c r="F103" i="16"/>
  <c r="C103" i="16"/>
  <c r="O102" i="16"/>
  <c r="L102" i="16"/>
  <c r="I102" i="16"/>
  <c r="F102" i="16"/>
  <c r="C102" i="16" s="1"/>
  <c r="O101" i="16"/>
  <c r="L101" i="16"/>
  <c r="I101" i="16"/>
  <c r="F101" i="16"/>
  <c r="O100" i="16"/>
  <c r="L100" i="16"/>
  <c r="I100" i="16"/>
  <c r="F100" i="16"/>
  <c r="F99" i="16" s="1"/>
  <c r="N99" i="16"/>
  <c r="M99" i="16"/>
  <c r="K99" i="16"/>
  <c r="J99" i="16"/>
  <c r="H99" i="16"/>
  <c r="G99" i="16"/>
  <c r="E99" i="16"/>
  <c r="D99" i="16"/>
  <c r="O98" i="16"/>
  <c r="L98" i="16"/>
  <c r="I98" i="16"/>
  <c r="F98" i="16"/>
  <c r="O97" i="16"/>
  <c r="L97" i="16"/>
  <c r="I97" i="16"/>
  <c r="C97" i="16" s="1"/>
  <c r="F97" i="16"/>
  <c r="O96" i="16"/>
  <c r="L96" i="16"/>
  <c r="I96" i="16"/>
  <c r="F96" i="16"/>
  <c r="O95" i="16"/>
  <c r="L95" i="16"/>
  <c r="I95" i="16"/>
  <c r="C95" i="16" s="1"/>
  <c r="F95" i="16"/>
  <c r="O94" i="16"/>
  <c r="L94" i="16"/>
  <c r="I94" i="16"/>
  <c r="F94" i="16"/>
  <c r="O93" i="16"/>
  <c r="L93" i="16"/>
  <c r="I93" i="16"/>
  <c r="F93" i="16"/>
  <c r="O92" i="16"/>
  <c r="L92" i="16"/>
  <c r="C92" i="16" s="1"/>
  <c r="I92" i="16"/>
  <c r="F92" i="16"/>
  <c r="F91" i="16" s="1"/>
  <c r="O91" i="16"/>
  <c r="N91" i="16"/>
  <c r="M91" i="16"/>
  <c r="K91" i="16"/>
  <c r="J91" i="16"/>
  <c r="H91" i="16"/>
  <c r="H83" i="16" s="1"/>
  <c r="G91" i="16"/>
  <c r="E91" i="16"/>
  <c r="D91" i="16"/>
  <c r="O90" i="16"/>
  <c r="L90" i="16"/>
  <c r="I90" i="16"/>
  <c r="F90" i="16"/>
  <c r="O89" i="16"/>
  <c r="L89" i="16"/>
  <c r="I89" i="16"/>
  <c r="F89" i="16"/>
  <c r="O88" i="16"/>
  <c r="L88" i="16"/>
  <c r="I88" i="16"/>
  <c r="F88" i="16"/>
  <c r="O87" i="16"/>
  <c r="O85" i="16" s="1"/>
  <c r="L87" i="16"/>
  <c r="I87" i="16"/>
  <c r="F87" i="16"/>
  <c r="C87" i="16"/>
  <c r="O86" i="16"/>
  <c r="L86" i="16"/>
  <c r="L85" i="16" s="1"/>
  <c r="I86" i="16"/>
  <c r="F86" i="16"/>
  <c r="F85" i="16" s="1"/>
  <c r="N85" i="16"/>
  <c r="M85" i="16"/>
  <c r="M83" i="16" s="1"/>
  <c r="K85" i="16"/>
  <c r="J85" i="16"/>
  <c r="J83" i="16" s="1"/>
  <c r="I85" i="16"/>
  <c r="H85" i="16"/>
  <c r="G85" i="16"/>
  <c r="E85" i="16"/>
  <c r="E83" i="16" s="1"/>
  <c r="D85" i="16"/>
  <c r="O84" i="16"/>
  <c r="L84" i="16"/>
  <c r="I84" i="16"/>
  <c r="F84" i="16"/>
  <c r="G83" i="16"/>
  <c r="O82" i="16"/>
  <c r="L82" i="16"/>
  <c r="I82" i="16"/>
  <c r="F82" i="16"/>
  <c r="O81" i="16"/>
  <c r="L81" i="16"/>
  <c r="L80" i="16" s="1"/>
  <c r="I81" i="16"/>
  <c r="F81" i="16"/>
  <c r="O80" i="16"/>
  <c r="N80" i="16"/>
  <c r="M80" i="16"/>
  <c r="K80" i="16"/>
  <c r="J80" i="16"/>
  <c r="H80" i="16"/>
  <c r="G80" i="16"/>
  <c r="G76" i="16" s="1"/>
  <c r="F80" i="16"/>
  <c r="E80" i="16"/>
  <c r="D80" i="16"/>
  <c r="O79" i="16"/>
  <c r="O77" i="16" s="1"/>
  <c r="O76" i="16" s="1"/>
  <c r="L79" i="16"/>
  <c r="I79" i="16"/>
  <c r="F79" i="16"/>
  <c r="C79" i="16"/>
  <c r="O78" i="16"/>
  <c r="L78" i="16"/>
  <c r="I78" i="16"/>
  <c r="F78" i="16"/>
  <c r="N77" i="16"/>
  <c r="M77" i="16"/>
  <c r="K77" i="16"/>
  <c r="J77" i="16"/>
  <c r="I77" i="16"/>
  <c r="H77" i="16"/>
  <c r="G77" i="16"/>
  <c r="E77" i="16"/>
  <c r="E76" i="16" s="1"/>
  <c r="D77" i="16"/>
  <c r="N76" i="16"/>
  <c r="K76" i="16"/>
  <c r="J76" i="16"/>
  <c r="H76" i="16"/>
  <c r="D76" i="16"/>
  <c r="O74" i="16"/>
  <c r="L74" i="16"/>
  <c r="I74" i="16"/>
  <c r="F74" i="16"/>
  <c r="O73" i="16"/>
  <c r="L73" i="16"/>
  <c r="I73" i="16"/>
  <c r="C73" i="16" s="1"/>
  <c r="F73" i="16"/>
  <c r="O72" i="16"/>
  <c r="L72" i="16"/>
  <c r="I72" i="16"/>
  <c r="F72" i="16"/>
  <c r="O71" i="16"/>
  <c r="O69" i="16" s="1"/>
  <c r="L71" i="16"/>
  <c r="I71" i="16"/>
  <c r="F71" i="16"/>
  <c r="O70" i="16"/>
  <c r="L70" i="16"/>
  <c r="I70" i="16"/>
  <c r="F70" i="16"/>
  <c r="N69" i="16"/>
  <c r="N67" i="16" s="1"/>
  <c r="M69" i="16"/>
  <c r="M67" i="16" s="1"/>
  <c r="K69" i="16"/>
  <c r="J69" i="16"/>
  <c r="J67" i="16" s="1"/>
  <c r="H69" i="16"/>
  <c r="H67" i="16" s="1"/>
  <c r="G69" i="16"/>
  <c r="E69" i="16"/>
  <c r="E67" i="16" s="1"/>
  <c r="D69" i="16"/>
  <c r="O68" i="16"/>
  <c r="O67" i="16" s="1"/>
  <c r="L68" i="16"/>
  <c r="I68" i="16"/>
  <c r="F68" i="16"/>
  <c r="C68" i="16"/>
  <c r="K67" i="16"/>
  <c r="G67" i="16"/>
  <c r="D67" i="16"/>
  <c r="O66" i="16"/>
  <c r="L66" i="16"/>
  <c r="I66" i="16"/>
  <c r="F66" i="16"/>
  <c r="O65" i="16"/>
  <c r="L65" i="16"/>
  <c r="I65" i="16"/>
  <c r="F65" i="16"/>
  <c r="O64" i="16"/>
  <c r="L64" i="16"/>
  <c r="I64" i="16"/>
  <c r="F64" i="16"/>
  <c r="C64" i="16" s="1"/>
  <c r="O63" i="16"/>
  <c r="L63" i="16"/>
  <c r="I63" i="16"/>
  <c r="F63" i="16"/>
  <c r="O62" i="16"/>
  <c r="L62" i="16"/>
  <c r="I62" i="16"/>
  <c r="F62" i="16"/>
  <c r="O61" i="16"/>
  <c r="L61" i="16"/>
  <c r="I61" i="16"/>
  <c r="F61" i="16"/>
  <c r="O60" i="16"/>
  <c r="L60" i="16"/>
  <c r="I60" i="16"/>
  <c r="C60" i="16" s="1"/>
  <c r="F60" i="16"/>
  <c r="O59" i="16"/>
  <c r="L59" i="16"/>
  <c r="L58" i="16" s="1"/>
  <c r="I59" i="16"/>
  <c r="F59" i="16"/>
  <c r="N58" i="16"/>
  <c r="M58" i="16"/>
  <c r="K58" i="16"/>
  <c r="J58" i="16"/>
  <c r="H58" i="16"/>
  <c r="H54" i="16" s="1"/>
  <c r="H53" i="16" s="1"/>
  <c r="G58" i="16"/>
  <c r="E58" i="16"/>
  <c r="D58" i="16"/>
  <c r="O57" i="16"/>
  <c r="L57" i="16"/>
  <c r="I57" i="16"/>
  <c r="F57" i="16"/>
  <c r="O56" i="16"/>
  <c r="O55" i="16" s="1"/>
  <c r="L56" i="16"/>
  <c r="I56" i="16"/>
  <c r="F56" i="16"/>
  <c r="C56" i="16"/>
  <c r="N55" i="16"/>
  <c r="M55" i="16"/>
  <c r="L55" i="16"/>
  <c r="K55" i="16"/>
  <c r="K54" i="16" s="1"/>
  <c r="K53" i="16" s="1"/>
  <c r="J55" i="16"/>
  <c r="H55" i="16"/>
  <c r="G55" i="16"/>
  <c r="G54" i="16" s="1"/>
  <c r="G53" i="16" s="1"/>
  <c r="F55" i="16"/>
  <c r="E55" i="16"/>
  <c r="D55" i="16"/>
  <c r="N54" i="16"/>
  <c r="M54" i="16"/>
  <c r="J54" i="16"/>
  <c r="D54" i="16"/>
  <c r="M53" i="16"/>
  <c r="J53" i="16"/>
  <c r="O47" i="16"/>
  <c r="C47" i="16" s="1"/>
  <c r="O46" i="16"/>
  <c r="N45" i="16"/>
  <c r="M45" i="16"/>
  <c r="L44" i="16"/>
  <c r="I44" i="16"/>
  <c r="I43" i="16" s="1"/>
  <c r="F44" i="16"/>
  <c r="F43" i="16" s="1"/>
  <c r="C43" i="16" s="1"/>
  <c r="L43" i="16"/>
  <c r="K43" i="16"/>
  <c r="J43" i="16"/>
  <c r="H43" i="16"/>
  <c r="G43" i="16"/>
  <c r="E43" i="16"/>
  <c r="E20" i="16" s="1"/>
  <c r="D43" i="16"/>
  <c r="F42" i="16"/>
  <c r="E41" i="16"/>
  <c r="D41" i="16"/>
  <c r="L40" i="16"/>
  <c r="C40" i="16" s="1"/>
  <c r="L39" i="16"/>
  <c r="C39" i="16" s="1"/>
  <c r="L38" i="16"/>
  <c r="C38" i="16" s="1"/>
  <c r="L37" i="16"/>
  <c r="K36" i="16"/>
  <c r="J36" i="16"/>
  <c r="J26" i="16" s="1"/>
  <c r="L35" i="16"/>
  <c r="C35" i="16" s="1"/>
  <c r="L34" i="16"/>
  <c r="K33" i="16"/>
  <c r="J33" i="16"/>
  <c r="L32" i="16"/>
  <c r="C32" i="16" s="1"/>
  <c r="L31" i="16"/>
  <c r="C31" i="16" s="1"/>
  <c r="K31" i="16"/>
  <c r="J31" i="16"/>
  <c r="L30" i="16"/>
  <c r="C30" i="16" s="1"/>
  <c r="L29" i="16"/>
  <c r="C29" i="16" s="1"/>
  <c r="L28" i="16"/>
  <c r="L27" i="16" s="1"/>
  <c r="K27" i="16"/>
  <c r="J27" i="16"/>
  <c r="C27" i="16"/>
  <c r="F25" i="16"/>
  <c r="C25" i="16" s="1"/>
  <c r="I24" i="16"/>
  <c r="F24" i="16"/>
  <c r="C24" i="16" s="1"/>
  <c r="O23" i="16"/>
  <c r="L23" i="16"/>
  <c r="I23" i="16"/>
  <c r="F23" i="16"/>
  <c r="O22" i="16"/>
  <c r="O21" i="16" s="1"/>
  <c r="L22" i="16"/>
  <c r="I22" i="16"/>
  <c r="C22" i="16" s="1"/>
  <c r="F22" i="16"/>
  <c r="N21" i="16"/>
  <c r="N275" i="16" s="1"/>
  <c r="N274" i="16" s="1"/>
  <c r="M21" i="16"/>
  <c r="M275" i="16" s="1"/>
  <c r="M274" i="16" s="1"/>
  <c r="L21" i="16"/>
  <c r="L275" i="16" s="1"/>
  <c r="L274" i="16" s="1"/>
  <c r="K21" i="16"/>
  <c r="K275" i="16" s="1"/>
  <c r="K274" i="16" s="1"/>
  <c r="J21" i="16"/>
  <c r="J275" i="16" s="1"/>
  <c r="J274" i="16" s="1"/>
  <c r="H21" i="16"/>
  <c r="H275" i="16" s="1"/>
  <c r="H274" i="16" s="1"/>
  <c r="G21" i="16"/>
  <c r="G275" i="16" s="1"/>
  <c r="G274" i="16" s="1"/>
  <c r="F21" i="16"/>
  <c r="F275" i="16" s="1"/>
  <c r="E21" i="16"/>
  <c r="E275" i="16" s="1"/>
  <c r="E274" i="16" s="1"/>
  <c r="D21" i="16"/>
  <c r="D275" i="16" s="1"/>
  <c r="D274" i="16" s="1"/>
  <c r="M20" i="16"/>
  <c r="O284" i="15"/>
  <c r="L284" i="15"/>
  <c r="I284" i="15"/>
  <c r="F284" i="15"/>
  <c r="O283" i="15"/>
  <c r="L283" i="15"/>
  <c r="I283" i="15"/>
  <c r="F283" i="15"/>
  <c r="O282" i="15"/>
  <c r="L282" i="15"/>
  <c r="I282" i="15"/>
  <c r="F282" i="15"/>
  <c r="O281" i="15"/>
  <c r="L281" i="15"/>
  <c r="I281" i="15"/>
  <c r="F281" i="15"/>
  <c r="C281" i="15" s="1"/>
  <c r="O280" i="15"/>
  <c r="L280" i="15"/>
  <c r="I280" i="15"/>
  <c r="F280" i="15"/>
  <c r="O279" i="15"/>
  <c r="L279" i="15"/>
  <c r="I279" i="15"/>
  <c r="F279" i="15"/>
  <c r="O278" i="15"/>
  <c r="L278" i="15"/>
  <c r="I278" i="15"/>
  <c r="F278" i="15"/>
  <c r="O277" i="15"/>
  <c r="O276" i="15" s="1"/>
  <c r="L277" i="15"/>
  <c r="L276" i="15" s="1"/>
  <c r="I277" i="15"/>
  <c r="F277" i="15"/>
  <c r="C277" i="15"/>
  <c r="N276" i="15"/>
  <c r="M276" i="15"/>
  <c r="K276" i="15"/>
  <c r="J276" i="15"/>
  <c r="H276" i="15"/>
  <c r="G276" i="15"/>
  <c r="E276" i="15"/>
  <c r="D276" i="15"/>
  <c r="O271" i="15"/>
  <c r="L271" i="15"/>
  <c r="I271" i="15"/>
  <c r="C271" i="15" s="1"/>
  <c r="F271" i="15"/>
  <c r="O270" i="15"/>
  <c r="L270" i="15"/>
  <c r="L269" i="15" s="1"/>
  <c r="I270" i="15"/>
  <c r="F270" i="15"/>
  <c r="O269" i="15"/>
  <c r="N269" i="15"/>
  <c r="M269" i="15"/>
  <c r="K269" i="15"/>
  <c r="J269" i="15"/>
  <c r="H269" i="15"/>
  <c r="G269" i="15"/>
  <c r="E269" i="15"/>
  <c r="D269" i="15"/>
  <c r="O268" i="15"/>
  <c r="L268" i="15"/>
  <c r="L267" i="15" s="1"/>
  <c r="L266" i="15" s="1"/>
  <c r="L265" i="15" s="1"/>
  <c r="I268" i="15"/>
  <c r="F268" i="15"/>
  <c r="F267" i="15" s="1"/>
  <c r="O267" i="15"/>
  <c r="O266" i="15" s="1"/>
  <c r="O265" i="15" s="1"/>
  <c r="N267" i="15"/>
  <c r="N266" i="15" s="1"/>
  <c r="N265" i="15" s="1"/>
  <c r="M267" i="15"/>
  <c r="M266" i="15" s="1"/>
  <c r="M265" i="15" s="1"/>
  <c r="K267" i="15"/>
  <c r="K266" i="15" s="1"/>
  <c r="K265" i="15" s="1"/>
  <c r="J267" i="15"/>
  <c r="I267" i="15"/>
  <c r="I266" i="15" s="1"/>
  <c r="I265" i="15" s="1"/>
  <c r="H267" i="15"/>
  <c r="H266" i="15" s="1"/>
  <c r="H265" i="15" s="1"/>
  <c r="G267" i="15"/>
  <c r="G266" i="15" s="1"/>
  <c r="G265" i="15" s="1"/>
  <c r="E267" i="15"/>
  <c r="E266" i="15" s="1"/>
  <c r="E265" i="15" s="1"/>
  <c r="D267" i="15"/>
  <c r="J266" i="15"/>
  <c r="J265" i="15" s="1"/>
  <c r="D266" i="15"/>
  <c r="D265" i="15" s="1"/>
  <c r="O264" i="15"/>
  <c r="L264" i="15"/>
  <c r="L263" i="15" s="1"/>
  <c r="I264" i="15"/>
  <c r="F264" i="15"/>
  <c r="F263" i="15" s="1"/>
  <c r="O263" i="15"/>
  <c r="N263" i="15"/>
  <c r="M263" i="15"/>
  <c r="K263" i="15"/>
  <c r="J263" i="15"/>
  <c r="I263" i="15"/>
  <c r="H263" i="15"/>
  <c r="G263" i="15"/>
  <c r="E263" i="15"/>
  <c r="D263" i="15"/>
  <c r="O262" i="15"/>
  <c r="L262" i="15"/>
  <c r="I262" i="15"/>
  <c r="F262" i="15"/>
  <c r="O261" i="15"/>
  <c r="L261" i="15"/>
  <c r="I261" i="15"/>
  <c r="F261" i="15"/>
  <c r="C261" i="15" s="1"/>
  <c r="O260" i="15"/>
  <c r="L260" i="15"/>
  <c r="I260" i="15"/>
  <c r="F260" i="15"/>
  <c r="O259" i="15"/>
  <c r="L259" i="15"/>
  <c r="I259" i="15"/>
  <c r="F259" i="15"/>
  <c r="O258" i="15"/>
  <c r="L258" i="15"/>
  <c r="L257" i="15" s="1"/>
  <c r="I258" i="15"/>
  <c r="F258" i="15"/>
  <c r="O257" i="15"/>
  <c r="O253" i="15" s="1"/>
  <c r="O252" i="15" s="1"/>
  <c r="N257" i="15"/>
  <c r="M257" i="15"/>
  <c r="K257" i="15"/>
  <c r="J257" i="15"/>
  <c r="J253" i="15" s="1"/>
  <c r="J252" i="15" s="1"/>
  <c r="H257" i="15"/>
  <c r="G257" i="15"/>
  <c r="E257" i="15"/>
  <c r="D257" i="15"/>
  <c r="D253" i="15" s="1"/>
  <c r="D252" i="15" s="1"/>
  <c r="O256" i="15"/>
  <c r="L256" i="15"/>
  <c r="I256" i="15"/>
  <c r="F256" i="15"/>
  <c r="C256" i="15" s="1"/>
  <c r="O255" i="15"/>
  <c r="L255" i="15"/>
  <c r="I255" i="15"/>
  <c r="F255" i="15"/>
  <c r="O254" i="15"/>
  <c r="L254" i="15"/>
  <c r="I254" i="15"/>
  <c r="F254" i="15"/>
  <c r="C254" i="15" s="1"/>
  <c r="N253" i="15"/>
  <c r="M253" i="15"/>
  <c r="M252" i="15" s="1"/>
  <c r="K253" i="15"/>
  <c r="K252" i="15" s="1"/>
  <c r="H253" i="15"/>
  <c r="G253" i="15"/>
  <c r="E253" i="15"/>
  <c r="E252" i="15" s="1"/>
  <c r="N252" i="15"/>
  <c r="H252" i="15"/>
  <c r="O251" i="15"/>
  <c r="O250" i="15" s="1"/>
  <c r="L251" i="15"/>
  <c r="I251" i="15"/>
  <c r="F251" i="15"/>
  <c r="N250" i="15"/>
  <c r="M250" i="15"/>
  <c r="L250" i="15"/>
  <c r="K250" i="15"/>
  <c r="J250" i="15"/>
  <c r="H250" i="15"/>
  <c r="G250" i="15"/>
  <c r="F250" i="15"/>
  <c r="E250" i="15"/>
  <c r="D250" i="15"/>
  <c r="O249" i="15"/>
  <c r="O245" i="15" s="1"/>
  <c r="L249" i="15"/>
  <c r="I249" i="15"/>
  <c r="F249" i="15"/>
  <c r="C249" i="15"/>
  <c r="O248" i="15"/>
  <c r="L248" i="15"/>
  <c r="I248" i="15"/>
  <c r="F248" i="15"/>
  <c r="C248" i="15" s="1"/>
  <c r="O247" i="15"/>
  <c r="L247" i="15"/>
  <c r="I247" i="15"/>
  <c r="F247" i="15"/>
  <c r="O246" i="15"/>
  <c r="L246" i="15"/>
  <c r="L245" i="15" s="1"/>
  <c r="I246" i="15"/>
  <c r="F246" i="15"/>
  <c r="C246" i="15" s="1"/>
  <c r="N245" i="15"/>
  <c r="M245" i="15"/>
  <c r="K245" i="15"/>
  <c r="J245" i="15"/>
  <c r="H245" i="15"/>
  <c r="G245" i="15"/>
  <c r="E245" i="15"/>
  <c r="D245" i="15"/>
  <c r="O244" i="15"/>
  <c r="L244" i="15"/>
  <c r="I244" i="15"/>
  <c r="F244" i="15"/>
  <c r="O243" i="15"/>
  <c r="L243" i="15"/>
  <c r="I243" i="15"/>
  <c r="F243" i="15"/>
  <c r="O242" i="15"/>
  <c r="L242" i="15"/>
  <c r="L241" i="15" s="1"/>
  <c r="L240" i="15" s="1"/>
  <c r="I242" i="15"/>
  <c r="F242" i="15"/>
  <c r="O241" i="15"/>
  <c r="N241" i="15"/>
  <c r="M241" i="15"/>
  <c r="M240" i="15" s="1"/>
  <c r="K241" i="15"/>
  <c r="J241" i="15"/>
  <c r="H241" i="15"/>
  <c r="G241" i="15"/>
  <c r="G240" i="15" s="1"/>
  <c r="E241" i="15"/>
  <c r="D241" i="15"/>
  <c r="N240" i="15"/>
  <c r="J240" i="15"/>
  <c r="H240" i="15"/>
  <c r="D240" i="15"/>
  <c r="O239" i="15"/>
  <c r="L239" i="15"/>
  <c r="I239" i="15"/>
  <c r="F239" i="15"/>
  <c r="O238" i="15"/>
  <c r="L238" i="15"/>
  <c r="I238" i="15"/>
  <c r="F238" i="15"/>
  <c r="O237" i="15"/>
  <c r="L237" i="15"/>
  <c r="I237" i="15"/>
  <c r="C237" i="15" s="1"/>
  <c r="F237" i="15"/>
  <c r="O236" i="15"/>
  <c r="L236" i="15"/>
  <c r="I236" i="15"/>
  <c r="F236" i="15"/>
  <c r="O235" i="15"/>
  <c r="L235" i="15"/>
  <c r="I235" i="15"/>
  <c r="F235" i="15"/>
  <c r="O234" i="15"/>
  <c r="L234" i="15"/>
  <c r="I234" i="15"/>
  <c r="F234" i="15"/>
  <c r="O233" i="15"/>
  <c r="O232" i="15" s="1"/>
  <c r="N233" i="15"/>
  <c r="M233" i="15"/>
  <c r="M232" i="15" s="1"/>
  <c r="K233" i="15"/>
  <c r="K232" i="15" s="1"/>
  <c r="J233" i="15"/>
  <c r="J232" i="15" s="1"/>
  <c r="H233" i="15"/>
  <c r="G233" i="15"/>
  <c r="G232" i="15" s="1"/>
  <c r="E233" i="15"/>
  <c r="E232" i="15" s="1"/>
  <c r="D233" i="15"/>
  <c r="N232" i="15"/>
  <c r="H232" i="15"/>
  <c r="D232" i="15"/>
  <c r="O231" i="15"/>
  <c r="L231" i="15"/>
  <c r="I231" i="15"/>
  <c r="F231" i="15"/>
  <c r="C231" i="15" s="1"/>
  <c r="O230" i="15"/>
  <c r="L230" i="15"/>
  <c r="I230" i="15"/>
  <c r="F230" i="15"/>
  <c r="O229" i="15"/>
  <c r="L229" i="15"/>
  <c r="I229" i="15"/>
  <c r="C229" i="15" s="1"/>
  <c r="F229" i="15"/>
  <c r="O228" i="15"/>
  <c r="L228" i="15"/>
  <c r="L227" i="15" s="1"/>
  <c r="I228" i="15"/>
  <c r="F228" i="15"/>
  <c r="N227" i="15"/>
  <c r="M227" i="15"/>
  <c r="K227" i="15"/>
  <c r="J227" i="15"/>
  <c r="H227" i="15"/>
  <c r="G227" i="15"/>
  <c r="E227" i="15"/>
  <c r="D227" i="15"/>
  <c r="O226" i="15"/>
  <c r="L226" i="15"/>
  <c r="I226" i="15"/>
  <c r="F226" i="15"/>
  <c r="O225" i="15"/>
  <c r="L225" i="15"/>
  <c r="I225" i="15"/>
  <c r="F225" i="15"/>
  <c r="C225" i="15"/>
  <c r="O224" i="15"/>
  <c r="L224" i="15"/>
  <c r="I224" i="15"/>
  <c r="F224" i="15"/>
  <c r="C224" i="15" s="1"/>
  <c r="O223" i="15"/>
  <c r="L223" i="15"/>
  <c r="I223" i="15"/>
  <c r="F223" i="15"/>
  <c r="O222" i="15"/>
  <c r="L222" i="15"/>
  <c r="I222" i="15"/>
  <c r="F222" i="15"/>
  <c r="O221" i="15"/>
  <c r="L221" i="15"/>
  <c r="I221" i="15"/>
  <c r="F221" i="15"/>
  <c r="O220" i="15"/>
  <c r="L220" i="15"/>
  <c r="L219" i="15" s="1"/>
  <c r="I220" i="15"/>
  <c r="F220" i="15"/>
  <c r="O219" i="15"/>
  <c r="N219" i="15"/>
  <c r="M219" i="15"/>
  <c r="K219" i="15"/>
  <c r="J219" i="15"/>
  <c r="I219" i="15"/>
  <c r="H219" i="15"/>
  <c r="G219" i="15"/>
  <c r="E219" i="15"/>
  <c r="D219" i="15"/>
  <c r="O218" i="15"/>
  <c r="L218" i="15"/>
  <c r="I218" i="15"/>
  <c r="F218" i="15"/>
  <c r="O217" i="15"/>
  <c r="O216" i="15" s="1"/>
  <c r="L217" i="15"/>
  <c r="I217" i="15"/>
  <c r="F217" i="15"/>
  <c r="N216" i="15"/>
  <c r="M216" i="15"/>
  <c r="K216" i="15"/>
  <c r="J216" i="15"/>
  <c r="I216" i="15"/>
  <c r="H216" i="15"/>
  <c r="G216" i="15"/>
  <c r="F216" i="15"/>
  <c r="E216" i="15"/>
  <c r="D216" i="15"/>
  <c r="O215" i="15"/>
  <c r="L215" i="15"/>
  <c r="L214" i="15" s="1"/>
  <c r="I215" i="15"/>
  <c r="I214" i="15" s="1"/>
  <c r="F215" i="15"/>
  <c r="O214" i="15"/>
  <c r="N214" i="15"/>
  <c r="M214" i="15"/>
  <c r="K214" i="15"/>
  <c r="K212" i="15" s="1"/>
  <c r="J214" i="15"/>
  <c r="J212" i="15" s="1"/>
  <c r="H214" i="15"/>
  <c r="G214" i="15"/>
  <c r="F214" i="15"/>
  <c r="E214" i="15"/>
  <c r="D214" i="15"/>
  <c r="O213" i="15"/>
  <c r="L213" i="15"/>
  <c r="C213" i="15" s="1"/>
  <c r="I213" i="15"/>
  <c r="F213" i="15"/>
  <c r="N212" i="15"/>
  <c r="N211" i="15" s="1"/>
  <c r="H212" i="15"/>
  <c r="D212" i="15"/>
  <c r="D211" i="15" s="1"/>
  <c r="O210" i="15"/>
  <c r="L210" i="15"/>
  <c r="I210" i="15"/>
  <c r="F210" i="15"/>
  <c r="O209" i="15"/>
  <c r="O208" i="15" s="1"/>
  <c r="L209" i="15"/>
  <c r="I209" i="15"/>
  <c r="F209" i="15"/>
  <c r="F208" i="15" s="1"/>
  <c r="C209" i="15"/>
  <c r="N208" i="15"/>
  <c r="M208" i="15"/>
  <c r="L208" i="15"/>
  <c r="K208" i="15"/>
  <c r="J208" i="15"/>
  <c r="I208" i="15"/>
  <c r="H208" i="15"/>
  <c r="G208" i="15"/>
  <c r="E208" i="15"/>
  <c r="D208" i="15"/>
  <c r="O207" i="15"/>
  <c r="L207" i="15"/>
  <c r="C207" i="15" s="1"/>
  <c r="I207" i="15"/>
  <c r="F207" i="15"/>
  <c r="O206" i="15"/>
  <c r="L206" i="15"/>
  <c r="I206" i="15"/>
  <c r="F206" i="15"/>
  <c r="C206" i="15" s="1"/>
  <c r="O205" i="15"/>
  <c r="L205" i="15"/>
  <c r="I205" i="15"/>
  <c r="F205" i="15"/>
  <c r="O204" i="15"/>
  <c r="L204" i="15"/>
  <c r="I204" i="15"/>
  <c r="F204" i="15"/>
  <c r="O203" i="15"/>
  <c r="L203" i="15"/>
  <c r="I203" i="15"/>
  <c r="F203" i="15"/>
  <c r="C203" i="15" s="1"/>
  <c r="O202" i="15"/>
  <c r="L202" i="15"/>
  <c r="I202" i="15"/>
  <c r="F202" i="15"/>
  <c r="C202" i="15" s="1"/>
  <c r="O201" i="15"/>
  <c r="L201" i="15"/>
  <c r="I201" i="15"/>
  <c r="F201" i="15"/>
  <c r="O200" i="15"/>
  <c r="L200" i="15"/>
  <c r="I200" i="15"/>
  <c r="F200" i="15"/>
  <c r="F199" i="15" s="1"/>
  <c r="O199" i="15"/>
  <c r="N199" i="15"/>
  <c r="M199" i="15"/>
  <c r="K199" i="15"/>
  <c r="J199" i="15"/>
  <c r="H199" i="15"/>
  <c r="G199" i="15"/>
  <c r="E199" i="15"/>
  <c r="D199" i="15"/>
  <c r="O198" i="15"/>
  <c r="L198" i="15"/>
  <c r="I198" i="15"/>
  <c r="F198" i="15"/>
  <c r="O197" i="15"/>
  <c r="L197" i="15"/>
  <c r="I197" i="15"/>
  <c r="C197" i="15" s="1"/>
  <c r="F197" i="15"/>
  <c r="O196" i="15"/>
  <c r="L196" i="15"/>
  <c r="I196" i="15"/>
  <c r="F196" i="15"/>
  <c r="O195" i="15"/>
  <c r="L195" i="15"/>
  <c r="I195" i="15"/>
  <c r="F195" i="15"/>
  <c r="C195" i="15" s="1"/>
  <c r="O194" i="15"/>
  <c r="L194" i="15"/>
  <c r="I194" i="15"/>
  <c r="F194" i="15"/>
  <c r="O193" i="15"/>
  <c r="L193" i="15"/>
  <c r="I193" i="15"/>
  <c r="F193" i="15"/>
  <c r="O192" i="15"/>
  <c r="L192" i="15"/>
  <c r="C192" i="15" s="1"/>
  <c r="I192" i="15"/>
  <c r="F192" i="15"/>
  <c r="O191" i="15"/>
  <c r="L191" i="15"/>
  <c r="I191" i="15"/>
  <c r="F191" i="15"/>
  <c r="C191" i="15"/>
  <c r="O190" i="15"/>
  <c r="L190" i="15"/>
  <c r="I190" i="15"/>
  <c r="F190" i="15"/>
  <c r="C190" i="15" s="1"/>
  <c r="O189" i="15"/>
  <c r="L189" i="15"/>
  <c r="I189" i="15"/>
  <c r="F189" i="15"/>
  <c r="F188" i="15" s="1"/>
  <c r="N188" i="15"/>
  <c r="N187" i="15" s="1"/>
  <c r="M188" i="15"/>
  <c r="K188" i="15"/>
  <c r="J188" i="15"/>
  <c r="J187" i="15" s="1"/>
  <c r="H188" i="15"/>
  <c r="G188" i="15"/>
  <c r="E188" i="15"/>
  <c r="E187" i="15" s="1"/>
  <c r="E182" i="15" s="1"/>
  <c r="D188" i="15"/>
  <c r="D187" i="15" s="1"/>
  <c r="D182" i="15" s="1"/>
  <c r="D181" i="15" s="1"/>
  <c r="M187" i="15"/>
  <c r="K187" i="15"/>
  <c r="H187" i="15"/>
  <c r="G187" i="15"/>
  <c r="O186" i="15"/>
  <c r="L186" i="15"/>
  <c r="I186" i="15"/>
  <c r="F186" i="15"/>
  <c r="O185" i="15"/>
  <c r="L185" i="15"/>
  <c r="I185" i="15"/>
  <c r="F185" i="15"/>
  <c r="O184" i="15"/>
  <c r="L184" i="15"/>
  <c r="I184" i="15"/>
  <c r="F184" i="15"/>
  <c r="F183" i="15" s="1"/>
  <c r="O183" i="15"/>
  <c r="N183" i="15"/>
  <c r="M183" i="15"/>
  <c r="K183" i="15"/>
  <c r="K182" i="15" s="1"/>
  <c r="J183" i="15"/>
  <c r="H183" i="15"/>
  <c r="H182" i="15" s="1"/>
  <c r="G183" i="15"/>
  <c r="G182" i="15" s="1"/>
  <c r="E183" i="15"/>
  <c r="D183" i="15"/>
  <c r="M182" i="15"/>
  <c r="O180" i="15"/>
  <c r="L180" i="15"/>
  <c r="I180" i="15"/>
  <c r="F180" i="15"/>
  <c r="F179" i="15" s="1"/>
  <c r="O179" i="15"/>
  <c r="O178" i="15" s="1"/>
  <c r="N179" i="15"/>
  <c r="M179" i="15"/>
  <c r="K179" i="15"/>
  <c r="K178" i="15" s="1"/>
  <c r="J179" i="15"/>
  <c r="I179" i="15"/>
  <c r="H179" i="15"/>
  <c r="G179" i="15"/>
  <c r="G178" i="15" s="1"/>
  <c r="E179" i="15"/>
  <c r="D179" i="15"/>
  <c r="N178" i="15"/>
  <c r="M178" i="15"/>
  <c r="J178" i="15"/>
  <c r="I178" i="15"/>
  <c r="H178" i="15"/>
  <c r="E178" i="15"/>
  <c r="D178" i="15"/>
  <c r="O177" i="15"/>
  <c r="L177" i="15"/>
  <c r="I177" i="15"/>
  <c r="C177" i="15" s="1"/>
  <c r="F177" i="15"/>
  <c r="O176" i="15"/>
  <c r="L176" i="15"/>
  <c r="I176" i="15"/>
  <c r="F176" i="15"/>
  <c r="F175" i="15" s="1"/>
  <c r="O175" i="15"/>
  <c r="O174" i="15" s="1"/>
  <c r="N175" i="15"/>
  <c r="M175" i="15"/>
  <c r="K175" i="15"/>
  <c r="J175" i="15"/>
  <c r="H175" i="15"/>
  <c r="G175" i="15"/>
  <c r="G174" i="15" s="1"/>
  <c r="E175" i="15"/>
  <c r="E174" i="15" s="1"/>
  <c r="D175" i="15"/>
  <c r="N174" i="15"/>
  <c r="M174" i="15"/>
  <c r="J174" i="15"/>
  <c r="H174" i="15"/>
  <c r="D174" i="15"/>
  <c r="O173" i="15"/>
  <c r="L173" i="15"/>
  <c r="I173" i="15"/>
  <c r="F173" i="15"/>
  <c r="O172" i="15"/>
  <c r="L172" i="15"/>
  <c r="I172" i="15"/>
  <c r="F172" i="15"/>
  <c r="F171" i="15" s="1"/>
  <c r="O171" i="15"/>
  <c r="N171" i="15"/>
  <c r="M171" i="15"/>
  <c r="K171" i="15"/>
  <c r="J171" i="15"/>
  <c r="H171" i="15"/>
  <c r="G171" i="15"/>
  <c r="E171" i="15"/>
  <c r="D171" i="15"/>
  <c r="O170" i="15"/>
  <c r="L170" i="15"/>
  <c r="I170" i="15"/>
  <c r="F170" i="15"/>
  <c r="O169" i="15"/>
  <c r="L169" i="15"/>
  <c r="I169" i="15"/>
  <c r="C169" i="15" s="1"/>
  <c r="F169" i="15"/>
  <c r="O168" i="15"/>
  <c r="L168" i="15"/>
  <c r="I168" i="15"/>
  <c r="F168" i="15"/>
  <c r="O167" i="15"/>
  <c r="O166" i="15" s="1"/>
  <c r="L167" i="15"/>
  <c r="I167" i="15"/>
  <c r="C167" i="15" s="1"/>
  <c r="F167" i="15"/>
  <c r="F166" i="15" s="1"/>
  <c r="N166" i="15"/>
  <c r="M166" i="15"/>
  <c r="L166" i="15"/>
  <c r="K166" i="15"/>
  <c r="J166" i="15"/>
  <c r="H166" i="15"/>
  <c r="G166" i="15"/>
  <c r="E166" i="15"/>
  <c r="D166" i="15"/>
  <c r="O165" i="15"/>
  <c r="L165" i="15"/>
  <c r="I165" i="15"/>
  <c r="F165" i="15"/>
  <c r="O164" i="15"/>
  <c r="L164" i="15"/>
  <c r="I164" i="15"/>
  <c r="F164" i="15"/>
  <c r="O163" i="15"/>
  <c r="O162" i="15" s="1"/>
  <c r="O161" i="15" s="1"/>
  <c r="O160" i="15" s="1"/>
  <c r="L163" i="15"/>
  <c r="I163" i="15"/>
  <c r="F163" i="15"/>
  <c r="F162" i="15" s="1"/>
  <c r="C163" i="15"/>
  <c r="N162" i="15"/>
  <c r="M162" i="15"/>
  <c r="L162" i="15"/>
  <c r="L161" i="15" s="1"/>
  <c r="K162" i="15"/>
  <c r="J162" i="15"/>
  <c r="H162" i="15"/>
  <c r="H161" i="15" s="1"/>
  <c r="H160" i="15" s="1"/>
  <c r="G162" i="15"/>
  <c r="E162" i="15"/>
  <c r="E161" i="15" s="1"/>
  <c r="E160" i="15" s="1"/>
  <c r="D162" i="15"/>
  <c r="D161" i="15" s="1"/>
  <c r="D160" i="15" s="1"/>
  <c r="N161" i="15"/>
  <c r="M161" i="15"/>
  <c r="M160" i="15" s="1"/>
  <c r="K161" i="15"/>
  <c r="J161" i="15"/>
  <c r="G161" i="15"/>
  <c r="N160" i="15"/>
  <c r="J160" i="15"/>
  <c r="O159" i="15"/>
  <c r="L159" i="15"/>
  <c r="I159" i="15"/>
  <c r="C159" i="15" s="1"/>
  <c r="F159" i="15"/>
  <c r="O158" i="15"/>
  <c r="L158" i="15"/>
  <c r="I158" i="15"/>
  <c r="F158" i="15"/>
  <c r="O157" i="15"/>
  <c r="L157" i="15"/>
  <c r="I157" i="15"/>
  <c r="F157" i="15"/>
  <c r="O156" i="15"/>
  <c r="L156" i="15"/>
  <c r="C156" i="15" s="1"/>
  <c r="I156" i="15"/>
  <c r="F156" i="15"/>
  <c r="O155" i="15"/>
  <c r="L155" i="15"/>
  <c r="I155" i="15"/>
  <c r="F155" i="15"/>
  <c r="C155" i="15" s="1"/>
  <c r="O154" i="15"/>
  <c r="L154" i="15"/>
  <c r="I154" i="15"/>
  <c r="F154" i="15"/>
  <c r="F153" i="15" s="1"/>
  <c r="N153" i="15"/>
  <c r="M153" i="15"/>
  <c r="M152" i="15" s="1"/>
  <c r="K153" i="15"/>
  <c r="J153" i="15"/>
  <c r="I153" i="15"/>
  <c r="I152" i="15" s="1"/>
  <c r="H153" i="15"/>
  <c r="G153" i="15"/>
  <c r="E153" i="15"/>
  <c r="E152" i="15" s="1"/>
  <c r="D153" i="15"/>
  <c r="D152" i="15" s="1"/>
  <c r="N152" i="15"/>
  <c r="K152" i="15"/>
  <c r="J152" i="15"/>
  <c r="H152" i="15"/>
  <c r="G152" i="15"/>
  <c r="O151" i="15"/>
  <c r="L151" i="15"/>
  <c r="I151" i="15"/>
  <c r="F151" i="15"/>
  <c r="C151" i="15" s="1"/>
  <c r="O150" i="15"/>
  <c r="L150" i="15"/>
  <c r="I150" i="15"/>
  <c r="F150" i="15"/>
  <c r="O149" i="15"/>
  <c r="L149" i="15"/>
  <c r="I149" i="15"/>
  <c r="F149" i="15"/>
  <c r="O148" i="15"/>
  <c r="L148" i="15"/>
  <c r="I148" i="15"/>
  <c r="F148" i="15"/>
  <c r="F147" i="15" s="1"/>
  <c r="O147" i="15"/>
  <c r="N147" i="15"/>
  <c r="M147" i="15"/>
  <c r="K147" i="15"/>
  <c r="J147" i="15"/>
  <c r="H147" i="15"/>
  <c r="G147" i="15"/>
  <c r="E147" i="15"/>
  <c r="D147" i="15"/>
  <c r="O146" i="15"/>
  <c r="L146" i="15"/>
  <c r="I146" i="15"/>
  <c r="F146" i="15"/>
  <c r="C146" i="15" s="1"/>
  <c r="O145" i="15"/>
  <c r="L145" i="15"/>
  <c r="I145" i="15"/>
  <c r="F145" i="15"/>
  <c r="O144" i="15"/>
  <c r="L144" i="15"/>
  <c r="I144" i="15"/>
  <c r="F144" i="15"/>
  <c r="O143" i="15"/>
  <c r="L143" i="15"/>
  <c r="I143" i="15"/>
  <c r="F143" i="15"/>
  <c r="C143" i="15" s="1"/>
  <c r="O142" i="15"/>
  <c r="L142" i="15"/>
  <c r="I142" i="15"/>
  <c r="F142" i="15"/>
  <c r="O141" i="15"/>
  <c r="L141" i="15"/>
  <c r="I141" i="15"/>
  <c r="C141" i="15" s="1"/>
  <c r="F141" i="15"/>
  <c r="O140" i="15"/>
  <c r="L140" i="15"/>
  <c r="I140" i="15"/>
  <c r="F140" i="15"/>
  <c r="O139" i="15"/>
  <c r="O138" i="15" s="1"/>
  <c r="L139" i="15"/>
  <c r="I139" i="15"/>
  <c r="C139" i="15" s="1"/>
  <c r="F139" i="15"/>
  <c r="F138" i="15" s="1"/>
  <c r="N138" i="15"/>
  <c r="M138" i="15"/>
  <c r="L138" i="15"/>
  <c r="K138" i="15"/>
  <c r="J138" i="15"/>
  <c r="H138" i="15"/>
  <c r="G138" i="15"/>
  <c r="E138" i="15"/>
  <c r="D138" i="15"/>
  <c r="O137" i="15"/>
  <c r="L137" i="15"/>
  <c r="I137" i="15"/>
  <c r="C137" i="15" s="1"/>
  <c r="F137" i="15"/>
  <c r="O136" i="15"/>
  <c r="L136" i="15"/>
  <c r="I136" i="15"/>
  <c r="F136" i="15"/>
  <c r="O135" i="15"/>
  <c r="O134" i="15" s="1"/>
  <c r="L135" i="15"/>
  <c r="L134" i="15" s="1"/>
  <c r="I135" i="15"/>
  <c r="F135" i="15"/>
  <c r="F134" i="15" s="1"/>
  <c r="C135" i="15"/>
  <c r="N134" i="15"/>
  <c r="M134" i="15"/>
  <c r="K134" i="15"/>
  <c r="J134" i="15"/>
  <c r="H134" i="15"/>
  <c r="G134" i="15"/>
  <c r="E134" i="15"/>
  <c r="D134" i="15"/>
  <c r="O133" i="15"/>
  <c r="L133" i="15"/>
  <c r="I133" i="15"/>
  <c r="C133" i="15" s="1"/>
  <c r="F133" i="15"/>
  <c r="O132" i="15"/>
  <c r="L132" i="15"/>
  <c r="I132" i="15"/>
  <c r="F132" i="15"/>
  <c r="F131" i="15" s="1"/>
  <c r="O131" i="15"/>
  <c r="N131" i="15"/>
  <c r="M131" i="15"/>
  <c r="K131" i="15"/>
  <c r="J131" i="15"/>
  <c r="H131" i="15"/>
  <c r="G131" i="15"/>
  <c r="E131" i="15"/>
  <c r="D131" i="15"/>
  <c r="O130" i="15"/>
  <c r="L130" i="15"/>
  <c r="I130" i="15"/>
  <c r="F130" i="15"/>
  <c r="O129" i="15"/>
  <c r="L129" i="15"/>
  <c r="I129" i="15"/>
  <c r="F129" i="15"/>
  <c r="O128" i="15"/>
  <c r="L128" i="15"/>
  <c r="C128" i="15" s="1"/>
  <c r="I128" i="15"/>
  <c r="F128" i="15"/>
  <c r="O127" i="15"/>
  <c r="O126" i="15" s="1"/>
  <c r="L127" i="15"/>
  <c r="L126" i="15" s="1"/>
  <c r="I127" i="15"/>
  <c r="F127" i="15"/>
  <c r="F126" i="15" s="1"/>
  <c r="N126" i="15"/>
  <c r="M126" i="15"/>
  <c r="K126" i="15"/>
  <c r="J126" i="15"/>
  <c r="H126" i="15"/>
  <c r="G126" i="15"/>
  <c r="E126" i="15"/>
  <c r="D126" i="15"/>
  <c r="D120" i="15" s="1"/>
  <c r="O125" i="15"/>
  <c r="L125" i="15"/>
  <c r="I125" i="15"/>
  <c r="F125" i="15"/>
  <c r="O124" i="15"/>
  <c r="L124" i="15"/>
  <c r="I124" i="15"/>
  <c r="F124" i="15"/>
  <c r="O123" i="15"/>
  <c r="O121" i="15" s="1"/>
  <c r="L123" i="15"/>
  <c r="I123" i="15"/>
  <c r="F123" i="15"/>
  <c r="C123" i="15" s="1"/>
  <c r="O122" i="15"/>
  <c r="L122" i="15"/>
  <c r="I122" i="15"/>
  <c r="I121" i="15" s="1"/>
  <c r="F122" i="15"/>
  <c r="N121" i="15"/>
  <c r="M121" i="15"/>
  <c r="M120" i="15" s="1"/>
  <c r="K121" i="15"/>
  <c r="J121" i="15"/>
  <c r="H121" i="15"/>
  <c r="G121" i="15"/>
  <c r="E121" i="15"/>
  <c r="E120" i="15" s="1"/>
  <c r="D121" i="15"/>
  <c r="N120" i="15"/>
  <c r="J120" i="15"/>
  <c r="O119" i="15"/>
  <c r="L119" i="15"/>
  <c r="I119" i="15"/>
  <c r="F119" i="15"/>
  <c r="C119" i="15" s="1"/>
  <c r="O118" i="15"/>
  <c r="L118" i="15"/>
  <c r="I118" i="15"/>
  <c r="F118" i="15"/>
  <c r="O117" i="15"/>
  <c r="L117" i="15"/>
  <c r="I117" i="15"/>
  <c r="C117" i="15" s="1"/>
  <c r="F117" i="15"/>
  <c r="O116" i="15"/>
  <c r="L116" i="15"/>
  <c r="I116" i="15"/>
  <c r="F116" i="15"/>
  <c r="O115" i="15"/>
  <c r="O114" i="15" s="1"/>
  <c r="L115" i="15"/>
  <c r="I115" i="15"/>
  <c r="F115" i="15"/>
  <c r="F114" i="15" s="1"/>
  <c r="N114" i="15"/>
  <c r="M114" i="15"/>
  <c r="L114" i="15"/>
  <c r="K114" i="15"/>
  <c r="J114" i="15"/>
  <c r="H114" i="15"/>
  <c r="G114" i="15"/>
  <c r="E114" i="15"/>
  <c r="D114" i="15"/>
  <c r="O113" i="15"/>
  <c r="L113" i="15"/>
  <c r="I113" i="15"/>
  <c r="F113" i="15"/>
  <c r="O112" i="15"/>
  <c r="L112" i="15"/>
  <c r="I112" i="15"/>
  <c r="F112" i="15"/>
  <c r="O111" i="15"/>
  <c r="O108" i="15" s="1"/>
  <c r="L111" i="15"/>
  <c r="I111" i="15"/>
  <c r="F111" i="15"/>
  <c r="C111" i="15"/>
  <c r="O110" i="15"/>
  <c r="L110" i="15"/>
  <c r="I110" i="15"/>
  <c r="F110" i="15"/>
  <c r="C110" i="15" s="1"/>
  <c r="O109" i="15"/>
  <c r="L109" i="15"/>
  <c r="I109" i="15"/>
  <c r="F109" i="15"/>
  <c r="F108" i="15" s="1"/>
  <c r="N108" i="15"/>
  <c r="M108" i="15"/>
  <c r="K108" i="15"/>
  <c r="J108" i="15"/>
  <c r="H108" i="15"/>
  <c r="G108" i="15"/>
  <c r="E108" i="15"/>
  <c r="D108" i="15"/>
  <c r="O107" i="15"/>
  <c r="L107" i="15"/>
  <c r="I107" i="15"/>
  <c r="F107" i="15"/>
  <c r="C107" i="15" s="1"/>
  <c r="O106" i="15"/>
  <c r="L106" i="15"/>
  <c r="I106" i="15"/>
  <c r="F106" i="15"/>
  <c r="O105" i="15"/>
  <c r="L105" i="15"/>
  <c r="I105" i="15"/>
  <c r="F105" i="15"/>
  <c r="O104" i="15"/>
  <c r="L104" i="15"/>
  <c r="C104" i="15" s="1"/>
  <c r="I104" i="15"/>
  <c r="F104" i="15"/>
  <c r="O103" i="15"/>
  <c r="L103" i="15"/>
  <c r="I103" i="15"/>
  <c r="F103" i="15"/>
  <c r="C103" i="15" s="1"/>
  <c r="O102" i="15"/>
  <c r="L102" i="15"/>
  <c r="I102" i="15"/>
  <c r="F102" i="15"/>
  <c r="O101" i="15"/>
  <c r="L101" i="15"/>
  <c r="I101" i="15"/>
  <c r="F101" i="15"/>
  <c r="O100" i="15"/>
  <c r="L100" i="15"/>
  <c r="I100" i="15"/>
  <c r="F100" i="15"/>
  <c r="F99" i="15" s="1"/>
  <c r="O99" i="15"/>
  <c r="N99" i="15"/>
  <c r="M99" i="15"/>
  <c r="K99" i="15"/>
  <c r="J99" i="15"/>
  <c r="H99" i="15"/>
  <c r="G99" i="15"/>
  <c r="E99" i="15"/>
  <c r="D99" i="15"/>
  <c r="O98" i="15"/>
  <c r="L98" i="15"/>
  <c r="I98" i="15"/>
  <c r="F98" i="15"/>
  <c r="C98" i="15" s="1"/>
  <c r="O97" i="15"/>
  <c r="L97" i="15"/>
  <c r="I97" i="15"/>
  <c r="F97" i="15"/>
  <c r="O96" i="15"/>
  <c r="L96" i="15"/>
  <c r="I96" i="15"/>
  <c r="F96" i="15"/>
  <c r="O95" i="15"/>
  <c r="L95" i="15"/>
  <c r="I95" i="15"/>
  <c r="F95" i="15"/>
  <c r="C95" i="15" s="1"/>
  <c r="O94" i="15"/>
  <c r="L94" i="15"/>
  <c r="I94" i="15"/>
  <c r="F94" i="15"/>
  <c r="O93" i="15"/>
  <c r="L93" i="15"/>
  <c r="I93" i="15"/>
  <c r="C93" i="15" s="1"/>
  <c r="F93" i="15"/>
  <c r="O92" i="15"/>
  <c r="L92" i="15"/>
  <c r="I92" i="15"/>
  <c r="F92" i="15"/>
  <c r="O91" i="15"/>
  <c r="N91" i="15"/>
  <c r="M91" i="15"/>
  <c r="K91" i="15"/>
  <c r="J91" i="15"/>
  <c r="H91" i="15"/>
  <c r="G91" i="15"/>
  <c r="E91" i="15"/>
  <c r="D91" i="15"/>
  <c r="O90" i="15"/>
  <c r="L90" i="15"/>
  <c r="I90" i="15"/>
  <c r="F90" i="15"/>
  <c r="O89" i="15"/>
  <c r="L89" i="15"/>
  <c r="I89" i="15"/>
  <c r="F89" i="15"/>
  <c r="O88" i="15"/>
  <c r="L88" i="15"/>
  <c r="C88" i="15" s="1"/>
  <c r="I88" i="15"/>
  <c r="F88" i="15"/>
  <c r="O87" i="15"/>
  <c r="L87" i="15"/>
  <c r="I87" i="15"/>
  <c r="F87" i="15"/>
  <c r="C87" i="15" s="1"/>
  <c r="O86" i="15"/>
  <c r="L86" i="15"/>
  <c r="I86" i="15"/>
  <c r="F86" i="15"/>
  <c r="N85" i="15"/>
  <c r="N83" i="15" s="1"/>
  <c r="M85" i="15"/>
  <c r="M83" i="15" s="1"/>
  <c r="K85" i="15"/>
  <c r="J85" i="15"/>
  <c r="J83" i="15" s="1"/>
  <c r="I85" i="15"/>
  <c r="H85" i="15"/>
  <c r="G85" i="15"/>
  <c r="E85" i="15"/>
  <c r="E83" i="15" s="1"/>
  <c r="D85" i="15"/>
  <c r="O84" i="15"/>
  <c r="L84" i="15"/>
  <c r="I84" i="15"/>
  <c r="F84" i="15"/>
  <c r="K83" i="15"/>
  <c r="H83" i="15"/>
  <c r="G83" i="15"/>
  <c r="D83" i="15"/>
  <c r="O82" i="15"/>
  <c r="L82" i="15"/>
  <c r="I82" i="15"/>
  <c r="F82" i="15"/>
  <c r="C82" i="15" s="1"/>
  <c r="O81" i="15"/>
  <c r="L81" i="15"/>
  <c r="L80" i="15" s="1"/>
  <c r="I81" i="15"/>
  <c r="F81" i="15"/>
  <c r="O80" i="15"/>
  <c r="N80" i="15"/>
  <c r="M80" i="15"/>
  <c r="K80" i="15"/>
  <c r="K76" i="15" s="1"/>
  <c r="J80" i="15"/>
  <c r="H80" i="15"/>
  <c r="G80" i="15"/>
  <c r="F80" i="15"/>
  <c r="E80" i="15"/>
  <c r="D80" i="15"/>
  <c r="O79" i="15"/>
  <c r="L79" i="15"/>
  <c r="C79" i="15" s="1"/>
  <c r="I79" i="15"/>
  <c r="F79" i="15"/>
  <c r="O78" i="15"/>
  <c r="L78" i="15"/>
  <c r="I78" i="15"/>
  <c r="F78" i="15"/>
  <c r="F77" i="15" s="1"/>
  <c r="N77" i="15"/>
  <c r="N76" i="15" s="1"/>
  <c r="M77" i="15"/>
  <c r="M76" i="15" s="1"/>
  <c r="K77" i="15"/>
  <c r="J77" i="15"/>
  <c r="I77" i="15"/>
  <c r="H77" i="15"/>
  <c r="G77" i="15"/>
  <c r="E77" i="15"/>
  <c r="E76" i="15" s="1"/>
  <c r="E75" i="15" s="1"/>
  <c r="D77" i="15"/>
  <c r="D76" i="15" s="1"/>
  <c r="J76" i="15"/>
  <c r="J75" i="15" s="1"/>
  <c r="H76" i="15"/>
  <c r="G76" i="15"/>
  <c r="O74" i="15"/>
  <c r="L74" i="15"/>
  <c r="I74" i="15"/>
  <c r="F74" i="15"/>
  <c r="O73" i="15"/>
  <c r="L73" i="15"/>
  <c r="I73" i="15"/>
  <c r="F73" i="15"/>
  <c r="O72" i="15"/>
  <c r="L72" i="15"/>
  <c r="I72" i="15"/>
  <c r="F72" i="15"/>
  <c r="O71" i="15"/>
  <c r="O69" i="15" s="1"/>
  <c r="O67" i="15" s="1"/>
  <c r="L71" i="15"/>
  <c r="I71" i="15"/>
  <c r="F71" i="15"/>
  <c r="C71" i="15"/>
  <c r="O70" i="15"/>
  <c r="L70" i="15"/>
  <c r="I70" i="15"/>
  <c r="F70" i="15"/>
  <c r="N69" i="15"/>
  <c r="N67" i="15" s="1"/>
  <c r="M69" i="15"/>
  <c r="M67" i="15" s="1"/>
  <c r="K69" i="15"/>
  <c r="J69" i="15"/>
  <c r="J67" i="15" s="1"/>
  <c r="I69" i="15"/>
  <c r="H69" i="15"/>
  <c r="H67" i="15" s="1"/>
  <c r="G69" i="15"/>
  <c r="E69" i="15"/>
  <c r="E67" i="15" s="1"/>
  <c r="D69" i="15"/>
  <c r="O68" i="15"/>
  <c r="L68" i="15"/>
  <c r="I68" i="15"/>
  <c r="F68" i="15"/>
  <c r="K67" i="15"/>
  <c r="G67" i="15"/>
  <c r="D67" i="15"/>
  <c r="O66" i="15"/>
  <c r="L66" i="15"/>
  <c r="I66" i="15"/>
  <c r="F66" i="15"/>
  <c r="O65" i="15"/>
  <c r="L65" i="15"/>
  <c r="I65" i="15"/>
  <c r="C65" i="15" s="1"/>
  <c r="F65" i="15"/>
  <c r="O64" i="15"/>
  <c r="L64" i="15"/>
  <c r="I64" i="15"/>
  <c r="F64" i="15"/>
  <c r="O63" i="15"/>
  <c r="L63" i="15"/>
  <c r="I63" i="15"/>
  <c r="F63" i="15"/>
  <c r="C63" i="15" s="1"/>
  <c r="O62" i="15"/>
  <c r="L62" i="15"/>
  <c r="I62" i="15"/>
  <c r="F62" i="15"/>
  <c r="O61" i="15"/>
  <c r="L61" i="15"/>
  <c r="I61" i="15"/>
  <c r="F61" i="15"/>
  <c r="O60" i="15"/>
  <c r="L60" i="15"/>
  <c r="C60" i="15" s="1"/>
  <c r="I60" i="15"/>
  <c r="F60" i="15"/>
  <c r="O59" i="15"/>
  <c r="O58" i="15" s="1"/>
  <c r="L59" i="15"/>
  <c r="I59" i="15"/>
  <c r="F59" i="15"/>
  <c r="N58" i="15"/>
  <c r="M58" i="15"/>
  <c r="K58" i="15"/>
  <c r="J58" i="15"/>
  <c r="H58" i="15"/>
  <c r="H54" i="15" s="1"/>
  <c r="G58" i="15"/>
  <c r="E58" i="15"/>
  <c r="D58" i="15"/>
  <c r="O57" i="15"/>
  <c r="L57" i="15"/>
  <c r="I57" i="15"/>
  <c r="F57" i="15"/>
  <c r="O56" i="15"/>
  <c r="L56" i="15"/>
  <c r="I56" i="15"/>
  <c r="F56" i="15"/>
  <c r="O55" i="15"/>
  <c r="N55" i="15"/>
  <c r="M55" i="15"/>
  <c r="M54" i="15" s="1"/>
  <c r="M53" i="15" s="1"/>
  <c r="K55" i="15"/>
  <c r="K54" i="15" s="1"/>
  <c r="J55" i="15"/>
  <c r="H55" i="15"/>
  <c r="G55" i="15"/>
  <c r="G54" i="15" s="1"/>
  <c r="G53" i="15" s="1"/>
  <c r="F55" i="15"/>
  <c r="E55" i="15"/>
  <c r="E54" i="15" s="1"/>
  <c r="D55" i="15"/>
  <c r="N54" i="15"/>
  <c r="J54" i="15"/>
  <c r="D54" i="15"/>
  <c r="D53" i="15" s="1"/>
  <c r="O47" i="15"/>
  <c r="C47" i="15" s="1"/>
  <c r="O46" i="15"/>
  <c r="N45" i="15"/>
  <c r="M45" i="15"/>
  <c r="L44" i="15"/>
  <c r="I44" i="15"/>
  <c r="I43" i="15" s="1"/>
  <c r="F44" i="15"/>
  <c r="L43" i="15"/>
  <c r="K43" i="15"/>
  <c r="J43" i="15"/>
  <c r="H43" i="15"/>
  <c r="G43" i="15"/>
  <c r="E43" i="15"/>
  <c r="D43" i="15"/>
  <c r="F42" i="15"/>
  <c r="E41" i="15"/>
  <c r="D41" i="15"/>
  <c r="L40" i="15"/>
  <c r="C40" i="15" s="1"/>
  <c r="L39" i="15"/>
  <c r="C39" i="15" s="1"/>
  <c r="L38" i="15"/>
  <c r="C38" i="15"/>
  <c r="L37" i="15"/>
  <c r="K36" i="15"/>
  <c r="J36" i="15"/>
  <c r="L35" i="15"/>
  <c r="C35" i="15" s="1"/>
  <c r="L34" i="15"/>
  <c r="K33" i="15"/>
  <c r="J33" i="15"/>
  <c r="L32" i="15"/>
  <c r="L31" i="15" s="1"/>
  <c r="C31" i="15" s="1"/>
  <c r="C32" i="15"/>
  <c r="K31" i="15"/>
  <c r="J31" i="15"/>
  <c r="L30" i="15"/>
  <c r="C30" i="15" s="1"/>
  <c r="L29" i="15"/>
  <c r="C29" i="15"/>
  <c r="L28" i="15"/>
  <c r="K27" i="15"/>
  <c r="J27" i="15"/>
  <c r="K26" i="15"/>
  <c r="F25" i="15"/>
  <c r="C25" i="15"/>
  <c r="I24" i="15"/>
  <c r="F24" i="15"/>
  <c r="O23" i="15"/>
  <c r="L23" i="15"/>
  <c r="I23" i="15"/>
  <c r="F23" i="15"/>
  <c r="O22" i="15"/>
  <c r="O21" i="15" s="1"/>
  <c r="L22" i="15"/>
  <c r="I22" i="15"/>
  <c r="F22" i="15"/>
  <c r="F21" i="15" s="1"/>
  <c r="N21" i="15"/>
  <c r="N275" i="15" s="1"/>
  <c r="N274" i="15" s="1"/>
  <c r="M21" i="15"/>
  <c r="M275" i="15" s="1"/>
  <c r="M274" i="15" s="1"/>
  <c r="K21" i="15"/>
  <c r="K275" i="15" s="1"/>
  <c r="K274" i="15" s="1"/>
  <c r="J21" i="15"/>
  <c r="J275" i="15" s="1"/>
  <c r="J274" i="15" s="1"/>
  <c r="I21" i="15"/>
  <c r="I20" i="15" s="1"/>
  <c r="H21" i="15"/>
  <c r="G21" i="15"/>
  <c r="G275" i="15" s="1"/>
  <c r="G274" i="15" s="1"/>
  <c r="E21" i="15"/>
  <c r="E275" i="15" s="1"/>
  <c r="E274" i="15" s="1"/>
  <c r="D21" i="15"/>
  <c r="M20" i="15"/>
  <c r="E20" i="15"/>
  <c r="C23" i="15" l="1"/>
  <c r="G20" i="15"/>
  <c r="I55" i="15"/>
  <c r="F58" i="15"/>
  <c r="C61" i="15"/>
  <c r="C62" i="15"/>
  <c r="L69" i="15"/>
  <c r="C73" i="15"/>
  <c r="L77" i="15"/>
  <c r="L85" i="15"/>
  <c r="C89" i="15"/>
  <c r="F91" i="15"/>
  <c r="C94" i="15"/>
  <c r="C100" i="15"/>
  <c r="C105" i="15"/>
  <c r="C112" i="15"/>
  <c r="C118" i="15"/>
  <c r="F121" i="15"/>
  <c r="H120" i="15"/>
  <c r="H75" i="15" s="1"/>
  <c r="C129" i="15"/>
  <c r="K120" i="15"/>
  <c r="K75" i="15" s="1"/>
  <c r="C136" i="15"/>
  <c r="C142" i="15"/>
  <c r="C148" i="15"/>
  <c r="L153" i="15"/>
  <c r="L152" i="15" s="1"/>
  <c r="C157" i="15"/>
  <c r="C164" i="15"/>
  <c r="C170" i="15"/>
  <c r="C184" i="15"/>
  <c r="N182" i="15"/>
  <c r="N181" i="15" s="1"/>
  <c r="M212" i="15"/>
  <c r="M211" i="15" s="1"/>
  <c r="M181" i="15" s="1"/>
  <c r="L216" i="15"/>
  <c r="C127" i="16"/>
  <c r="F126" i="16"/>
  <c r="I131" i="16"/>
  <c r="C131" i="16" s="1"/>
  <c r="C184" i="16"/>
  <c r="F183" i="16"/>
  <c r="C183" i="16" s="1"/>
  <c r="C192" i="16"/>
  <c r="F188" i="16"/>
  <c r="C188" i="16" s="1"/>
  <c r="O187" i="16"/>
  <c r="O182" i="16" s="1"/>
  <c r="C276" i="16"/>
  <c r="C22" i="15"/>
  <c r="C44" i="15"/>
  <c r="I58" i="15"/>
  <c r="C66" i="15"/>
  <c r="I67" i="15"/>
  <c r="N53" i="15"/>
  <c r="C72" i="15"/>
  <c r="D75" i="15"/>
  <c r="D52" i="15" s="1"/>
  <c r="D51" i="15" s="1"/>
  <c r="G120" i="15"/>
  <c r="G75" i="15" s="1"/>
  <c r="G52" i="15" s="1"/>
  <c r="K160" i="15"/>
  <c r="J182" i="15"/>
  <c r="O188" i="15"/>
  <c r="O187" i="15" s="1"/>
  <c r="O182" i="15" s="1"/>
  <c r="C196" i="15"/>
  <c r="C201" i="15"/>
  <c r="C208" i="15"/>
  <c r="E212" i="15"/>
  <c r="C221" i="15"/>
  <c r="C223" i="15"/>
  <c r="C226" i="15"/>
  <c r="I227" i="15"/>
  <c r="I212" i="15" s="1"/>
  <c r="C236" i="15"/>
  <c r="G252" i="15"/>
  <c r="C255" i="15"/>
  <c r="C258" i="15"/>
  <c r="C260" i="15"/>
  <c r="C278" i="15"/>
  <c r="F276" i="15"/>
  <c r="D53" i="16"/>
  <c r="I58" i="16"/>
  <c r="C71" i="16"/>
  <c r="I69" i="16"/>
  <c r="I67" i="16" s="1"/>
  <c r="F108" i="16"/>
  <c r="K181" i="16"/>
  <c r="L182" i="16"/>
  <c r="N187" i="16"/>
  <c r="N182" i="16" s="1"/>
  <c r="N181" i="16" s="1"/>
  <c r="C218" i="16"/>
  <c r="H53" i="15"/>
  <c r="H52" i="15" s="1"/>
  <c r="E53" i="15"/>
  <c r="E52" i="15" s="1"/>
  <c r="J53" i="15"/>
  <c r="J52" i="15" s="1"/>
  <c r="O77" i="15"/>
  <c r="O76" i="15" s="1"/>
  <c r="C81" i="15"/>
  <c r="F85" i="15"/>
  <c r="O85" i="15"/>
  <c r="C92" i="15"/>
  <c r="C97" i="15"/>
  <c r="C102" i="15"/>
  <c r="C109" i="15"/>
  <c r="C116" i="15"/>
  <c r="L121" i="15"/>
  <c r="C125" i="15"/>
  <c r="C127" i="15"/>
  <c r="C132" i="15"/>
  <c r="C140" i="15"/>
  <c r="C145" i="15"/>
  <c r="C150" i="15"/>
  <c r="O153" i="15"/>
  <c r="O152" i="15" s="1"/>
  <c r="C168" i="15"/>
  <c r="G160" i="15"/>
  <c r="C173" i="15"/>
  <c r="C176" i="15"/>
  <c r="C186" i="15"/>
  <c r="C189" i="15"/>
  <c r="C194" i="15"/>
  <c r="C200" i="15"/>
  <c r="C205" i="15"/>
  <c r="L212" i="15"/>
  <c r="O227" i="15"/>
  <c r="C235" i="15"/>
  <c r="C238" i="15"/>
  <c r="L253" i="15"/>
  <c r="L252" i="15" s="1"/>
  <c r="C259" i="15"/>
  <c r="C262" i="15"/>
  <c r="I276" i="15"/>
  <c r="C279" i="15"/>
  <c r="C282" i="15"/>
  <c r="C284" i="15"/>
  <c r="J187" i="16"/>
  <c r="J182" i="16" s="1"/>
  <c r="J181" i="16" s="1"/>
  <c r="C254" i="16"/>
  <c r="C263" i="16"/>
  <c r="C269" i="16"/>
  <c r="N20" i="15"/>
  <c r="J26" i="15"/>
  <c r="C59" i="15"/>
  <c r="C64" i="15"/>
  <c r="C74" i="15"/>
  <c r="C84" i="15"/>
  <c r="C90" i="15"/>
  <c r="C96" i="15"/>
  <c r="C101" i="15"/>
  <c r="C106" i="15"/>
  <c r="L108" i="15"/>
  <c r="C113" i="15"/>
  <c r="C115" i="15"/>
  <c r="C124" i="15"/>
  <c r="C130" i="15"/>
  <c r="C144" i="15"/>
  <c r="C149" i="15"/>
  <c r="C158" i="15"/>
  <c r="C165" i="15"/>
  <c r="C172" i="15"/>
  <c r="C180" i="15"/>
  <c r="C185" i="15"/>
  <c r="L188" i="15"/>
  <c r="C193" i="15"/>
  <c r="C198" i="15"/>
  <c r="C204" i="15"/>
  <c r="C210" i="15"/>
  <c r="J211" i="15"/>
  <c r="C217" i="15"/>
  <c r="C230" i="15"/>
  <c r="L233" i="15"/>
  <c r="L232" i="15" s="1"/>
  <c r="C239" i="15"/>
  <c r="E240" i="15"/>
  <c r="C244" i="15"/>
  <c r="C270" i="15"/>
  <c r="C283" i="15"/>
  <c r="G20" i="16"/>
  <c r="C23" i="16"/>
  <c r="C28" i="16"/>
  <c r="K26" i="16"/>
  <c r="C44" i="16"/>
  <c r="J52" i="16"/>
  <c r="J51" i="16" s="1"/>
  <c r="J50" i="16" s="1"/>
  <c r="J75" i="16"/>
  <c r="G75" i="16"/>
  <c r="G52" i="16" s="1"/>
  <c r="G51" i="16" s="1"/>
  <c r="K83" i="16"/>
  <c r="K75" i="16" s="1"/>
  <c r="E120" i="16"/>
  <c r="E75" i="16" s="1"/>
  <c r="E272" i="16" s="1"/>
  <c r="I138" i="16"/>
  <c r="L166" i="16"/>
  <c r="N174" i="16"/>
  <c r="E187" i="16"/>
  <c r="E182" i="16" s="1"/>
  <c r="E181" i="16" s="1"/>
  <c r="F199" i="16"/>
  <c r="C199" i="16" s="1"/>
  <c r="C238" i="16"/>
  <c r="C239" i="16"/>
  <c r="C251" i="16"/>
  <c r="C258" i="16"/>
  <c r="F257" i="16"/>
  <c r="F253" i="16" s="1"/>
  <c r="F252" i="16" s="1"/>
  <c r="C264" i="16"/>
  <c r="C266" i="16"/>
  <c r="F265" i="16"/>
  <c r="C265" i="16" s="1"/>
  <c r="L54" i="16"/>
  <c r="C65" i="16"/>
  <c r="N53" i="16"/>
  <c r="C84" i="16"/>
  <c r="C90" i="16"/>
  <c r="C96" i="16"/>
  <c r="C101" i="16"/>
  <c r="C106" i="16"/>
  <c r="C113" i="16"/>
  <c r="C115" i="16"/>
  <c r="C124" i="16"/>
  <c r="C125" i="16"/>
  <c r="D120" i="16"/>
  <c r="D75" i="16" s="1"/>
  <c r="H120" i="16"/>
  <c r="H75" i="16" s="1"/>
  <c r="H52" i="16" s="1"/>
  <c r="H51" i="16" s="1"/>
  <c r="C137" i="16"/>
  <c r="C157" i="16"/>
  <c r="C164" i="16"/>
  <c r="C165" i="16"/>
  <c r="I171" i="16"/>
  <c r="C196" i="16"/>
  <c r="C197" i="16"/>
  <c r="C198" i="16"/>
  <c r="C204" i="16"/>
  <c r="C219" i="16"/>
  <c r="C223" i="16"/>
  <c r="C231" i="16"/>
  <c r="C236" i="16"/>
  <c r="C237" i="16"/>
  <c r="C256" i="16"/>
  <c r="C260" i="16"/>
  <c r="C261" i="16"/>
  <c r="C262" i="16"/>
  <c r="C268" i="16"/>
  <c r="C284" i="16"/>
  <c r="I55" i="16"/>
  <c r="I54" i="16" s="1"/>
  <c r="I53" i="16" s="1"/>
  <c r="E54" i="16"/>
  <c r="E53" i="16" s="1"/>
  <c r="F58" i="16"/>
  <c r="C70" i="16"/>
  <c r="M76" i="16"/>
  <c r="L77" i="16"/>
  <c r="L76" i="16" s="1"/>
  <c r="C89" i="16"/>
  <c r="C94" i="16"/>
  <c r="C100" i="16"/>
  <c r="C105" i="16"/>
  <c r="C112" i="16"/>
  <c r="C118" i="16"/>
  <c r="M120" i="16"/>
  <c r="I134" i="16"/>
  <c r="C149" i="16"/>
  <c r="C150" i="16"/>
  <c r="L153" i="16"/>
  <c r="L152" i="16" s="1"/>
  <c r="H161" i="16"/>
  <c r="H160" i="16" s="1"/>
  <c r="C169" i="16"/>
  <c r="C176" i="16"/>
  <c r="C177" i="16"/>
  <c r="D174" i="16"/>
  <c r="C180" i="16"/>
  <c r="C200" i="16"/>
  <c r="C213" i="16"/>
  <c r="C220" i="16"/>
  <c r="C221" i="16"/>
  <c r="C244" i="16"/>
  <c r="O245" i="16"/>
  <c r="C63" i="16"/>
  <c r="C74" i="16"/>
  <c r="C82" i="16"/>
  <c r="F83" i="16"/>
  <c r="N83" i="16"/>
  <c r="N75" i="16" s="1"/>
  <c r="N272" i="16" s="1"/>
  <c r="C88" i="16"/>
  <c r="C93" i="16"/>
  <c r="C98" i="16"/>
  <c r="C104" i="16"/>
  <c r="C110" i="16"/>
  <c r="O108" i="16"/>
  <c r="C117" i="16"/>
  <c r="L134" i="16"/>
  <c r="C140" i="16"/>
  <c r="C141" i="16"/>
  <c r="C148" i="16"/>
  <c r="O153" i="16"/>
  <c r="N161" i="16"/>
  <c r="N160" i="16" s="1"/>
  <c r="C171" i="16"/>
  <c r="I175" i="16"/>
  <c r="I174" i="16" s="1"/>
  <c r="C189" i="16"/>
  <c r="C190" i="16"/>
  <c r="C191" i="16"/>
  <c r="C207" i="16"/>
  <c r="C224" i="16"/>
  <c r="C225" i="16"/>
  <c r="C228" i="16"/>
  <c r="C229" i="16"/>
  <c r="C235" i="16"/>
  <c r="C243" i="16"/>
  <c r="F245" i="16"/>
  <c r="O257" i="16"/>
  <c r="C271" i="16"/>
  <c r="C277" i="16"/>
  <c r="C278" i="16"/>
  <c r="C279" i="16"/>
  <c r="C280" i="16"/>
  <c r="C281" i="16"/>
  <c r="J20" i="15"/>
  <c r="L33" i="15"/>
  <c r="C33" i="15" s="1"/>
  <c r="C34" i="15"/>
  <c r="F43" i="15"/>
  <c r="C43" i="15" s="1"/>
  <c r="O54" i="15"/>
  <c r="O53" i="15" s="1"/>
  <c r="C68" i="15"/>
  <c r="L67" i="15"/>
  <c r="H275" i="15"/>
  <c r="H274" i="15" s="1"/>
  <c r="H20" i="15"/>
  <c r="L21" i="15"/>
  <c r="C21" i="15"/>
  <c r="C24" i="15"/>
  <c r="L27" i="15"/>
  <c r="C28" i="15"/>
  <c r="L36" i="15"/>
  <c r="C36" i="15" s="1"/>
  <c r="C37" i="15"/>
  <c r="F41" i="15"/>
  <c r="C42" i="15"/>
  <c r="K53" i="15"/>
  <c r="C57" i="15"/>
  <c r="N75" i="15"/>
  <c r="N52" i="15" s="1"/>
  <c r="N51" i="15" s="1"/>
  <c r="M75" i="15"/>
  <c r="M52" i="15" s="1"/>
  <c r="M51" i="15" s="1"/>
  <c r="L76" i="15"/>
  <c r="C121" i="15"/>
  <c r="F120" i="15"/>
  <c r="O120" i="15"/>
  <c r="K174" i="15"/>
  <c r="F174" i="15"/>
  <c r="C214" i="15"/>
  <c r="F178" i="15"/>
  <c r="F54" i="15"/>
  <c r="F69" i="15"/>
  <c r="C70" i="15"/>
  <c r="C77" i="15"/>
  <c r="F76" i="15"/>
  <c r="O83" i="15"/>
  <c r="O75" i="15" s="1"/>
  <c r="C153" i="15"/>
  <c r="F152" i="15"/>
  <c r="C152" i="15" s="1"/>
  <c r="F161" i="15"/>
  <c r="F182" i="15"/>
  <c r="D275" i="15"/>
  <c r="D274" i="15" s="1"/>
  <c r="D20" i="15"/>
  <c r="O45" i="15"/>
  <c r="C46" i="15"/>
  <c r="C56" i="15"/>
  <c r="L55" i="15"/>
  <c r="L58" i="15"/>
  <c r="C58" i="15" s="1"/>
  <c r="O275" i="15"/>
  <c r="O274" i="15" s="1"/>
  <c r="C78" i="15"/>
  <c r="I80" i="15"/>
  <c r="I76" i="15" s="1"/>
  <c r="C86" i="15"/>
  <c r="I108" i="15"/>
  <c r="C108" i="15" s="1"/>
  <c r="C122" i="15"/>
  <c r="C154" i="15"/>
  <c r="F187" i="15"/>
  <c r="I188" i="15"/>
  <c r="C188" i="15" s="1"/>
  <c r="H211" i="15"/>
  <c r="H181" i="15" s="1"/>
  <c r="H51" i="15" s="1"/>
  <c r="C218" i="15"/>
  <c r="C222" i="15"/>
  <c r="C234" i="15"/>
  <c r="F233" i="15"/>
  <c r="K240" i="15"/>
  <c r="K211" i="15" s="1"/>
  <c r="K181" i="15" s="1"/>
  <c r="C242" i="15"/>
  <c r="C263" i="15"/>
  <c r="D272" i="15"/>
  <c r="C55" i="16"/>
  <c r="F227" i="15"/>
  <c r="C227" i="15" s="1"/>
  <c r="C228" i="15"/>
  <c r="C243" i="15"/>
  <c r="I241" i="15"/>
  <c r="L83" i="15"/>
  <c r="L91" i="15"/>
  <c r="L99" i="15"/>
  <c r="I114" i="15"/>
  <c r="C114" i="15" s="1"/>
  <c r="I126" i="15"/>
  <c r="I120" i="15" s="1"/>
  <c r="L131" i="15"/>
  <c r="I134" i="15"/>
  <c r="C134" i="15" s="1"/>
  <c r="I138" i="15"/>
  <c r="C138" i="15" s="1"/>
  <c r="L147" i="15"/>
  <c r="I162" i="15"/>
  <c r="I166" i="15"/>
  <c r="C166" i="15" s="1"/>
  <c r="L171" i="15"/>
  <c r="L160" i="15" s="1"/>
  <c r="L175" i="15"/>
  <c r="L174" i="15" s="1"/>
  <c r="L179" i="15"/>
  <c r="L178" i="15" s="1"/>
  <c r="L183" i="15"/>
  <c r="L199" i="15"/>
  <c r="L187" i="15" s="1"/>
  <c r="O212" i="15"/>
  <c r="C216" i="15"/>
  <c r="I233" i="15"/>
  <c r="I232" i="15" s="1"/>
  <c r="C251" i="15"/>
  <c r="I250" i="15"/>
  <c r="C250" i="15" s="1"/>
  <c r="J272" i="15"/>
  <c r="C267" i="15"/>
  <c r="F266" i="15"/>
  <c r="O275" i="16"/>
  <c r="O274" i="16" s="1"/>
  <c r="K20" i="15"/>
  <c r="I91" i="15"/>
  <c r="C91" i="15" s="1"/>
  <c r="I99" i="15"/>
  <c r="C99" i="15" s="1"/>
  <c r="I131" i="15"/>
  <c r="I147" i="15"/>
  <c r="I171" i="15"/>
  <c r="C171" i="15" s="1"/>
  <c r="I175" i="15"/>
  <c r="I174" i="15" s="1"/>
  <c r="I183" i="15"/>
  <c r="I199" i="15"/>
  <c r="C199" i="15" s="1"/>
  <c r="F212" i="15"/>
  <c r="G212" i="15"/>
  <c r="G211" i="15" s="1"/>
  <c r="G181" i="15" s="1"/>
  <c r="C215" i="15"/>
  <c r="F219" i="15"/>
  <c r="C219" i="15" s="1"/>
  <c r="C220" i="15"/>
  <c r="O240" i="15"/>
  <c r="C247" i="15"/>
  <c r="I245" i="15"/>
  <c r="N272" i="15"/>
  <c r="K20" i="16"/>
  <c r="F241" i="15"/>
  <c r="F245" i="15"/>
  <c r="C245" i="15" s="1"/>
  <c r="F257" i="15"/>
  <c r="C264" i="15"/>
  <c r="C268" i="15"/>
  <c r="F269" i="15"/>
  <c r="C280" i="15"/>
  <c r="J20" i="16"/>
  <c r="N20" i="16"/>
  <c r="I21" i="16"/>
  <c r="C21" i="16" s="1"/>
  <c r="L33" i="16"/>
  <c r="C34" i="16"/>
  <c r="O45" i="16"/>
  <c r="C46" i="16"/>
  <c r="C59" i="16"/>
  <c r="O58" i="16"/>
  <c r="O54" i="16" s="1"/>
  <c r="O53" i="16" s="1"/>
  <c r="C66" i="16"/>
  <c r="C85" i="16"/>
  <c r="O83" i="16"/>
  <c r="C121" i="16"/>
  <c r="F274" i="16"/>
  <c r="L36" i="16"/>
  <c r="C36" i="16" s="1"/>
  <c r="C37" i="16"/>
  <c r="F41" i="16"/>
  <c r="C41" i="16" s="1"/>
  <c r="C42" i="16"/>
  <c r="F54" i="16"/>
  <c r="C58" i="16"/>
  <c r="C72" i="16"/>
  <c r="L69" i="16"/>
  <c r="L67" i="16" s="1"/>
  <c r="L53" i="16" s="1"/>
  <c r="D20" i="16"/>
  <c r="H20" i="16"/>
  <c r="C57" i="16"/>
  <c r="C61" i="16"/>
  <c r="C62" i="16"/>
  <c r="F69" i="16"/>
  <c r="C80" i="16"/>
  <c r="L120" i="16"/>
  <c r="I257" i="15"/>
  <c r="I253" i="15" s="1"/>
  <c r="I252" i="15" s="1"/>
  <c r="I269" i="15"/>
  <c r="I275" i="15" s="1"/>
  <c r="I274" i="15" s="1"/>
  <c r="F77" i="16"/>
  <c r="C78" i="16"/>
  <c r="C81" i="16"/>
  <c r="I80" i="16"/>
  <c r="I76" i="16" s="1"/>
  <c r="C86" i="16"/>
  <c r="I108" i="16"/>
  <c r="C108" i="16" s="1"/>
  <c r="C122" i="16"/>
  <c r="C132" i="16"/>
  <c r="C133" i="16"/>
  <c r="C134" i="16"/>
  <c r="O138" i="16"/>
  <c r="O120" i="16" s="1"/>
  <c r="F153" i="16"/>
  <c r="C154" i="16"/>
  <c r="O152" i="16"/>
  <c r="K160" i="16"/>
  <c r="K52" i="16" s="1"/>
  <c r="K51" i="16" s="1"/>
  <c r="O161" i="16"/>
  <c r="O160" i="16" s="1"/>
  <c r="O174" i="16"/>
  <c r="O240" i="16"/>
  <c r="C241" i="16"/>
  <c r="J272" i="16"/>
  <c r="C142" i="16"/>
  <c r="F138" i="16"/>
  <c r="C138" i="16" s="1"/>
  <c r="L161" i="16"/>
  <c r="L160" i="16" s="1"/>
  <c r="C208" i="16"/>
  <c r="F187" i="16"/>
  <c r="O211" i="16"/>
  <c r="C214" i="16"/>
  <c r="I212" i="16"/>
  <c r="I211" i="16" s="1"/>
  <c r="I181" i="16" s="1"/>
  <c r="F232" i="16"/>
  <c r="C232" i="16" s="1"/>
  <c r="C233" i="16"/>
  <c r="G272" i="16"/>
  <c r="L91" i="16"/>
  <c r="L99" i="16"/>
  <c r="I114" i="16"/>
  <c r="C114" i="16" s="1"/>
  <c r="I126" i="16"/>
  <c r="C126" i="16" s="1"/>
  <c r="C129" i="16"/>
  <c r="D161" i="16"/>
  <c r="D160" i="16" s="1"/>
  <c r="D52" i="16" s="1"/>
  <c r="D51" i="16" s="1"/>
  <c r="C162" i="16"/>
  <c r="C174" i="16"/>
  <c r="C179" i="16"/>
  <c r="L212" i="16"/>
  <c r="L211" i="16" s="1"/>
  <c r="L181" i="16" s="1"/>
  <c r="C216" i="16"/>
  <c r="F212" i="16"/>
  <c r="C227" i="16"/>
  <c r="D272" i="16"/>
  <c r="H272" i="16"/>
  <c r="I91" i="16"/>
  <c r="I99" i="16"/>
  <c r="C136" i="16"/>
  <c r="I153" i="16"/>
  <c r="I152" i="16" s="1"/>
  <c r="I161" i="16"/>
  <c r="I160" i="16" s="1"/>
  <c r="C168" i="16"/>
  <c r="C170" i="16"/>
  <c r="F166" i="16"/>
  <c r="C166" i="16" s="1"/>
  <c r="C178" i="16"/>
  <c r="F240" i="16"/>
  <c r="C240" i="16" s="1"/>
  <c r="C245" i="16"/>
  <c r="C257" i="16"/>
  <c r="O253" i="16"/>
  <c r="I147" i="16"/>
  <c r="C147" i="16" s="1"/>
  <c r="C209" i="16"/>
  <c r="C217" i="16"/>
  <c r="C246" i="16"/>
  <c r="C215" i="16"/>
  <c r="H273" i="16" l="1"/>
  <c r="H50" i="16"/>
  <c r="G273" i="16"/>
  <c r="G50" i="16"/>
  <c r="D273" i="15"/>
  <c r="D50" i="15"/>
  <c r="C99" i="16"/>
  <c r="E211" i="15"/>
  <c r="L83" i="16"/>
  <c r="L75" i="16" s="1"/>
  <c r="I83" i="16"/>
  <c r="K272" i="16"/>
  <c r="C147" i="15"/>
  <c r="M75" i="16"/>
  <c r="E52" i="16"/>
  <c r="E51" i="16" s="1"/>
  <c r="L211" i="15"/>
  <c r="C85" i="15"/>
  <c r="C276" i="15"/>
  <c r="J181" i="15"/>
  <c r="J51" i="15" s="1"/>
  <c r="C131" i="15"/>
  <c r="N52" i="16"/>
  <c r="N51" i="16" s="1"/>
  <c r="F83" i="15"/>
  <c r="I54" i="15"/>
  <c r="I53" i="15" s="1"/>
  <c r="C257" i="15"/>
  <c r="G51" i="15"/>
  <c r="L120" i="15"/>
  <c r="C175" i="16"/>
  <c r="J273" i="16"/>
  <c r="M50" i="15"/>
  <c r="M273" i="15"/>
  <c r="D273" i="16"/>
  <c r="D50" i="16"/>
  <c r="K50" i="16"/>
  <c r="K273" i="16"/>
  <c r="O75" i="16"/>
  <c r="O52" i="16" s="1"/>
  <c r="G273" i="15"/>
  <c r="G50" i="15"/>
  <c r="H273" i="15"/>
  <c r="H50" i="15"/>
  <c r="N50" i="15"/>
  <c r="N273" i="15"/>
  <c r="L52" i="16"/>
  <c r="L51" i="16" s="1"/>
  <c r="L50" i="16" s="1"/>
  <c r="C83" i="16"/>
  <c r="C187" i="16"/>
  <c r="F182" i="16"/>
  <c r="I275" i="16"/>
  <c r="I20" i="16"/>
  <c r="F240" i="15"/>
  <c r="C241" i="15"/>
  <c r="K272" i="15"/>
  <c r="I161" i="15"/>
  <c r="I160" i="15" s="1"/>
  <c r="H272" i="15"/>
  <c r="M272" i="15"/>
  <c r="C162" i="15"/>
  <c r="C76" i="15"/>
  <c r="F75" i="15"/>
  <c r="C178" i="15"/>
  <c r="C80" i="15"/>
  <c r="C120" i="15"/>
  <c r="L75" i="15"/>
  <c r="K52" i="15"/>
  <c r="K51" i="15" s="1"/>
  <c r="O52" i="15"/>
  <c r="C69" i="16"/>
  <c r="F67" i="16"/>
  <c r="C67" i="16" s="1"/>
  <c r="C45" i="16"/>
  <c r="O211" i="15"/>
  <c r="G272" i="15"/>
  <c r="C126" i="15"/>
  <c r="C45" i="15"/>
  <c r="C183" i="15"/>
  <c r="C161" i="15"/>
  <c r="F160" i="15"/>
  <c r="C175" i="15"/>
  <c r="O252" i="16"/>
  <c r="O181" i="16" s="1"/>
  <c r="C253" i="16"/>
  <c r="F161" i="16"/>
  <c r="C153" i="16"/>
  <c r="F152" i="16"/>
  <c r="C152" i="16" s="1"/>
  <c r="I120" i="16"/>
  <c r="I75" i="16" s="1"/>
  <c r="C91" i="16"/>
  <c r="C54" i="16"/>
  <c r="C269" i="15"/>
  <c r="F253" i="15"/>
  <c r="C212" i="15"/>
  <c r="F211" i="15"/>
  <c r="C266" i="15"/>
  <c r="F265" i="15"/>
  <c r="C265" i="15" s="1"/>
  <c r="I240" i="15"/>
  <c r="I211" i="15" s="1"/>
  <c r="C233" i="15"/>
  <c r="F232" i="15"/>
  <c r="C232" i="15" s="1"/>
  <c r="L54" i="15"/>
  <c r="L53" i="15" s="1"/>
  <c r="L52" i="15" s="1"/>
  <c r="C55" i="15"/>
  <c r="I83" i="15"/>
  <c r="C83" i="15" s="1"/>
  <c r="C174" i="15"/>
  <c r="F275" i="15"/>
  <c r="L272" i="16"/>
  <c r="C212" i="16"/>
  <c r="F211" i="16"/>
  <c r="C77" i="16"/>
  <c r="F76" i="16"/>
  <c r="F120" i="16"/>
  <c r="C120" i="16" s="1"/>
  <c r="C33" i="16"/>
  <c r="L26" i="16"/>
  <c r="F20" i="16"/>
  <c r="O20" i="16"/>
  <c r="L182" i="15"/>
  <c r="I187" i="15"/>
  <c r="I182" i="15" s="1"/>
  <c r="O20" i="15"/>
  <c r="C69" i="15"/>
  <c r="F67" i="15"/>
  <c r="C67" i="15" s="1"/>
  <c r="C179" i="15"/>
  <c r="C41" i="15"/>
  <c r="F20" i="15"/>
  <c r="L26" i="15"/>
  <c r="C27" i="15"/>
  <c r="L275" i="15"/>
  <c r="L274" i="15" s="1"/>
  <c r="L20" i="15"/>
  <c r="J50" i="15" l="1"/>
  <c r="J273" i="15"/>
  <c r="F53" i="15"/>
  <c r="C53" i="15" s="1"/>
  <c r="C240" i="15"/>
  <c r="E273" i="16"/>
  <c r="E50" i="16"/>
  <c r="N50" i="16"/>
  <c r="N273" i="16"/>
  <c r="M272" i="16"/>
  <c r="M52" i="16"/>
  <c r="M51" i="16" s="1"/>
  <c r="E181" i="15"/>
  <c r="E51" i="15" s="1"/>
  <c r="E272" i="15"/>
  <c r="I181" i="15"/>
  <c r="C182" i="15"/>
  <c r="I52" i="16"/>
  <c r="I51" i="16" s="1"/>
  <c r="I272" i="16"/>
  <c r="I272" i="15"/>
  <c r="F52" i="15"/>
  <c r="O181" i="15"/>
  <c r="O51" i="15" s="1"/>
  <c r="O272" i="15"/>
  <c r="C26" i="15"/>
  <c r="L181" i="15"/>
  <c r="L272" i="15"/>
  <c r="C211" i="16"/>
  <c r="F53" i="16"/>
  <c r="C252" i="16"/>
  <c r="O272" i="16"/>
  <c r="C160" i="15"/>
  <c r="I75" i="15"/>
  <c r="I52" i="15" s="1"/>
  <c r="C20" i="15"/>
  <c r="L51" i="15"/>
  <c r="L50" i="15" s="1"/>
  <c r="F252" i="15"/>
  <c r="C253" i="15"/>
  <c r="F181" i="16"/>
  <c r="C181" i="16" s="1"/>
  <c r="C182" i="16"/>
  <c r="C76" i="16"/>
  <c r="F75" i="16"/>
  <c r="C75" i="16" s="1"/>
  <c r="C161" i="16"/>
  <c r="F160" i="16"/>
  <c r="C160" i="16" s="1"/>
  <c r="C54" i="15"/>
  <c r="K50" i="15"/>
  <c r="K273" i="15"/>
  <c r="C187" i="15"/>
  <c r="O51" i="16"/>
  <c r="L273" i="16"/>
  <c r="C26" i="16"/>
  <c r="L20" i="16"/>
  <c r="C20" i="16" s="1"/>
  <c r="C275" i="15"/>
  <c r="F274" i="15"/>
  <c r="C274" i="15" s="1"/>
  <c r="C211" i="15"/>
  <c r="C75" i="15"/>
  <c r="I274" i="16"/>
  <c r="C274" i="16" s="1"/>
  <c r="C275" i="16"/>
  <c r="E273" i="15" l="1"/>
  <c r="E50" i="15"/>
  <c r="M50" i="16"/>
  <c r="M273" i="16"/>
  <c r="O50" i="16"/>
  <c r="O273" i="16"/>
  <c r="O50" i="15"/>
  <c r="O273" i="15"/>
  <c r="I51" i="15"/>
  <c r="C53" i="16"/>
  <c r="F52" i="16"/>
  <c r="C252" i="15"/>
  <c r="F272" i="15"/>
  <c r="C272" i="15" s="1"/>
  <c r="F181" i="15"/>
  <c r="C181" i="15" s="1"/>
  <c r="F272" i="16"/>
  <c r="C272" i="16" s="1"/>
  <c r="C52" i="15"/>
  <c r="I273" i="16"/>
  <c r="I50" i="16"/>
  <c r="L273" i="15"/>
  <c r="F51" i="16" l="1"/>
  <c r="C52" i="16"/>
  <c r="F51" i="15"/>
  <c r="I273" i="15"/>
  <c r="I50" i="15"/>
  <c r="F273" i="15" l="1"/>
  <c r="C273" i="15" s="1"/>
  <c r="F50" i="15"/>
  <c r="C50" i="15" s="1"/>
  <c r="C51" i="15"/>
  <c r="F273" i="16"/>
  <c r="C273" i="16" s="1"/>
  <c r="F50" i="16"/>
  <c r="C50" i="16" s="1"/>
  <c r="C51" i="16"/>
  <c r="G40" i="14" l="1"/>
  <c r="G39" i="14"/>
  <c r="G38" i="14"/>
  <c r="G37" i="14"/>
  <c r="G36" i="14" s="1"/>
  <c r="F36" i="14"/>
  <c r="E36" i="14"/>
  <c r="G31" i="14"/>
  <c r="G30" i="14"/>
  <c r="G29" i="14"/>
  <c r="E28" i="14"/>
  <c r="G27" i="14"/>
  <c r="G26" i="14"/>
  <c r="G25" i="14"/>
  <c r="G24" i="14"/>
  <c r="G23" i="14"/>
  <c r="G22" i="14"/>
  <c r="G21" i="14"/>
  <c r="G20" i="14"/>
  <c r="F19" i="14"/>
  <c r="G14" i="14"/>
  <c r="G12" i="14" s="1"/>
  <c r="G13" i="14"/>
  <c r="F12" i="14"/>
  <c r="E12" i="14"/>
  <c r="O284" i="13"/>
  <c r="L284" i="13"/>
  <c r="I284" i="13"/>
  <c r="F284" i="13"/>
  <c r="O283" i="13"/>
  <c r="L283" i="13"/>
  <c r="I283" i="13"/>
  <c r="F283" i="13"/>
  <c r="O282" i="13"/>
  <c r="L282" i="13"/>
  <c r="I282" i="13"/>
  <c r="F282" i="13"/>
  <c r="O281" i="13"/>
  <c r="L281" i="13"/>
  <c r="I281" i="13"/>
  <c r="F281" i="13"/>
  <c r="C281" i="13"/>
  <c r="O280" i="13"/>
  <c r="L280" i="13"/>
  <c r="I280" i="13"/>
  <c r="F280" i="13"/>
  <c r="O279" i="13"/>
  <c r="L279" i="13"/>
  <c r="I279" i="13"/>
  <c r="F279" i="13"/>
  <c r="O278" i="13"/>
  <c r="L278" i="13"/>
  <c r="I278" i="13"/>
  <c r="F278" i="13"/>
  <c r="O277" i="13"/>
  <c r="L277" i="13"/>
  <c r="I277" i="13"/>
  <c r="I276" i="13" s="1"/>
  <c r="F277" i="13"/>
  <c r="C277" i="13" s="1"/>
  <c r="N276" i="13"/>
  <c r="M276" i="13"/>
  <c r="K276" i="13"/>
  <c r="J276" i="13"/>
  <c r="H276" i="13"/>
  <c r="G276" i="13"/>
  <c r="E276" i="13"/>
  <c r="D276" i="13"/>
  <c r="O271" i="13"/>
  <c r="L271" i="13"/>
  <c r="I271" i="13"/>
  <c r="F271" i="13"/>
  <c r="O270" i="13"/>
  <c r="L270" i="13"/>
  <c r="L269" i="13" s="1"/>
  <c r="I270" i="13"/>
  <c r="I269" i="13" s="1"/>
  <c r="F270" i="13"/>
  <c r="O269" i="13"/>
  <c r="N269" i="13"/>
  <c r="M269" i="13"/>
  <c r="K269" i="13"/>
  <c r="J269" i="13"/>
  <c r="H269" i="13"/>
  <c r="G269" i="13"/>
  <c r="F269" i="13"/>
  <c r="E269" i="13"/>
  <c r="D269" i="13"/>
  <c r="C269" i="13"/>
  <c r="O268" i="13"/>
  <c r="L268" i="13"/>
  <c r="I268" i="13"/>
  <c r="F268" i="13"/>
  <c r="O267" i="13"/>
  <c r="N267" i="13"/>
  <c r="M267" i="13"/>
  <c r="M266" i="13" s="1"/>
  <c r="M265" i="13" s="1"/>
  <c r="L267" i="13"/>
  <c r="L266" i="13" s="1"/>
  <c r="L265" i="13" s="1"/>
  <c r="K267" i="13"/>
  <c r="J267" i="13"/>
  <c r="I267" i="13"/>
  <c r="I266" i="13" s="1"/>
  <c r="I265" i="13" s="1"/>
  <c r="H267" i="13"/>
  <c r="H266" i="13" s="1"/>
  <c r="H265" i="13" s="1"/>
  <c r="G267" i="13"/>
  <c r="E267" i="13"/>
  <c r="E266" i="13" s="1"/>
  <c r="E265" i="13" s="1"/>
  <c r="D267" i="13"/>
  <c r="O266" i="13"/>
  <c r="N266" i="13"/>
  <c r="N265" i="13" s="1"/>
  <c r="K266" i="13"/>
  <c r="K265" i="13" s="1"/>
  <c r="J266" i="13"/>
  <c r="J265" i="13" s="1"/>
  <c r="G266" i="13"/>
  <c r="D266" i="13"/>
  <c r="D265" i="13" s="1"/>
  <c r="O265" i="13"/>
  <c r="G265" i="13"/>
  <c r="O264" i="13"/>
  <c r="L264" i="13"/>
  <c r="L263" i="13" s="1"/>
  <c r="I264" i="13"/>
  <c r="F264" i="13"/>
  <c r="O263" i="13"/>
  <c r="N263" i="13"/>
  <c r="M263" i="13"/>
  <c r="K263" i="13"/>
  <c r="J263" i="13"/>
  <c r="I263" i="13"/>
  <c r="H263" i="13"/>
  <c r="G263" i="13"/>
  <c r="E263" i="13"/>
  <c r="D263" i="13"/>
  <c r="O262" i="13"/>
  <c r="L262" i="13"/>
  <c r="I262" i="13"/>
  <c r="F262" i="13"/>
  <c r="O261" i="13"/>
  <c r="L261" i="13"/>
  <c r="I261" i="13"/>
  <c r="F261" i="13"/>
  <c r="C261" i="13" s="1"/>
  <c r="O260" i="13"/>
  <c r="L260" i="13"/>
  <c r="I260" i="13"/>
  <c r="F260" i="13"/>
  <c r="O259" i="13"/>
  <c r="L259" i="13"/>
  <c r="I259" i="13"/>
  <c r="F259" i="13"/>
  <c r="O258" i="13"/>
  <c r="L258" i="13"/>
  <c r="L257" i="13" s="1"/>
  <c r="I258" i="13"/>
  <c r="F258" i="13"/>
  <c r="O257" i="13"/>
  <c r="N257" i="13"/>
  <c r="M257" i="13"/>
  <c r="K257" i="13"/>
  <c r="J257" i="13"/>
  <c r="H257" i="13"/>
  <c r="G257" i="13"/>
  <c r="E257" i="13"/>
  <c r="D257" i="13"/>
  <c r="O256" i="13"/>
  <c r="L256" i="13"/>
  <c r="I256" i="13"/>
  <c r="F256" i="13"/>
  <c r="O255" i="13"/>
  <c r="L255" i="13"/>
  <c r="I255" i="13"/>
  <c r="F255" i="13"/>
  <c r="O254" i="13"/>
  <c r="L254" i="13"/>
  <c r="I254" i="13"/>
  <c r="F254" i="13"/>
  <c r="N253" i="13"/>
  <c r="M253" i="13"/>
  <c r="K253" i="13"/>
  <c r="K252" i="13" s="1"/>
  <c r="J253" i="13"/>
  <c r="H253" i="13"/>
  <c r="H252" i="13" s="1"/>
  <c r="G253" i="13"/>
  <c r="G252" i="13" s="1"/>
  <c r="E253" i="13"/>
  <c r="D253" i="13"/>
  <c r="N252" i="13"/>
  <c r="J252" i="13"/>
  <c r="D252" i="13"/>
  <c r="O251" i="13"/>
  <c r="L251" i="13"/>
  <c r="L250" i="13" s="1"/>
  <c r="I251" i="13"/>
  <c r="I250" i="13" s="1"/>
  <c r="F251" i="13"/>
  <c r="O250" i="13"/>
  <c r="N250" i="13"/>
  <c r="M250" i="13"/>
  <c r="K250" i="13"/>
  <c r="J250" i="13"/>
  <c r="H250" i="13"/>
  <c r="G250" i="13"/>
  <c r="F250" i="13"/>
  <c r="E250" i="13"/>
  <c r="D250" i="13"/>
  <c r="O249" i="13"/>
  <c r="L249" i="13"/>
  <c r="I249" i="13"/>
  <c r="C249" i="13" s="1"/>
  <c r="F249" i="13"/>
  <c r="O248" i="13"/>
  <c r="L248" i="13"/>
  <c r="I248" i="13"/>
  <c r="F248" i="13"/>
  <c r="O247" i="13"/>
  <c r="L247" i="13"/>
  <c r="I247" i="13"/>
  <c r="F247" i="13"/>
  <c r="O246" i="13"/>
  <c r="L246" i="13"/>
  <c r="I246" i="13"/>
  <c r="F246" i="13"/>
  <c r="N245" i="13"/>
  <c r="M245" i="13"/>
  <c r="K245" i="13"/>
  <c r="J245" i="13"/>
  <c r="H245" i="13"/>
  <c r="G245" i="13"/>
  <c r="E245" i="13"/>
  <c r="D245" i="13"/>
  <c r="O244" i="13"/>
  <c r="L244" i="13"/>
  <c r="I244" i="13"/>
  <c r="F244" i="13"/>
  <c r="O243" i="13"/>
  <c r="L243" i="13"/>
  <c r="I243" i="13"/>
  <c r="F243" i="13"/>
  <c r="O242" i="13"/>
  <c r="L242" i="13"/>
  <c r="I242" i="13"/>
  <c r="F242" i="13"/>
  <c r="O241" i="13"/>
  <c r="N241" i="13"/>
  <c r="M241" i="13"/>
  <c r="K241" i="13"/>
  <c r="J241" i="13"/>
  <c r="J240" i="13" s="1"/>
  <c r="H241" i="13"/>
  <c r="G241" i="13"/>
  <c r="G240" i="13" s="1"/>
  <c r="E241" i="13"/>
  <c r="D241" i="13"/>
  <c r="N240" i="13"/>
  <c r="M240" i="13"/>
  <c r="H240" i="13"/>
  <c r="E240" i="13"/>
  <c r="D240" i="13"/>
  <c r="O239" i="13"/>
  <c r="L239" i="13"/>
  <c r="I239" i="13"/>
  <c r="F239" i="13"/>
  <c r="O238" i="13"/>
  <c r="L238" i="13"/>
  <c r="I238" i="13"/>
  <c r="F238" i="13"/>
  <c r="O237" i="13"/>
  <c r="L237" i="13"/>
  <c r="I237" i="13"/>
  <c r="F237" i="13"/>
  <c r="C237" i="13" s="1"/>
  <c r="O236" i="13"/>
  <c r="L236" i="13"/>
  <c r="I236" i="13"/>
  <c r="F236" i="13"/>
  <c r="O235" i="13"/>
  <c r="L235" i="13"/>
  <c r="I235" i="13"/>
  <c r="F235" i="13"/>
  <c r="O234" i="13"/>
  <c r="L234" i="13"/>
  <c r="I234" i="13"/>
  <c r="F234" i="13"/>
  <c r="N233" i="13"/>
  <c r="M233" i="13"/>
  <c r="K233" i="13"/>
  <c r="K232" i="13" s="1"/>
  <c r="J233" i="13"/>
  <c r="H233" i="13"/>
  <c r="G233" i="13"/>
  <c r="G232" i="13" s="1"/>
  <c r="E233" i="13"/>
  <c r="D233" i="13"/>
  <c r="N232" i="13"/>
  <c r="M232" i="13"/>
  <c r="J232" i="13"/>
  <c r="H232" i="13"/>
  <c r="E232" i="13"/>
  <c r="D232" i="13"/>
  <c r="O231" i="13"/>
  <c r="L231" i="13"/>
  <c r="I231" i="13"/>
  <c r="F231" i="13"/>
  <c r="O230" i="13"/>
  <c r="L230" i="13"/>
  <c r="I230" i="13"/>
  <c r="F230" i="13"/>
  <c r="O229" i="13"/>
  <c r="O227" i="13" s="1"/>
  <c r="L229" i="13"/>
  <c r="I229" i="13"/>
  <c r="F229" i="13"/>
  <c r="C229" i="13"/>
  <c r="O228" i="13"/>
  <c r="L228" i="13"/>
  <c r="I228" i="13"/>
  <c r="F228" i="13"/>
  <c r="N227" i="13"/>
  <c r="M227" i="13"/>
  <c r="K227" i="13"/>
  <c r="J227" i="13"/>
  <c r="H227" i="13"/>
  <c r="G227" i="13"/>
  <c r="E227" i="13"/>
  <c r="D227" i="13"/>
  <c r="O226" i="13"/>
  <c r="L226" i="13"/>
  <c r="I226" i="13"/>
  <c r="F226" i="13"/>
  <c r="O225" i="13"/>
  <c r="L225" i="13"/>
  <c r="I225" i="13"/>
  <c r="F225" i="13"/>
  <c r="C225" i="13" s="1"/>
  <c r="O224" i="13"/>
  <c r="L224" i="13"/>
  <c r="I224" i="13"/>
  <c r="F224" i="13"/>
  <c r="O223" i="13"/>
  <c r="L223" i="13"/>
  <c r="I223" i="13"/>
  <c r="F223" i="13"/>
  <c r="O222" i="13"/>
  <c r="L222" i="13"/>
  <c r="I222" i="13"/>
  <c r="F222" i="13"/>
  <c r="O221" i="13"/>
  <c r="L221" i="13"/>
  <c r="I221" i="13"/>
  <c r="F221" i="13"/>
  <c r="C221" i="13"/>
  <c r="O220" i="13"/>
  <c r="L220" i="13"/>
  <c r="I220" i="13"/>
  <c r="F220" i="13"/>
  <c r="N219" i="13"/>
  <c r="M219" i="13"/>
  <c r="K219" i="13"/>
  <c r="J219" i="13"/>
  <c r="H219" i="13"/>
  <c r="G219" i="13"/>
  <c r="E219" i="13"/>
  <c r="D219" i="13"/>
  <c r="O218" i="13"/>
  <c r="L218" i="13"/>
  <c r="I218" i="13"/>
  <c r="F218" i="13"/>
  <c r="O217" i="13"/>
  <c r="O216" i="13" s="1"/>
  <c r="L217" i="13"/>
  <c r="I217" i="13"/>
  <c r="F217" i="13"/>
  <c r="C217" i="13"/>
  <c r="N216" i="13"/>
  <c r="M216" i="13"/>
  <c r="K216" i="13"/>
  <c r="J216" i="13"/>
  <c r="I216" i="13"/>
  <c r="H216" i="13"/>
  <c r="G216" i="13"/>
  <c r="F216" i="13"/>
  <c r="E216" i="13"/>
  <c r="D216" i="13"/>
  <c r="O215" i="13"/>
  <c r="L215" i="13"/>
  <c r="I215" i="13"/>
  <c r="I214" i="13" s="1"/>
  <c r="F215" i="13"/>
  <c r="O214" i="13"/>
  <c r="N214" i="13"/>
  <c r="N212" i="13" s="1"/>
  <c r="N211" i="13" s="1"/>
  <c r="M214" i="13"/>
  <c r="L214" i="13"/>
  <c r="K214" i="13"/>
  <c r="J214" i="13"/>
  <c r="J212" i="13" s="1"/>
  <c r="H214" i="13"/>
  <c r="G214" i="13"/>
  <c r="F214" i="13"/>
  <c r="E214" i="13"/>
  <c r="D214" i="13"/>
  <c r="O213" i="13"/>
  <c r="L213" i="13"/>
  <c r="I213" i="13"/>
  <c r="F213" i="13"/>
  <c r="C213" i="13" s="1"/>
  <c r="K212" i="13"/>
  <c r="H212" i="13"/>
  <c r="H211" i="13" s="1"/>
  <c r="G212" i="13"/>
  <c r="D212" i="13"/>
  <c r="O210" i="13"/>
  <c r="L210" i="13"/>
  <c r="I210" i="13"/>
  <c r="F210" i="13"/>
  <c r="O209" i="13"/>
  <c r="O208" i="13" s="1"/>
  <c r="L209" i="13"/>
  <c r="L208" i="13" s="1"/>
  <c r="I209" i="13"/>
  <c r="F209" i="13"/>
  <c r="N208" i="13"/>
  <c r="M208" i="13"/>
  <c r="K208" i="13"/>
  <c r="J208" i="13"/>
  <c r="I208" i="13"/>
  <c r="H208" i="13"/>
  <c r="G208" i="13"/>
  <c r="F208" i="13"/>
  <c r="E208" i="13"/>
  <c r="D208" i="13"/>
  <c r="O207" i="13"/>
  <c r="L207" i="13"/>
  <c r="I207" i="13"/>
  <c r="F207" i="13"/>
  <c r="O206" i="13"/>
  <c r="L206" i="13"/>
  <c r="I206" i="13"/>
  <c r="F206" i="13"/>
  <c r="O205" i="13"/>
  <c r="L205" i="13"/>
  <c r="C205" i="13" s="1"/>
  <c r="I205" i="13"/>
  <c r="F205" i="13"/>
  <c r="O204" i="13"/>
  <c r="L204" i="13"/>
  <c r="I204" i="13"/>
  <c r="F204" i="13"/>
  <c r="O203" i="13"/>
  <c r="L203" i="13"/>
  <c r="I203" i="13"/>
  <c r="F203" i="13"/>
  <c r="O202" i="13"/>
  <c r="L202" i="13"/>
  <c r="I202" i="13"/>
  <c r="F202" i="13"/>
  <c r="O201" i="13"/>
  <c r="O199" i="13" s="1"/>
  <c r="L201" i="13"/>
  <c r="I201" i="13"/>
  <c r="F201" i="13"/>
  <c r="C201" i="13"/>
  <c r="O200" i="13"/>
  <c r="L200" i="13"/>
  <c r="I200" i="13"/>
  <c r="I199" i="13" s="1"/>
  <c r="F200" i="13"/>
  <c r="N199" i="13"/>
  <c r="M199" i="13"/>
  <c r="K199" i="13"/>
  <c r="J199" i="13"/>
  <c r="H199" i="13"/>
  <c r="G199" i="13"/>
  <c r="E199" i="13"/>
  <c r="D199" i="13"/>
  <c r="O198" i="13"/>
  <c r="L198" i="13"/>
  <c r="I198" i="13"/>
  <c r="F198" i="13"/>
  <c r="O197" i="13"/>
  <c r="L197" i="13"/>
  <c r="I197" i="13"/>
  <c r="C197" i="13" s="1"/>
  <c r="F197" i="13"/>
  <c r="O196" i="13"/>
  <c r="L196" i="13"/>
  <c r="I196" i="13"/>
  <c r="F196" i="13"/>
  <c r="O195" i="13"/>
  <c r="L195" i="13"/>
  <c r="I195" i="13"/>
  <c r="F195" i="13"/>
  <c r="O194" i="13"/>
  <c r="L194" i="13"/>
  <c r="C194" i="13" s="1"/>
  <c r="I194" i="13"/>
  <c r="F194" i="13"/>
  <c r="O193" i="13"/>
  <c r="L193" i="13"/>
  <c r="C193" i="13" s="1"/>
  <c r="I193" i="13"/>
  <c r="F193" i="13"/>
  <c r="O192" i="13"/>
  <c r="L192" i="13"/>
  <c r="I192" i="13"/>
  <c r="F192" i="13"/>
  <c r="O191" i="13"/>
  <c r="L191" i="13"/>
  <c r="I191" i="13"/>
  <c r="F191" i="13"/>
  <c r="O190" i="13"/>
  <c r="L190" i="13"/>
  <c r="I190" i="13"/>
  <c r="F190" i="13"/>
  <c r="O189" i="13"/>
  <c r="O188" i="13" s="1"/>
  <c r="O187" i="13" s="1"/>
  <c r="L189" i="13"/>
  <c r="I189" i="13"/>
  <c r="F189" i="13"/>
  <c r="C189" i="13"/>
  <c r="N188" i="13"/>
  <c r="M188" i="13"/>
  <c r="K188" i="13"/>
  <c r="J188" i="13"/>
  <c r="H188" i="13"/>
  <c r="H187" i="13" s="1"/>
  <c r="G188" i="13"/>
  <c r="E188" i="13"/>
  <c r="D188" i="13"/>
  <c r="D187" i="13" s="1"/>
  <c r="N187" i="13"/>
  <c r="M187" i="13"/>
  <c r="K187" i="13"/>
  <c r="J187" i="13"/>
  <c r="J182" i="13" s="1"/>
  <c r="G187" i="13"/>
  <c r="E187" i="13"/>
  <c r="O186" i="13"/>
  <c r="L186" i="13"/>
  <c r="I186" i="13"/>
  <c r="F186" i="13"/>
  <c r="O185" i="13"/>
  <c r="L185" i="13"/>
  <c r="I185" i="13"/>
  <c r="F185" i="13"/>
  <c r="C185" i="13" s="1"/>
  <c r="O184" i="13"/>
  <c r="L184" i="13"/>
  <c r="I184" i="13"/>
  <c r="F184" i="13"/>
  <c r="N183" i="13"/>
  <c r="N182" i="13" s="1"/>
  <c r="N181" i="13" s="1"/>
  <c r="M183" i="13"/>
  <c r="M182" i="13" s="1"/>
  <c r="K183" i="13"/>
  <c r="J183" i="13"/>
  <c r="I183" i="13"/>
  <c r="H183" i="13"/>
  <c r="G183" i="13"/>
  <c r="E183" i="13"/>
  <c r="D183" i="13"/>
  <c r="K182" i="13"/>
  <c r="G182" i="13"/>
  <c r="O180" i="13"/>
  <c r="L180" i="13"/>
  <c r="L179" i="13" s="1"/>
  <c r="L178" i="13" s="1"/>
  <c r="I180" i="13"/>
  <c r="F180" i="13"/>
  <c r="F179" i="13" s="1"/>
  <c r="O179" i="13"/>
  <c r="N179" i="13"/>
  <c r="M179" i="13"/>
  <c r="K179" i="13"/>
  <c r="K178" i="13" s="1"/>
  <c r="K174" i="13" s="1"/>
  <c r="J179" i="13"/>
  <c r="I179" i="13"/>
  <c r="I178" i="13" s="1"/>
  <c r="H179" i="13"/>
  <c r="G179" i="13"/>
  <c r="G178" i="13" s="1"/>
  <c r="G174" i="13" s="1"/>
  <c r="E179" i="13"/>
  <c r="E178" i="13" s="1"/>
  <c r="D179" i="13"/>
  <c r="O178" i="13"/>
  <c r="N178" i="13"/>
  <c r="M178" i="13"/>
  <c r="J178" i="13"/>
  <c r="H178" i="13"/>
  <c r="D178" i="13"/>
  <c r="O177" i="13"/>
  <c r="L177" i="13"/>
  <c r="I177" i="13"/>
  <c r="F177" i="13"/>
  <c r="C177" i="13" s="1"/>
  <c r="O176" i="13"/>
  <c r="L176" i="13"/>
  <c r="I176" i="13"/>
  <c r="F176" i="13"/>
  <c r="N175" i="13"/>
  <c r="M175" i="13"/>
  <c r="M174" i="13" s="1"/>
  <c r="K175" i="13"/>
  <c r="J175" i="13"/>
  <c r="I175" i="13"/>
  <c r="I174" i="13" s="1"/>
  <c r="H175" i="13"/>
  <c r="G175" i="13"/>
  <c r="F175" i="13"/>
  <c r="E175" i="13"/>
  <c r="E174" i="13" s="1"/>
  <c r="D175" i="13"/>
  <c r="N174" i="13"/>
  <c r="J174" i="13"/>
  <c r="H174" i="13"/>
  <c r="D174" i="13"/>
  <c r="O173" i="13"/>
  <c r="L173" i="13"/>
  <c r="I173" i="13"/>
  <c r="F173" i="13"/>
  <c r="C173" i="13" s="1"/>
  <c r="O172" i="13"/>
  <c r="L172" i="13"/>
  <c r="L171" i="13" s="1"/>
  <c r="I172" i="13"/>
  <c r="F172" i="13"/>
  <c r="N171" i="13"/>
  <c r="M171" i="13"/>
  <c r="K171" i="13"/>
  <c r="J171" i="13"/>
  <c r="I171" i="13"/>
  <c r="H171" i="13"/>
  <c r="G171" i="13"/>
  <c r="E171" i="13"/>
  <c r="D171" i="13"/>
  <c r="O170" i="13"/>
  <c r="L170" i="13"/>
  <c r="C170" i="13" s="1"/>
  <c r="I170" i="13"/>
  <c r="F170" i="13"/>
  <c r="O169" i="13"/>
  <c r="L169" i="13"/>
  <c r="C169" i="13" s="1"/>
  <c r="I169" i="13"/>
  <c r="F169" i="13"/>
  <c r="O168" i="13"/>
  <c r="L168" i="13"/>
  <c r="I168" i="13"/>
  <c r="F168" i="13"/>
  <c r="C168" i="13" s="1"/>
  <c r="O167" i="13"/>
  <c r="L167" i="13"/>
  <c r="I167" i="13"/>
  <c r="I166" i="13" s="1"/>
  <c r="F167" i="13"/>
  <c r="C167" i="13" s="1"/>
  <c r="N166" i="13"/>
  <c r="M166" i="13"/>
  <c r="K166" i="13"/>
  <c r="J166" i="13"/>
  <c r="H166" i="13"/>
  <c r="G166" i="13"/>
  <c r="E166" i="13"/>
  <c r="D166" i="13"/>
  <c r="O165" i="13"/>
  <c r="L165" i="13"/>
  <c r="I165" i="13"/>
  <c r="F165" i="13"/>
  <c r="C165" i="13" s="1"/>
  <c r="O164" i="13"/>
  <c r="L164" i="13"/>
  <c r="I164" i="13"/>
  <c r="F164" i="13"/>
  <c r="O163" i="13"/>
  <c r="L163" i="13"/>
  <c r="I163" i="13"/>
  <c r="I162" i="13" s="1"/>
  <c r="I161" i="13" s="1"/>
  <c r="F163" i="13"/>
  <c r="N162" i="13"/>
  <c r="M162" i="13"/>
  <c r="M161" i="13" s="1"/>
  <c r="M160" i="13" s="1"/>
  <c r="L162" i="13"/>
  <c r="K162" i="13"/>
  <c r="J162" i="13"/>
  <c r="H162" i="13"/>
  <c r="G162" i="13"/>
  <c r="G161" i="13" s="1"/>
  <c r="G160" i="13" s="1"/>
  <c r="F162" i="13"/>
  <c r="E162" i="13"/>
  <c r="D162" i="13"/>
  <c r="N161" i="13"/>
  <c r="N160" i="13" s="1"/>
  <c r="K161" i="13"/>
  <c r="J161" i="13"/>
  <c r="H161" i="13"/>
  <c r="H160" i="13" s="1"/>
  <c r="E161" i="13"/>
  <c r="D161" i="13"/>
  <c r="K160" i="13"/>
  <c r="J160" i="13"/>
  <c r="E160" i="13"/>
  <c r="D160" i="13"/>
  <c r="O159" i="13"/>
  <c r="L159" i="13"/>
  <c r="I159" i="13"/>
  <c r="F159" i="13"/>
  <c r="C159" i="13" s="1"/>
  <c r="O158" i="13"/>
  <c r="L158" i="13"/>
  <c r="I158" i="13"/>
  <c r="F158" i="13"/>
  <c r="C158" i="13" s="1"/>
  <c r="O157" i="13"/>
  <c r="L157" i="13"/>
  <c r="I157" i="13"/>
  <c r="C157" i="13" s="1"/>
  <c r="F157" i="13"/>
  <c r="O156" i="13"/>
  <c r="L156" i="13"/>
  <c r="I156" i="13"/>
  <c r="F156" i="13"/>
  <c r="O155" i="13"/>
  <c r="L155" i="13"/>
  <c r="I155" i="13"/>
  <c r="F155" i="13"/>
  <c r="O154" i="13"/>
  <c r="L154" i="13"/>
  <c r="C154" i="13" s="1"/>
  <c r="I154" i="13"/>
  <c r="F154" i="13"/>
  <c r="F153" i="13" s="1"/>
  <c r="O153" i="13"/>
  <c r="O152" i="13" s="1"/>
  <c r="N153" i="13"/>
  <c r="M153" i="13"/>
  <c r="K153" i="13"/>
  <c r="K152" i="13" s="1"/>
  <c r="J153" i="13"/>
  <c r="I153" i="13"/>
  <c r="H153" i="13"/>
  <c r="G153" i="13"/>
  <c r="G152" i="13" s="1"/>
  <c r="E153" i="13"/>
  <c r="D153" i="13"/>
  <c r="N152" i="13"/>
  <c r="M152" i="13"/>
  <c r="J152" i="13"/>
  <c r="I152" i="13"/>
  <c r="H152" i="13"/>
  <c r="E152" i="13"/>
  <c r="D152" i="13"/>
  <c r="O151" i="13"/>
  <c r="L151" i="13"/>
  <c r="I151" i="13"/>
  <c r="F151" i="13"/>
  <c r="O150" i="13"/>
  <c r="L150" i="13"/>
  <c r="I150" i="13"/>
  <c r="C150" i="13" s="1"/>
  <c r="F150" i="13"/>
  <c r="O149" i="13"/>
  <c r="L149" i="13"/>
  <c r="I149" i="13"/>
  <c r="C149" i="13" s="1"/>
  <c r="F149" i="13"/>
  <c r="O148" i="13"/>
  <c r="O147" i="13" s="1"/>
  <c r="L148" i="13"/>
  <c r="L147" i="13" s="1"/>
  <c r="I148" i="13"/>
  <c r="F148" i="13"/>
  <c r="F147" i="13" s="1"/>
  <c r="N147" i="13"/>
  <c r="M147" i="13"/>
  <c r="K147" i="13"/>
  <c r="J147" i="13"/>
  <c r="I147" i="13"/>
  <c r="H147" i="13"/>
  <c r="G147" i="13"/>
  <c r="E147" i="13"/>
  <c r="D147" i="13"/>
  <c r="O146" i="13"/>
  <c r="L146" i="13"/>
  <c r="I146" i="13"/>
  <c r="F146" i="13"/>
  <c r="O145" i="13"/>
  <c r="L145" i="13"/>
  <c r="I145" i="13"/>
  <c r="F145" i="13"/>
  <c r="C145" i="13" s="1"/>
  <c r="O144" i="13"/>
  <c r="L144" i="13"/>
  <c r="I144" i="13"/>
  <c r="F144" i="13"/>
  <c r="O143" i="13"/>
  <c r="L143" i="13"/>
  <c r="I143" i="13"/>
  <c r="F143" i="13"/>
  <c r="O142" i="13"/>
  <c r="L142" i="13"/>
  <c r="I142" i="13"/>
  <c r="C142" i="13" s="1"/>
  <c r="F142" i="13"/>
  <c r="O141" i="13"/>
  <c r="L141" i="13"/>
  <c r="I141" i="13"/>
  <c r="F141" i="13"/>
  <c r="C141" i="13" s="1"/>
  <c r="O140" i="13"/>
  <c r="L140" i="13"/>
  <c r="I140" i="13"/>
  <c r="F140" i="13"/>
  <c r="O139" i="13"/>
  <c r="L139" i="13"/>
  <c r="I139" i="13"/>
  <c r="F139" i="13"/>
  <c r="N138" i="13"/>
  <c r="M138" i="13"/>
  <c r="K138" i="13"/>
  <c r="J138" i="13"/>
  <c r="I138" i="13"/>
  <c r="H138" i="13"/>
  <c r="G138" i="13"/>
  <c r="F138" i="13"/>
  <c r="E138" i="13"/>
  <c r="D138" i="13"/>
  <c r="O137" i="13"/>
  <c r="L137" i="13"/>
  <c r="I137" i="13"/>
  <c r="F137" i="13"/>
  <c r="C137" i="13" s="1"/>
  <c r="O136" i="13"/>
  <c r="L136" i="13"/>
  <c r="I136" i="13"/>
  <c r="F136" i="13"/>
  <c r="O135" i="13"/>
  <c r="L135" i="13"/>
  <c r="L134" i="13" s="1"/>
  <c r="I135" i="13"/>
  <c r="I134" i="13" s="1"/>
  <c r="F135" i="13"/>
  <c r="N134" i="13"/>
  <c r="M134" i="13"/>
  <c r="K134" i="13"/>
  <c r="J134" i="13"/>
  <c r="H134" i="13"/>
  <c r="G134" i="13"/>
  <c r="F134" i="13"/>
  <c r="E134" i="13"/>
  <c r="D134" i="13"/>
  <c r="O133" i="13"/>
  <c r="L133" i="13"/>
  <c r="I133" i="13"/>
  <c r="F133" i="13"/>
  <c r="O132" i="13"/>
  <c r="O131" i="13" s="1"/>
  <c r="L132" i="13"/>
  <c r="L131" i="13" s="1"/>
  <c r="I132" i="13"/>
  <c r="I131" i="13" s="1"/>
  <c r="F132" i="13"/>
  <c r="C132" i="13" s="1"/>
  <c r="N131" i="13"/>
  <c r="M131" i="13"/>
  <c r="K131" i="13"/>
  <c r="J131" i="13"/>
  <c r="H131" i="13"/>
  <c r="G131" i="13"/>
  <c r="F131" i="13"/>
  <c r="E131" i="13"/>
  <c r="D131" i="13"/>
  <c r="O130" i="13"/>
  <c r="L130" i="13"/>
  <c r="I130" i="13"/>
  <c r="F130" i="13"/>
  <c r="C130" i="13" s="1"/>
  <c r="O129" i="13"/>
  <c r="L129" i="13"/>
  <c r="I129" i="13"/>
  <c r="F129" i="13"/>
  <c r="O128" i="13"/>
  <c r="L128" i="13"/>
  <c r="I128" i="13"/>
  <c r="F128" i="13"/>
  <c r="O127" i="13"/>
  <c r="L127" i="13"/>
  <c r="L126" i="13" s="1"/>
  <c r="I127" i="13"/>
  <c r="F127" i="13"/>
  <c r="O126" i="13"/>
  <c r="N126" i="13"/>
  <c r="M126" i="13"/>
  <c r="K126" i="13"/>
  <c r="J126" i="13"/>
  <c r="H126" i="13"/>
  <c r="G126" i="13"/>
  <c r="E126" i="13"/>
  <c r="D126" i="13"/>
  <c r="O125" i="13"/>
  <c r="L125" i="13"/>
  <c r="I125" i="13"/>
  <c r="F125" i="13"/>
  <c r="O124" i="13"/>
  <c r="L124" i="13"/>
  <c r="I124" i="13"/>
  <c r="F124" i="13"/>
  <c r="C124" i="13" s="1"/>
  <c r="O123" i="13"/>
  <c r="L123" i="13"/>
  <c r="I123" i="13"/>
  <c r="F123" i="13"/>
  <c r="C123" i="13" s="1"/>
  <c r="O122" i="13"/>
  <c r="O121" i="13" s="1"/>
  <c r="L122" i="13"/>
  <c r="I122" i="13"/>
  <c r="I121" i="13" s="1"/>
  <c r="F122" i="13"/>
  <c r="C122" i="13" s="1"/>
  <c r="N121" i="13"/>
  <c r="N120" i="13" s="1"/>
  <c r="M121" i="13"/>
  <c r="L121" i="13"/>
  <c r="K121" i="13"/>
  <c r="J121" i="13"/>
  <c r="H121" i="13"/>
  <c r="H120" i="13" s="1"/>
  <c r="G121" i="13"/>
  <c r="E121" i="13"/>
  <c r="D121" i="13"/>
  <c r="D120" i="13" s="1"/>
  <c r="M120" i="13"/>
  <c r="E120" i="13"/>
  <c r="O119" i="13"/>
  <c r="L119" i="13"/>
  <c r="I119" i="13"/>
  <c r="F119" i="13"/>
  <c r="C119" i="13" s="1"/>
  <c r="O118" i="13"/>
  <c r="L118" i="13"/>
  <c r="I118" i="13"/>
  <c r="F118" i="13"/>
  <c r="C118" i="13" s="1"/>
  <c r="O117" i="13"/>
  <c r="L117" i="13"/>
  <c r="I117" i="13"/>
  <c r="F117" i="13"/>
  <c r="O116" i="13"/>
  <c r="L116" i="13"/>
  <c r="I116" i="13"/>
  <c r="F116" i="13"/>
  <c r="O115" i="13"/>
  <c r="L115" i="13"/>
  <c r="L114" i="13" s="1"/>
  <c r="I115" i="13"/>
  <c r="F115" i="13"/>
  <c r="O114" i="13"/>
  <c r="N114" i="13"/>
  <c r="M114" i="13"/>
  <c r="K114" i="13"/>
  <c r="J114" i="13"/>
  <c r="H114" i="13"/>
  <c r="G114" i="13"/>
  <c r="E114" i="13"/>
  <c r="D114" i="13"/>
  <c r="O113" i="13"/>
  <c r="L113" i="13"/>
  <c r="I113" i="13"/>
  <c r="F113" i="13"/>
  <c r="O112" i="13"/>
  <c r="L112" i="13"/>
  <c r="I112" i="13"/>
  <c r="F112" i="13"/>
  <c r="O111" i="13"/>
  <c r="L111" i="13"/>
  <c r="I111" i="13"/>
  <c r="F111" i="13"/>
  <c r="C111" i="13" s="1"/>
  <c r="O110" i="13"/>
  <c r="L110" i="13"/>
  <c r="I110" i="13"/>
  <c r="F110" i="13"/>
  <c r="C110" i="13" s="1"/>
  <c r="O109" i="13"/>
  <c r="L109" i="13"/>
  <c r="I109" i="13"/>
  <c r="F109" i="13"/>
  <c r="N108" i="13"/>
  <c r="M108" i="13"/>
  <c r="K108" i="13"/>
  <c r="J108" i="13"/>
  <c r="I108" i="13"/>
  <c r="H108" i="13"/>
  <c r="G108" i="13"/>
  <c r="E108" i="13"/>
  <c r="D108" i="13"/>
  <c r="O107" i="13"/>
  <c r="L107" i="13"/>
  <c r="I107" i="13"/>
  <c r="F107" i="13"/>
  <c r="C107" i="13" s="1"/>
  <c r="O106" i="13"/>
  <c r="L106" i="13"/>
  <c r="I106" i="13"/>
  <c r="F106" i="13"/>
  <c r="C106" i="13" s="1"/>
  <c r="O105" i="13"/>
  <c r="L105" i="13"/>
  <c r="I105" i="13"/>
  <c r="F105" i="13"/>
  <c r="O104" i="13"/>
  <c r="L104" i="13"/>
  <c r="I104" i="13"/>
  <c r="C104" i="13" s="1"/>
  <c r="F104" i="13"/>
  <c r="O103" i="13"/>
  <c r="L103" i="13"/>
  <c r="I103" i="13"/>
  <c r="F103" i="13"/>
  <c r="O102" i="13"/>
  <c r="L102" i="13"/>
  <c r="I102" i="13"/>
  <c r="C102" i="13" s="1"/>
  <c r="F102" i="13"/>
  <c r="O101" i="13"/>
  <c r="L101" i="13"/>
  <c r="I101" i="13"/>
  <c r="F101" i="13"/>
  <c r="O100" i="13"/>
  <c r="O99" i="13" s="1"/>
  <c r="L100" i="13"/>
  <c r="I100" i="13"/>
  <c r="F100" i="13"/>
  <c r="F99" i="13" s="1"/>
  <c r="N99" i="13"/>
  <c r="M99" i="13"/>
  <c r="K99" i="13"/>
  <c r="J99" i="13"/>
  <c r="H99" i="13"/>
  <c r="G99" i="13"/>
  <c r="E99" i="13"/>
  <c r="D99" i="13"/>
  <c r="O98" i="13"/>
  <c r="L98" i="13"/>
  <c r="I98" i="13"/>
  <c r="F98" i="13"/>
  <c r="C98" i="13"/>
  <c r="O97" i="13"/>
  <c r="L97" i="13"/>
  <c r="I97" i="13"/>
  <c r="F97" i="13"/>
  <c r="C97" i="13" s="1"/>
  <c r="O96" i="13"/>
  <c r="L96" i="13"/>
  <c r="I96" i="13"/>
  <c r="F96" i="13"/>
  <c r="O95" i="13"/>
  <c r="L95" i="13"/>
  <c r="I95" i="13"/>
  <c r="F95" i="13"/>
  <c r="C95" i="13" s="1"/>
  <c r="O94" i="13"/>
  <c r="L94" i="13"/>
  <c r="I94" i="13"/>
  <c r="F94" i="13"/>
  <c r="C94" i="13" s="1"/>
  <c r="O93" i="13"/>
  <c r="L93" i="13"/>
  <c r="I93" i="13"/>
  <c r="F93" i="13"/>
  <c r="O92" i="13"/>
  <c r="O91" i="13" s="1"/>
  <c r="L92" i="13"/>
  <c r="I92" i="13"/>
  <c r="I91" i="13" s="1"/>
  <c r="F92" i="13"/>
  <c r="N91" i="13"/>
  <c r="M91" i="13"/>
  <c r="K91" i="13"/>
  <c r="J91" i="13"/>
  <c r="H91" i="13"/>
  <c r="G91" i="13"/>
  <c r="F91" i="13"/>
  <c r="E91" i="13"/>
  <c r="D91" i="13"/>
  <c r="O90" i="13"/>
  <c r="L90" i="13"/>
  <c r="I90" i="13"/>
  <c r="F90" i="13"/>
  <c r="C90" i="13" s="1"/>
  <c r="O89" i="13"/>
  <c r="L89" i="13"/>
  <c r="I89" i="13"/>
  <c r="F89" i="13"/>
  <c r="O88" i="13"/>
  <c r="L88" i="13"/>
  <c r="I88" i="13"/>
  <c r="F88" i="13"/>
  <c r="O87" i="13"/>
  <c r="L87" i="13"/>
  <c r="I87" i="13"/>
  <c r="F87" i="13"/>
  <c r="O86" i="13"/>
  <c r="O85" i="13" s="1"/>
  <c r="L86" i="13"/>
  <c r="I86" i="13"/>
  <c r="I85" i="13" s="1"/>
  <c r="F86" i="13"/>
  <c r="C86" i="13"/>
  <c r="N85" i="13"/>
  <c r="M85" i="13"/>
  <c r="K85" i="13"/>
  <c r="K83" i="13" s="1"/>
  <c r="J85" i="13"/>
  <c r="H85" i="13"/>
  <c r="H83" i="13" s="1"/>
  <c r="G85" i="13"/>
  <c r="E85" i="13"/>
  <c r="D85" i="13"/>
  <c r="D83" i="13" s="1"/>
  <c r="O84" i="13"/>
  <c r="L84" i="13"/>
  <c r="I84" i="13"/>
  <c r="F84" i="13"/>
  <c r="N83" i="13"/>
  <c r="M83" i="13"/>
  <c r="J83" i="13"/>
  <c r="G83" i="13"/>
  <c r="E83" i="13"/>
  <c r="O82" i="13"/>
  <c r="L82" i="13"/>
  <c r="I82" i="13"/>
  <c r="F82" i="13"/>
  <c r="C82" i="13" s="1"/>
  <c r="O81" i="13"/>
  <c r="O80" i="13" s="1"/>
  <c r="L81" i="13"/>
  <c r="L80" i="13" s="1"/>
  <c r="I81" i="13"/>
  <c r="F81" i="13"/>
  <c r="N80" i="13"/>
  <c r="M80" i="13"/>
  <c r="K80" i="13"/>
  <c r="J80" i="13"/>
  <c r="I80" i="13"/>
  <c r="H80" i="13"/>
  <c r="G80" i="13"/>
  <c r="E80" i="13"/>
  <c r="D80" i="13"/>
  <c r="O79" i="13"/>
  <c r="L79" i="13"/>
  <c r="I79" i="13"/>
  <c r="F79" i="13"/>
  <c r="C79" i="13" s="1"/>
  <c r="O78" i="13"/>
  <c r="O77" i="13" s="1"/>
  <c r="L78" i="13"/>
  <c r="I78" i="13"/>
  <c r="I77" i="13" s="1"/>
  <c r="I76" i="13" s="1"/>
  <c r="F78" i="13"/>
  <c r="C78" i="13" s="1"/>
  <c r="N77" i="13"/>
  <c r="N76" i="13" s="1"/>
  <c r="M77" i="13"/>
  <c r="L77" i="13"/>
  <c r="K77" i="13"/>
  <c r="J77" i="13"/>
  <c r="J76" i="13" s="1"/>
  <c r="H77" i="13"/>
  <c r="H76" i="13" s="1"/>
  <c r="G77" i="13"/>
  <c r="F77" i="13"/>
  <c r="E77" i="13"/>
  <c r="D77" i="13"/>
  <c r="D76" i="13" s="1"/>
  <c r="D75" i="13" s="1"/>
  <c r="M76" i="13"/>
  <c r="M75" i="13" s="1"/>
  <c r="K76" i="13"/>
  <c r="G76" i="13"/>
  <c r="E76" i="13"/>
  <c r="E75" i="13" s="1"/>
  <c r="O74" i="13"/>
  <c r="L74" i="13"/>
  <c r="I74" i="13"/>
  <c r="F74" i="13"/>
  <c r="C74" i="13" s="1"/>
  <c r="O73" i="13"/>
  <c r="L73" i="13"/>
  <c r="I73" i="13"/>
  <c r="F73" i="13"/>
  <c r="O72" i="13"/>
  <c r="L72" i="13"/>
  <c r="I72" i="13"/>
  <c r="F72" i="13"/>
  <c r="C72" i="13" s="1"/>
  <c r="O71" i="13"/>
  <c r="L71" i="13"/>
  <c r="I71" i="13"/>
  <c r="F71" i="13"/>
  <c r="O70" i="13"/>
  <c r="L70" i="13"/>
  <c r="I70" i="13"/>
  <c r="I69" i="13" s="1"/>
  <c r="F70" i="13"/>
  <c r="O69" i="13"/>
  <c r="N69" i="13"/>
  <c r="M69" i="13"/>
  <c r="K69" i="13"/>
  <c r="K67" i="13" s="1"/>
  <c r="J69" i="13"/>
  <c r="H69" i="13"/>
  <c r="H67" i="13" s="1"/>
  <c r="G69" i="13"/>
  <c r="G67" i="13" s="1"/>
  <c r="E69" i="13"/>
  <c r="E67" i="13" s="1"/>
  <c r="D69" i="13"/>
  <c r="D67" i="13" s="1"/>
  <c r="O68" i="13"/>
  <c r="O67" i="13" s="1"/>
  <c r="L68" i="13"/>
  <c r="I68" i="13"/>
  <c r="F68" i="13"/>
  <c r="N67" i="13"/>
  <c r="M67" i="13"/>
  <c r="J67" i="13"/>
  <c r="O66" i="13"/>
  <c r="L66" i="13"/>
  <c r="C66" i="13" s="1"/>
  <c r="I66" i="13"/>
  <c r="F66" i="13"/>
  <c r="O65" i="13"/>
  <c r="L65" i="13"/>
  <c r="I65" i="13"/>
  <c r="C65" i="13" s="1"/>
  <c r="F65" i="13"/>
  <c r="O64" i="13"/>
  <c r="L64" i="13"/>
  <c r="I64" i="13"/>
  <c r="F64" i="13"/>
  <c r="O63" i="13"/>
  <c r="L63" i="13"/>
  <c r="I63" i="13"/>
  <c r="F63" i="13"/>
  <c r="O62" i="13"/>
  <c r="L62" i="13"/>
  <c r="I62" i="13"/>
  <c r="F62" i="13"/>
  <c r="O61" i="13"/>
  <c r="O58" i="13" s="1"/>
  <c r="L61" i="13"/>
  <c r="I61" i="13"/>
  <c r="F61" i="13"/>
  <c r="C61" i="13"/>
  <c r="O60" i="13"/>
  <c r="L60" i="13"/>
  <c r="I60" i="13"/>
  <c r="F60" i="13"/>
  <c r="C60" i="13" s="1"/>
  <c r="O59" i="13"/>
  <c r="L59" i="13"/>
  <c r="L58" i="13" s="1"/>
  <c r="I59" i="13"/>
  <c r="I58" i="13" s="1"/>
  <c r="F59" i="13"/>
  <c r="C59" i="13" s="1"/>
  <c r="N58" i="13"/>
  <c r="M58" i="13"/>
  <c r="K58" i="13"/>
  <c r="J58" i="13"/>
  <c r="H58" i="13"/>
  <c r="G58" i="13"/>
  <c r="E58" i="13"/>
  <c r="D58" i="13"/>
  <c r="O57" i="13"/>
  <c r="L57" i="13"/>
  <c r="I57" i="13"/>
  <c r="F57" i="13"/>
  <c r="C57" i="13" s="1"/>
  <c r="O56" i="13"/>
  <c r="O55" i="13" s="1"/>
  <c r="O54" i="13" s="1"/>
  <c r="O53" i="13" s="1"/>
  <c r="L56" i="13"/>
  <c r="L55" i="13" s="1"/>
  <c r="I56" i="13"/>
  <c r="F56" i="13"/>
  <c r="F55" i="13" s="1"/>
  <c r="N55" i="13"/>
  <c r="M55" i="13"/>
  <c r="M54" i="13" s="1"/>
  <c r="M53" i="13" s="1"/>
  <c r="K55" i="13"/>
  <c r="J55" i="13"/>
  <c r="I55" i="13"/>
  <c r="H55" i="13"/>
  <c r="H54" i="13" s="1"/>
  <c r="G55" i="13"/>
  <c r="E55" i="13"/>
  <c r="E54" i="13" s="1"/>
  <c r="D55" i="13"/>
  <c r="D54" i="13" s="1"/>
  <c r="N54" i="13"/>
  <c r="N53" i="13" s="1"/>
  <c r="K54" i="13"/>
  <c r="J54" i="13"/>
  <c r="J53" i="13" s="1"/>
  <c r="G54" i="13"/>
  <c r="O47" i="13"/>
  <c r="C47" i="13" s="1"/>
  <c r="O46" i="13"/>
  <c r="C46" i="13"/>
  <c r="O45" i="13"/>
  <c r="N45" i="13"/>
  <c r="M45" i="13"/>
  <c r="L44" i="13"/>
  <c r="C44" i="13" s="1"/>
  <c r="I44" i="13"/>
  <c r="I43" i="13" s="1"/>
  <c r="F44" i="13"/>
  <c r="K43" i="13"/>
  <c r="J43" i="13"/>
  <c r="H43" i="13"/>
  <c r="G43" i="13"/>
  <c r="F43" i="13"/>
  <c r="E43" i="13"/>
  <c r="D43" i="13"/>
  <c r="F42" i="13"/>
  <c r="C42" i="13" s="1"/>
  <c r="E41" i="13"/>
  <c r="D41" i="13"/>
  <c r="L40" i="13"/>
  <c r="C40" i="13" s="1"/>
  <c r="L39" i="13"/>
  <c r="C39" i="13"/>
  <c r="L38" i="13"/>
  <c r="C38" i="13" s="1"/>
  <c r="L37" i="13"/>
  <c r="L36" i="13" s="1"/>
  <c r="C36" i="13" s="1"/>
  <c r="K36" i="13"/>
  <c r="J36" i="13"/>
  <c r="L35" i="13"/>
  <c r="C35" i="13" s="1"/>
  <c r="L34" i="13"/>
  <c r="C34" i="13"/>
  <c r="L33" i="13"/>
  <c r="C33" i="13" s="1"/>
  <c r="K33" i="13"/>
  <c r="J33" i="13"/>
  <c r="L32" i="13"/>
  <c r="C32" i="13" s="1"/>
  <c r="K31" i="13"/>
  <c r="J31" i="13"/>
  <c r="L30" i="13"/>
  <c r="C30" i="13"/>
  <c r="L29" i="13"/>
  <c r="C29" i="13" s="1"/>
  <c r="L28" i="13"/>
  <c r="C28" i="13"/>
  <c r="K27" i="13"/>
  <c r="J27" i="13"/>
  <c r="F25" i="13"/>
  <c r="C25" i="13" s="1"/>
  <c r="I24" i="13"/>
  <c r="F24" i="13"/>
  <c r="C24" i="13" s="1"/>
  <c r="O23" i="13"/>
  <c r="L23" i="13"/>
  <c r="I23" i="13"/>
  <c r="F23" i="13"/>
  <c r="O22" i="13"/>
  <c r="L22" i="13"/>
  <c r="L21" i="13" s="1"/>
  <c r="I22" i="13"/>
  <c r="I21" i="13" s="1"/>
  <c r="F22" i="13"/>
  <c r="O21" i="13"/>
  <c r="O275" i="13" s="1"/>
  <c r="N21" i="13"/>
  <c r="N275" i="13" s="1"/>
  <c r="N274" i="13" s="1"/>
  <c r="M21" i="13"/>
  <c r="M275" i="13" s="1"/>
  <c r="M274" i="13" s="1"/>
  <c r="K21" i="13"/>
  <c r="K275" i="13" s="1"/>
  <c r="K274" i="13" s="1"/>
  <c r="J21" i="13"/>
  <c r="H21" i="13"/>
  <c r="H275" i="13" s="1"/>
  <c r="H274" i="13" s="1"/>
  <c r="G21" i="13"/>
  <c r="G275" i="13" s="1"/>
  <c r="G274" i="13" s="1"/>
  <c r="F21" i="13"/>
  <c r="E21" i="13"/>
  <c r="E275" i="13" s="1"/>
  <c r="E274" i="13" s="1"/>
  <c r="D21" i="13"/>
  <c r="D275" i="13" s="1"/>
  <c r="D274" i="13" s="1"/>
  <c r="O20" i="13"/>
  <c r="O284" i="12"/>
  <c r="L284" i="12"/>
  <c r="I284" i="12"/>
  <c r="F284" i="12"/>
  <c r="O283" i="12"/>
  <c r="L283" i="12"/>
  <c r="I283" i="12"/>
  <c r="F283" i="12"/>
  <c r="O282" i="12"/>
  <c r="L282" i="12"/>
  <c r="C282" i="12" s="1"/>
  <c r="I282" i="12"/>
  <c r="F282" i="12"/>
  <c r="O281" i="12"/>
  <c r="L281" i="12"/>
  <c r="I281" i="12"/>
  <c r="F281" i="12"/>
  <c r="C281" i="12" s="1"/>
  <c r="O280" i="12"/>
  <c r="L280" i="12"/>
  <c r="I280" i="12"/>
  <c r="F280" i="12"/>
  <c r="O279" i="12"/>
  <c r="L279" i="12"/>
  <c r="I279" i="12"/>
  <c r="F279" i="12"/>
  <c r="O278" i="12"/>
  <c r="L278" i="12"/>
  <c r="I278" i="12"/>
  <c r="F278" i="12"/>
  <c r="O277" i="12"/>
  <c r="L277" i="12"/>
  <c r="I277" i="12"/>
  <c r="F277" i="12"/>
  <c r="F276" i="12" s="1"/>
  <c r="C277" i="12"/>
  <c r="N276" i="12"/>
  <c r="M276" i="12"/>
  <c r="K276" i="12"/>
  <c r="J276" i="12"/>
  <c r="H276" i="12"/>
  <c r="G276" i="12"/>
  <c r="E276" i="12"/>
  <c r="D276" i="12"/>
  <c r="O271" i="12"/>
  <c r="L271" i="12"/>
  <c r="I271" i="12"/>
  <c r="F271" i="12"/>
  <c r="O270" i="12"/>
  <c r="L270" i="12"/>
  <c r="I270" i="12"/>
  <c r="I269" i="12" s="1"/>
  <c r="F270" i="12"/>
  <c r="O269" i="12"/>
  <c r="N269" i="12"/>
  <c r="M269" i="12"/>
  <c r="K269" i="12"/>
  <c r="J269" i="12"/>
  <c r="H269" i="12"/>
  <c r="G269" i="12"/>
  <c r="F269" i="12"/>
  <c r="E269" i="12"/>
  <c r="D269" i="12"/>
  <c r="O268" i="12"/>
  <c r="O267" i="12" s="1"/>
  <c r="O266" i="12" s="1"/>
  <c r="L268" i="12"/>
  <c r="I268" i="12"/>
  <c r="F268" i="12"/>
  <c r="N267" i="12"/>
  <c r="M267" i="12"/>
  <c r="M266" i="12" s="1"/>
  <c r="M265" i="12" s="1"/>
  <c r="L267" i="12"/>
  <c r="L266" i="12" s="1"/>
  <c r="L265" i="12" s="1"/>
  <c r="K267" i="12"/>
  <c r="J267" i="12"/>
  <c r="J266" i="12" s="1"/>
  <c r="J265" i="12" s="1"/>
  <c r="I267" i="12"/>
  <c r="I266" i="12" s="1"/>
  <c r="I265" i="12" s="1"/>
  <c r="H267" i="12"/>
  <c r="H266" i="12" s="1"/>
  <c r="G267" i="12"/>
  <c r="F267" i="12"/>
  <c r="E267" i="12"/>
  <c r="E266" i="12" s="1"/>
  <c r="E265" i="12" s="1"/>
  <c r="D267" i="12"/>
  <c r="D266" i="12" s="1"/>
  <c r="D265" i="12" s="1"/>
  <c r="N266" i="12"/>
  <c r="N265" i="12" s="1"/>
  <c r="K266" i="12"/>
  <c r="K265" i="12" s="1"/>
  <c r="G266" i="12"/>
  <c r="G265" i="12" s="1"/>
  <c r="F266" i="12"/>
  <c r="F265" i="12" s="1"/>
  <c r="H265" i="12"/>
  <c r="O264" i="12"/>
  <c r="O263" i="12" s="1"/>
  <c r="L264" i="12"/>
  <c r="L263" i="12" s="1"/>
  <c r="I264" i="12"/>
  <c r="F264" i="12"/>
  <c r="N263" i="12"/>
  <c r="M263" i="12"/>
  <c r="K263" i="12"/>
  <c r="J263" i="12"/>
  <c r="I263" i="12"/>
  <c r="H263" i="12"/>
  <c r="G263" i="12"/>
  <c r="F263" i="12"/>
  <c r="E263" i="12"/>
  <c r="D263" i="12"/>
  <c r="O262" i="12"/>
  <c r="L262" i="12"/>
  <c r="I262" i="12"/>
  <c r="F262" i="12"/>
  <c r="O261" i="12"/>
  <c r="L261" i="12"/>
  <c r="I261" i="12"/>
  <c r="C261" i="12" s="1"/>
  <c r="F261" i="12"/>
  <c r="O260" i="12"/>
  <c r="L260" i="12"/>
  <c r="I260" i="12"/>
  <c r="F260" i="12"/>
  <c r="O259" i="12"/>
  <c r="L259" i="12"/>
  <c r="I259" i="12"/>
  <c r="F259" i="12"/>
  <c r="O258" i="12"/>
  <c r="O257" i="12" s="1"/>
  <c r="L258" i="12"/>
  <c r="L257" i="12" s="1"/>
  <c r="I258" i="12"/>
  <c r="I257" i="12" s="1"/>
  <c r="F258" i="12"/>
  <c r="C258" i="12"/>
  <c r="N257" i="12"/>
  <c r="M257" i="12"/>
  <c r="K257" i="12"/>
  <c r="J257" i="12"/>
  <c r="H257" i="12"/>
  <c r="G257" i="12"/>
  <c r="E257" i="12"/>
  <c r="D257" i="12"/>
  <c r="O256" i="12"/>
  <c r="L256" i="12"/>
  <c r="I256" i="12"/>
  <c r="F256" i="12"/>
  <c r="O255" i="12"/>
  <c r="L255" i="12"/>
  <c r="I255" i="12"/>
  <c r="F255" i="12"/>
  <c r="O254" i="12"/>
  <c r="L254" i="12"/>
  <c r="I254" i="12"/>
  <c r="I253" i="12" s="1"/>
  <c r="F254" i="12"/>
  <c r="C254" i="12" s="1"/>
  <c r="N253" i="12"/>
  <c r="M253" i="12"/>
  <c r="M252" i="12" s="1"/>
  <c r="K253" i="12"/>
  <c r="K252" i="12" s="1"/>
  <c r="J253" i="12"/>
  <c r="J252" i="12" s="1"/>
  <c r="H253" i="12"/>
  <c r="G253" i="12"/>
  <c r="G252" i="12" s="1"/>
  <c r="E253" i="12"/>
  <c r="D253" i="12"/>
  <c r="I252" i="12"/>
  <c r="H252" i="12"/>
  <c r="D252" i="12"/>
  <c r="O251" i="12"/>
  <c r="L251" i="12"/>
  <c r="L250" i="12" s="1"/>
  <c r="I251" i="12"/>
  <c r="I250" i="12" s="1"/>
  <c r="F251" i="12"/>
  <c r="O250" i="12"/>
  <c r="N250" i="12"/>
  <c r="M250" i="12"/>
  <c r="K250" i="12"/>
  <c r="J250" i="12"/>
  <c r="H250" i="12"/>
  <c r="G250" i="12"/>
  <c r="E250" i="12"/>
  <c r="D250" i="12"/>
  <c r="O249" i="12"/>
  <c r="L249" i="12"/>
  <c r="I249" i="12"/>
  <c r="F249" i="12"/>
  <c r="C249" i="12" s="1"/>
  <c r="O248" i="12"/>
  <c r="L248" i="12"/>
  <c r="I248" i="12"/>
  <c r="F248" i="12"/>
  <c r="C248" i="12" s="1"/>
  <c r="O247" i="12"/>
  <c r="L247" i="12"/>
  <c r="I247" i="12"/>
  <c r="F247" i="12"/>
  <c r="O246" i="12"/>
  <c r="L246" i="12"/>
  <c r="I246" i="12"/>
  <c r="I245" i="12" s="1"/>
  <c r="F246" i="12"/>
  <c r="O245" i="12"/>
  <c r="N245" i="12"/>
  <c r="M245" i="12"/>
  <c r="K245" i="12"/>
  <c r="J245" i="12"/>
  <c r="H245" i="12"/>
  <c r="G245" i="12"/>
  <c r="E245" i="12"/>
  <c r="D245" i="12"/>
  <c r="O244" i="12"/>
  <c r="L244" i="12"/>
  <c r="I244" i="12"/>
  <c r="F244" i="12"/>
  <c r="O243" i="12"/>
  <c r="L243" i="12"/>
  <c r="I243" i="12"/>
  <c r="F243" i="12"/>
  <c r="C243" i="12" s="1"/>
  <c r="O242" i="12"/>
  <c r="L242" i="12"/>
  <c r="I242" i="12"/>
  <c r="I241" i="12" s="1"/>
  <c r="I240" i="12" s="1"/>
  <c r="F242" i="12"/>
  <c r="O241" i="12"/>
  <c r="N241" i="12"/>
  <c r="N240" i="12" s="1"/>
  <c r="M241" i="12"/>
  <c r="M240" i="12" s="1"/>
  <c r="K241" i="12"/>
  <c r="K240" i="12" s="1"/>
  <c r="J241" i="12"/>
  <c r="J240" i="12" s="1"/>
  <c r="H241" i="12"/>
  <c r="G241" i="12"/>
  <c r="G240" i="12" s="1"/>
  <c r="E241" i="12"/>
  <c r="D241" i="12"/>
  <c r="H240" i="12"/>
  <c r="E240" i="12"/>
  <c r="D240" i="12"/>
  <c r="O239" i="12"/>
  <c r="L239" i="12"/>
  <c r="I239" i="12"/>
  <c r="F239" i="12"/>
  <c r="O238" i="12"/>
  <c r="L238" i="12"/>
  <c r="C238" i="12" s="1"/>
  <c r="I238" i="12"/>
  <c r="F238" i="12"/>
  <c r="O237" i="12"/>
  <c r="L237" i="12"/>
  <c r="I237" i="12"/>
  <c r="C237" i="12" s="1"/>
  <c r="F237" i="12"/>
  <c r="O236" i="12"/>
  <c r="L236" i="12"/>
  <c r="I236" i="12"/>
  <c r="F236" i="12"/>
  <c r="O235" i="12"/>
  <c r="L235" i="12"/>
  <c r="I235" i="12"/>
  <c r="F235" i="12"/>
  <c r="O234" i="12"/>
  <c r="L234" i="12"/>
  <c r="C234" i="12" s="1"/>
  <c r="I234" i="12"/>
  <c r="F234" i="12"/>
  <c r="O233" i="12"/>
  <c r="O232" i="12" s="1"/>
  <c r="N233" i="12"/>
  <c r="N232" i="12" s="1"/>
  <c r="M233" i="12"/>
  <c r="K233" i="12"/>
  <c r="K232" i="12" s="1"/>
  <c r="J233" i="12"/>
  <c r="J232" i="12" s="1"/>
  <c r="H233" i="12"/>
  <c r="H232" i="12" s="1"/>
  <c r="G233" i="12"/>
  <c r="G232" i="12" s="1"/>
  <c r="E233" i="12"/>
  <c r="D233" i="12"/>
  <c r="M232" i="12"/>
  <c r="E232" i="12"/>
  <c r="D232" i="12"/>
  <c r="O231" i="12"/>
  <c r="L231" i="12"/>
  <c r="I231" i="12"/>
  <c r="F231" i="12"/>
  <c r="C231" i="12" s="1"/>
  <c r="O230" i="12"/>
  <c r="L230" i="12"/>
  <c r="I230" i="12"/>
  <c r="F230" i="12"/>
  <c r="O229" i="12"/>
  <c r="L229" i="12"/>
  <c r="I229" i="12"/>
  <c r="F229" i="12"/>
  <c r="C229" i="12" s="1"/>
  <c r="O228" i="12"/>
  <c r="L228" i="12"/>
  <c r="I228" i="12"/>
  <c r="I227" i="12" s="1"/>
  <c r="F228" i="12"/>
  <c r="N227" i="12"/>
  <c r="M227" i="12"/>
  <c r="K227" i="12"/>
  <c r="J227" i="12"/>
  <c r="H227" i="12"/>
  <c r="G227" i="12"/>
  <c r="E227" i="12"/>
  <c r="D227" i="12"/>
  <c r="O226" i="12"/>
  <c r="L226" i="12"/>
  <c r="C226" i="12" s="1"/>
  <c r="I226" i="12"/>
  <c r="F226" i="12"/>
  <c r="O225" i="12"/>
  <c r="L225" i="12"/>
  <c r="I225" i="12"/>
  <c r="F225" i="12"/>
  <c r="C225" i="12" s="1"/>
  <c r="O224" i="12"/>
  <c r="L224" i="12"/>
  <c r="I224" i="12"/>
  <c r="F224" i="12"/>
  <c r="O223" i="12"/>
  <c r="L223" i="12"/>
  <c r="I223" i="12"/>
  <c r="F223" i="12"/>
  <c r="C223" i="12" s="1"/>
  <c r="O222" i="12"/>
  <c r="L222" i="12"/>
  <c r="I222" i="12"/>
  <c r="F222" i="12"/>
  <c r="O221" i="12"/>
  <c r="L221" i="12"/>
  <c r="I221" i="12"/>
  <c r="F221" i="12"/>
  <c r="C221" i="12" s="1"/>
  <c r="O220" i="12"/>
  <c r="O219" i="12" s="1"/>
  <c r="L220" i="12"/>
  <c r="I220" i="12"/>
  <c r="F220" i="12"/>
  <c r="F219" i="12" s="1"/>
  <c r="N219" i="12"/>
  <c r="M219" i="12"/>
  <c r="K219" i="12"/>
  <c r="J219" i="12"/>
  <c r="I219" i="12"/>
  <c r="H219" i="12"/>
  <c r="G219" i="12"/>
  <c r="E219" i="12"/>
  <c r="D219" i="12"/>
  <c r="O218" i="12"/>
  <c r="L218" i="12"/>
  <c r="I218" i="12"/>
  <c r="F218" i="12"/>
  <c r="O217" i="12"/>
  <c r="O216" i="12" s="1"/>
  <c r="L217" i="12"/>
  <c r="I217" i="12"/>
  <c r="C217" i="12" s="1"/>
  <c r="F217" i="12"/>
  <c r="F216" i="12" s="1"/>
  <c r="N216" i="12"/>
  <c r="M216" i="12"/>
  <c r="L216" i="12"/>
  <c r="K216" i="12"/>
  <c r="J216" i="12"/>
  <c r="I216" i="12"/>
  <c r="H216" i="12"/>
  <c r="G216" i="12"/>
  <c r="E216" i="12"/>
  <c r="D216" i="12"/>
  <c r="O215" i="12"/>
  <c r="L215" i="12"/>
  <c r="L214" i="12" s="1"/>
  <c r="I215" i="12"/>
  <c r="I214" i="12" s="1"/>
  <c r="F215" i="12"/>
  <c r="C215" i="12" s="1"/>
  <c r="O214" i="12"/>
  <c r="N214" i="12"/>
  <c r="N212" i="12" s="1"/>
  <c r="M214" i="12"/>
  <c r="K214" i="12"/>
  <c r="K212" i="12" s="1"/>
  <c r="K211" i="12" s="1"/>
  <c r="J214" i="12"/>
  <c r="J212" i="12" s="1"/>
  <c r="H214" i="12"/>
  <c r="G214" i="12"/>
  <c r="G212" i="12" s="1"/>
  <c r="G211" i="12" s="1"/>
  <c r="F214" i="12"/>
  <c r="C214" i="12" s="1"/>
  <c r="E214" i="12"/>
  <c r="D214" i="12"/>
  <c r="O213" i="12"/>
  <c r="L213" i="12"/>
  <c r="I213" i="12"/>
  <c r="F213" i="12"/>
  <c r="C213" i="12"/>
  <c r="H212" i="12"/>
  <c r="D212" i="12"/>
  <c r="D211" i="12" s="1"/>
  <c r="O210" i="12"/>
  <c r="L210" i="12"/>
  <c r="C210" i="12" s="1"/>
  <c r="I210" i="12"/>
  <c r="F210" i="12"/>
  <c r="O209" i="12"/>
  <c r="O208" i="12" s="1"/>
  <c r="L209" i="12"/>
  <c r="L208" i="12" s="1"/>
  <c r="I209" i="12"/>
  <c r="F209" i="12"/>
  <c r="F208" i="12" s="1"/>
  <c r="N208" i="12"/>
  <c r="M208" i="12"/>
  <c r="K208" i="12"/>
  <c r="J208" i="12"/>
  <c r="I208" i="12"/>
  <c r="H208" i="12"/>
  <c r="G208" i="12"/>
  <c r="E208" i="12"/>
  <c r="D208" i="12"/>
  <c r="O207" i="12"/>
  <c r="L207" i="12"/>
  <c r="I207" i="12"/>
  <c r="F207" i="12"/>
  <c r="O206" i="12"/>
  <c r="L206" i="12"/>
  <c r="I206" i="12"/>
  <c r="F206" i="12"/>
  <c r="O205" i="12"/>
  <c r="L205" i="12"/>
  <c r="I205" i="12"/>
  <c r="F205" i="12"/>
  <c r="C205" i="12" s="1"/>
  <c r="O204" i="12"/>
  <c r="L204" i="12"/>
  <c r="I204" i="12"/>
  <c r="F204" i="12"/>
  <c r="O203" i="12"/>
  <c r="L203" i="12"/>
  <c r="I203" i="12"/>
  <c r="F203" i="12"/>
  <c r="O202" i="12"/>
  <c r="L202" i="12"/>
  <c r="C202" i="12" s="1"/>
  <c r="I202" i="12"/>
  <c r="F202" i="12"/>
  <c r="O201" i="12"/>
  <c r="L201" i="12"/>
  <c r="I201" i="12"/>
  <c r="F201" i="12"/>
  <c r="C201" i="12" s="1"/>
  <c r="O200" i="12"/>
  <c r="O199" i="12" s="1"/>
  <c r="L200" i="12"/>
  <c r="I200" i="12"/>
  <c r="F200" i="12"/>
  <c r="F199" i="12" s="1"/>
  <c r="N199" i="12"/>
  <c r="M199" i="12"/>
  <c r="K199" i="12"/>
  <c r="J199" i="12"/>
  <c r="I199" i="12"/>
  <c r="H199" i="12"/>
  <c r="G199" i="12"/>
  <c r="E199" i="12"/>
  <c r="D199" i="12"/>
  <c r="O198" i="12"/>
  <c r="L198" i="12"/>
  <c r="I198" i="12"/>
  <c r="F198" i="12"/>
  <c r="O197" i="12"/>
  <c r="L197" i="12"/>
  <c r="I197" i="12"/>
  <c r="F197" i="12"/>
  <c r="C197" i="12"/>
  <c r="O196" i="12"/>
  <c r="L196" i="12"/>
  <c r="I196" i="12"/>
  <c r="F196" i="12"/>
  <c r="C196" i="12" s="1"/>
  <c r="O195" i="12"/>
  <c r="L195" i="12"/>
  <c r="I195" i="12"/>
  <c r="F195" i="12"/>
  <c r="C195" i="12" s="1"/>
  <c r="O194" i="12"/>
  <c r="L194" i="12"/>
  <c r="I194" i="12"/>
  <c r="F194" i="12"/>
  <c r="O193" i="12"/>
  <c r="L193" i="12"/>
  <c r="I193" i="12"/>
  <c r="F193" i="12"/>
  <c r="C193" i="12" s="1"/>
  <c r="O192" i="12"/>
  <c r="L192" i="12"/>
  <c r="I192" i="12"/>
  <c r="F192" i="12"/>
  <c r="O191" i="12"/>
  <c r="L191" i="12"/>
  <c r="I191" i="12"/>
  <c r="F191" i="12"/>
  <c r="O190" i="12"/>
  <c r="L190" i="12"/>
  <c r="I190" i="12"/>
  <c r="F190" i="12"/>
  <c r="O189" i="12"/>
  <c r="O188" i="12" s="1"/>
  <c r="L189" i="12"/>
  <c r="I189" i="12"/>
  <c r="C189" i="12" s="1"/>
  <c r="F189" i="12"/>
  <c r="N188" i="12"/>
  <c r="M188" i="12"/>
  <c r="M187" i="12" s="1"/>
  <c r="L188" i="12"/>
  <c r="K188" i="12"/>
  <c r="K187" i="12" s="1"/>
  <c r="J188" i="12"/>
  <c r="H188" i="12"/>
  <c r="H187" i="12" s="1"/>
  <c r="G188" i="12"/>
  <c r="G187" i="12" s="1"/>
  <c r="E188" i="12"/>
  <c r="E187" i="12" s="1"/>
  <c r="D188" i="12"/>
  <c r="D187" i="12" s="1"/>
  <c r="N187" i="12"/>
  <c r="J187" i="12"/>
  <c r="O186" i="12"/>
  <c r="L186" i="12"/>
  <c r="I186" i="12"/>
  <c r="F186" i="12"/>
  <c r="O185" i="12"/>
  <c r="L185" i="12"/>
  <c r="I185" i="12"/>
  <c r="C185" i="12" s="1"/>
  <c r="F185" i="12"/>
  <c r="O184" i="12"/>
  <c r="L184" i="12"/>
  <c r="I184" i="12"/>
  <c r="F184" i="12"/>
  <c r="F183" i="12" s="1"/>
  <c r="N183" i="12"/>
  <c r="M183" i="12"/>
  <c r="M182" i="12" s="1"/>
  <c r="K183" i="12"/>
  <c r="J183" i="12"/>
  <c r="J182" i="12" s="1"/>
  <c r="H183" i="12"/>
  <c r="G183" i="12"/>
  <c r="E183" i="12"/>
  <c r="E182" i="12" s="1"/>
  <c r="D183" i="12"/>
  <c r="N182" i="12"/>
  <c r="O180" i="12"/>
  <c r="O179" i="12" s="1"/>
  <c r="O178" i="12" s="1"/>
  <c r="L180" i="12"/>
  <c r="I180" i="12"/>
  <c r="I179" i="12" s="1"/>
  <c r="I178" i="12" s="1"/>
  <c r="F180" i="12"/>
  <c r="F179" i="12" s="1"/>
  <c r="N179" i="12"/>
  <c r="M179" i="12"/>
  <c r="M178" i="12" s="1"/>
  <c r="L179" i="12"/>
  <c r="L178" i="12" s="1"/>
  <c r="K179" i="12"/>
  <c r="J179" i="12"/>
  <c r="H179" i="12"/>
  <c r="H178" i="12" s="1"/>
  <c r="G179" i="12"/>
  <c r="G178" i="12" s="1"/>
  <c r="G174" i="12" s="1"/>
  <c r="E179" i="12"/>
  <c r="E178" i="12" s="1"/>
  <c r="D179" i="12"/>
  <c r="D178" i="12" s="1"/>
  <c r="N178" i="12"/>
  <c r="N174" i="12" s="1"/>
  <c r="K178" i="12"/>
  <c r="J178" i="12"/>
  <c r="O177" i="12"/>
  <c r="L177" i="12"/>
  <c r="I177" i="12"/>
  <c r="F177" i="12"/>
  <c r="C177" i="12"/>
  <c r="O176" i="12"/>
  <c r="L176" i="12"/>
  <c r="L175" i="12" s="1"/>
  <c r="L174" i="12" s="1"/>
  <c r="I176" i="12"/>
  <c r="F176" i="12"/>
  <c r="F175" i="12" s="1"/>
  <c r="N175" i="12"/>
  <c r="M175" i="12"/>
  <c r="M174" i="12" s="1"/>
  <c r="K175" i="12"/>
  <c r="J175" i="12"/>
  <c r="I175" i="12"/>
  <c r="H175" i="12"/>
  <c r="G175" i="12"/>
  <c r="E175" i="12"/>
  <c r="D175" i="12"/>
  <c r="D174" i="12" s="1"/>
  <c r="K174" i="12"/>
  <c r="J174" i="12"/>
  <c r="O173" i="12"/>
  <c r="L173" i="12"/>
  <c r="I173" i="12"/>
  <c r="F173" i="12"/>
  <c r="C173" i="12" s="1"/>
  <c r="O172" i="12"/>
  <c r="O171" i="12" s="1"/>
  <c r="L172" i="12"/>
  <c r="I172" i="12"/>
  <c r="I171" i="12" s="1"/>
  <c r="F172" i="12"/>
  <c r="N171" i="12"/>
  <c r="M171" i="12"/>
  <c r="L171" i="12"/>
  <c r="K171" i="12"/>
  <c r="J171" i="12"/>
  <c r="H171" i="12"/>
  <c r="G171" i="12"/>
  <c r="E171" i="12"/>
  <c r="D171" i="12"/>
  <c r="O170" i="12"/>
  <c r="L170" i="12"/>
  <c r="I170" i="12"/>
  <c r="F170" i="12"/>
  <c r="O169" i="12"/>
  <c r="O166" i="12" s="1"/>
  <c r="L169" i="12"/>
  <c r="I169" i="12"/>
  <c r="F169" i="12"/>
  <c r="C169" i="12"/>
  <c r="O168" i="12"/>
  <c r="L168" i="12"/>
  <c r="I168" i="12"/>
  <c r="F168" i="12"/>
  <c r="C168" i="12" s="1"/>
  <c r="O167" i="12"/>
  <c r="L167" i="12"/>
  <c r="L166" i="12" s="1"/>
  <c r="I167" i="12"/>
  <c r="F167" i="12"/>
  <c r="C167" i="12" s="1"/>
  <c r="N166" i="12"/>
  <c r="M166" i="12"/>
  <c r="K166" i="12"/>
  <c r="J166" i="12"/>
  <c r="H166" i="12"/>
  <c r="G166" i="12"/>
  <c r="E166" i="12"/>
  <c r="D166" i="12"/>
  <c r="O165" i="12"/>
  <c r="O162" i="12" s="1"/>
  <c r="L165" i="12"/>
  <c r="I165" i="12"/>
  <c r="C165" i="12" s="1"/>
  <c r="F165" i="12"/>
  <c r="O164" i="12"/>
  <c r="L164" i="12"/>
  <c r="I164" i="12"/>
  <c r="F164" i="12"/>
  <c r="O163" i="12"/>
  <c r="L163" i="12"/>
  <c r="L162" i="12" s="1"/>
  <c r="L161" i="12" s="1"/>
  <c r="L160" i="12" s="1"/>
  <c r="I163" i="12"/>
  <c r="F163" i="12"/>
  <c r="N162" i="12"/>
  <c r="N161" i="12" s="1"/>
  <c r="N160" i="12" s="1"/>
  <c r="M162" i="12"/>
  <c r="M161" i="12" s="1"/>
  <c r="M160" i="12" s="1"/>
  <c r="K162" i="12"/>
  <c r="J162" i="12"/>
  <c r="J161" i="12" s="1"/>
  <c r="J160" i="12" s="1"/>
  <c r="H162" i="12"/>
  <c r="H161" i="12" s="1"/>
  <c r="H160" i="12" s="1"/>
  <c r="G162" i="12"/>
  <c r="G161" i="12" s="1"/>
  <c r="G160" i="12" s="1"/>
  <c r="E162" i="12"/>
  <c r="E161" i="12" s="1"/>
  <c r="E160" i="12" s="1"/>
  <c r="D162" i="12"/>
  <c r="K161" i="12"/>
  <c r="K160" i="12" s="1"/>
  <c r="D161" i="12"/>
  <c r="D160" i="12" s="1"/>
  <c r="O159" i="12"/>
  <c r="L159" i="12"/>
  <c r="I159" i="12"/>
  <c r="F159" i="12"/>
  <c r="O158" i="12"/>
  <c r="L158" i="12"/>
  <c r="I158" i="12"/>
  <c r="F158" i="12"/>
  <c r="O157" i="12"/>
  <c r="O153" i="12" s="1"/>
  <c r="O152" i="12" s="1"/>
  <c r="L157" i="12"/>
  <c r="I157" i="12"/>
  <c r="C157" i="12" s="1"/>
  <c r="F157" i="12"/>
  <c r="O156" i="12"/>
  <c r="L156" i="12"/>
  <c r="I156" i="12"/>
  <c r="F156" i="12"/>
  <c r="O155" i="12"/>
  <c r="L155" i="12"/>
  <c r="I155" i="12"/>
  <c r="F155" i="12"/>
  <c r="O154" i="12"/>
  <c r="L154" i="12"/>
  <c r="C154" i="12" s="1"/>
  <c r="I154" i="12"/>
  <c r="F154" i="12"/>
  <c r="N153" i="12"/>
  <c r="N152" i="12" s="1"/>
  <c r="M153" i="12"/>
  <c r="K153" i="12"/>
  <c r="K152" i="12" s="1"/>
  <c r="J153" i="12"/>
  <c r="J152" i="12" s="1"/>
  <c r="H153" i="12"/>
  <c r="H152" i="12" s="1"/>
  <c r="G153" i="12"/>
  <c r="G152" i="12" s="1"/>
  <c r="E153" i="12"/>
  <c r="D153" i="12"/>
  <c r="M152" i="12"/>
  <c r="E152" i="12"/>
  <c r="D152" i="12"/>
  <c r="O151" i="12"/>
  <c r="L151" i="12"/>
  <c r="I151" i="12"/>
  <c r="F151" i="12"/>
  <c r="O150" i="12"/>
  <c r="L150" i="12"/>
  <c r="I150" i="12"/>
  <c r="F150" i="12"/>
  <c r="O149" i="12"/>
  <c r="L149" i="12"/>
  <c r="I149" i="12"/>
  <c r="F149" i="12"/>
  <c r="C149" i="12"/>
  <c r="O148" i="12"/>
  <c r="L148" i="12"/>
  <c r="L147" i="12" s="1"/>
  <c r="I148" i="12"/>
  <c r="F148" i="12"/>
  <c r="F147" i="12" s="1"/>
  <c r="N147" i="12"/>
  <c r="M147" i="12"/>
  <c r="K147" i="12"/>
  <c r="J147" i="12"/>
  <c r="I147" i="12"/>
  <c r="H147" i="12"/>
  <c r="G147" i="12"/>
  <c r="E147" i="12"/>
  <c r="D147" i="12"/>
  <c r="O146" i="12"/>
  <c r="L146" i="12"/>
  <c r="C146" i="12" s="1"/>
  <c r="I146" i="12"/>
  <c r="F146" i="12"/>
  <c r="O145" i="12"/>
  <c r="L145" i="12"/>
  <c r="I145" i="12"/>
  <c r="F145" i="12"/>
  <c r="C145" i="12" s="1"/>
  <c r="O144" i="12"/>
  <c r="L144" i="12"/>
  <c r="I144" i="12"/>
  <c r="F144" i="12"/>
  <c r="O143" i="12"/>
  <c r="L143" i="12"/>
  <c r="I143" i="12"/>
  <c r="F143" i="12"/>
  <c r="O142" i="12"/>
  <c r="L142" i="12"/>
  <c r="I142" i="12"/>
  <c r="F142" i="12"/>
  <c r="O141" i="12"/>
  <c r="O138" i="12" s="1"/>
  <c r="L141" i="12"/>
  <c r="I141" i="12"/>
  <c r="F141" i="12"/>
  <c r="C141" i="12"/>
  <c r="O140" i="12"/>
  <c r="L140" i="12"/>
  <c r="I140" i="12"/>
  <c r="F140" i="12"/>
  <c r="C140" i="12" s="1"/>
  <c r="O139" i="12"/>
  <c r="L139" i="12"/>
  <c r="L138" i="12" s="1"/>
  <c r="I139" i="12"/>
  <c r="F139" i="12"/>
  <c r="C139" i="12" s="1"/>
  <c r="N138" i="12"/>
  <c r="M138" i="12"/>
  <c r="K138" i="12"/>
  <c r="J138" i="12"/>
  <c r="H138" i="12"/>
  <c r="G138" i="12"/>
  <c r="E138" i="12"/>
  <c r="D138" i="12"/>
  <c r="O137" i="12"/>
  <c r="O134" i="12" s="1"/>
  <c r="L137" i="12"/>
  <c r="I137" i="12"/>
  <c r="C137" i="12" s="1"/>
  <c r="F137" i="12"/>
  <c r="O136" i="12"/>
  <c r="L136" i="12"/>
  <c r="I136" i="12"/>
  <c r="F136" i="12"/>
  <c r="O135" i="12"/>
  <c r="L135" i="12"/>
  <c r="L134" i="12" s="1"/>
  <c r="I135" i="12"/>
  <c r="F135" i="12"/>
  <c r="N134" i="12"/>
  <c r="M134" i="12"/>
  <c r="K134" i="12"/>
  <c r="J134" i="12"/>
  <c r="H134" i="12"/>
  <c r="G134" i="12"/>
  <c r="E134" i="12"/>
  <c r="D134" i="12"/>
  <c r="O133" i="12"/>
  <c r="L133" i="12"/>
  <c r="I133" i="12"/>
  <c r="F133" i="12"/>
  <c r="C133" i="12"/>
  <c r="O132" i="12"/>
  <c r="L132" i="12"/>
  <c r="L131" i="12" s="1"/>
  <c r="I132" i="12"/>
  <c r="F132" i="12"/>
  <c r="F131" i="12" s="1"/>
  <c r="N131" i="12"/>
  <c r="M131" i="12"/>
  <c r="K131" i="12"/>
  <c r="J131" i="12"/>
  <c r="I131" i="12"/>
  <c r="H131" i="12"/>
  <c r="G131" i="12"/>
  <c r="E131" i="12"/>
  <c r="D131" i="12"/>
  <c r="O130" i="12"/>
  <c r="L130" i="12"/>
  <c r="C130" i="12" s="1"/>
  <c r="I130" i="12"/>
  <c r="F130" i="12"/>
  <c r="O129" i="12"/>
  <c r="L129" i="12"/>
  <c r="I129" i="12"/>
  <c r="F129" i="12"/>
  <c r="C129" i="12" s="1"/>
  <c r="O128" i="12"/>
  <c r="L128" i="12"/>
  <c r="I128" i="12"/>
  <c r="F128" i="12"/>
  <c r="O127" i="12"/>
  <c r="L127" i="12"/>
  <c r="I127" i="12"/>
  <c r="I126" i="12" s="1"/>
  <c r="F127" i="12"/>
  <c r="N126" i="12"/>
  <c r="N120" i="12" s="1"/>
  <c r="M126" i="12"/>
  <c r="K126" i="12"/>
  <c r="J126" i="12"/>
  <c r="H126" i="12"/>
  <c r="H120" i="12" s="1"/>
  <c r="G126" i="12"/>
  <c r="F126" i="12"/>
  <c r="E126" i="12"/>
  <c r="D126" i="12"/>
  <c r="O125" i="12"/>
  <c r="L125" i="12"/>
  <c r="I125" i="12"/>
  <c r="F125" i="12"/>
  <c r="C125" i="12" s="1"/>
  <c r="O124" i="12"/>
  <c r="L124" i="12"/>
  <c r="I124" i="12"/>
  <c r="F124" i="12"/>
  <c r="O123" i="12"/>
  <c r="L123" i="12"/>
  <c r="I123" i="12"/>
  <c r="F123" i="12"/>
  <c r="O122" i="12"/>
  <c r="L122" i="12"/>
  <c r="I122" i="12"/>
  <c r="F122" i="12"/>
  <c r="O121" i="12"/>
  <c r="N121" i="12"/>
  <c r="M121" i="12"/>
  <c r="K121" i="12"/>
  <c r="K120" i="12" s="1"/>
  <c r="J121" i="12"/>
  <c r="H121" i="12"/>
  <c r="G121" i="12"/>
  <c r="G120" i="12" s="1"/>
  <c r="E121" i="12"/>
  <c r="D121" i="12"/>
  <c r="D120" i="12"/>
  <c r="O119" i="12"/>
  <c r="L119" i="12"/>
  <c r="I119" i="12"/>
  <c r="F119" i="12"/>
  <c r="C119" i="12" s="1"/>
  <c r="O118" i="12"/>
  <c r="L118" i="12"/>
  <c r="I118" i="12"/>
  <c r="F118" i="12"/>
  <c r="O117" i="12"/>
  <c r="L117" i="12"/>
  <c r="I117" i="12"/>
  <c r="F117" i="12"/>
  <c r="C117" i="12" s="1"/>
  <c r="O116" i="12"/>
  <c r="L116" i="12"/>
  <c r="I116" i="12"/>
  <c r="F116" i="12"/>
  <c r="O115" i="12"/>
  <c r="L115" i="12"/>
  <c r="I115" i="12"/>
  <c r="I114" i="12" s="1"/>
  <c r="F115" i="12"/>
  <c r="N114" i="12"/>
  <c r="M114" i="12"/>
  <c r="K114" i="12"/>
  <c r="J114" i="12"/>
  <c r="H114" i="12"/>
  <c r="G114" i="12"/>
  <c r="F114" i="12"/>
  <c r="E114" i="12"/>
  <c r="D114" i="12"/>
  <c r="O113" i="12"/>
  <c r="L113" i="12"/>
  <c r="I113" i="12"/>
  <c r="F113" i="12"/>
  <c r="C113" i="12" s="1"/>
  <c r="O112" i="12"/>
  <c r="L112" i="12"/>
  <c r="I112" i="12"/>
  <c r="F112" i="12"/>
  <c r="O111" i="12"/>
  <c r="L111" i="12"/>
  <c r="I111" i="12"/>
  <c r="F111" i="12"/>
  <c r="O110" i="12"/>
  <c r="L110" i="12"/>
  <c r="I110" i="12"/>
  <c r="F110" i="12"/>
  <c r="O109" i="12"/>
  <c r="O108" i="12" s="1"/>
  <c r="L109" i="12"/>
  <c r="L108" i="12" s="1"/>
  <c r="I109" i="12"/>
  <c r="F109" i="12"/>
  <c r="F108" i="12" s="1"/>
  <c r="C109" i="12"/>
  <c r="N108" i="12"/>
  <c r="M108" i="12"/>
  <c r="K108" i="12"/>
  <c r="J108" i="12"/>
  <c r="H108" i="12"/>
  <c r="G108" i="12"/>
  <c r="E108" i="12"/>
  <c r="D108" i="12"/>
  <c r="O107" i="12"/>
  <c r="L107" i="12"/>
  <c r="I107" i="12"/>
  <c r="F107" i="12"/>
  <c r="C107" i="12" s="1"/>
  <c r="O106" i="12"/>
  <c r="L106" i="12"/>
  <c r="I106" i="12"/>
  <c r="F106" i="12"/>
  <c r="O105" i="12"/>
  <c r="L105" i="12"/>
  <c r="I105" i="12"/>
  <c r="F105" i="12"/>
  <c r="C105" i="12" s="1"/>
  <c r="O104" i="12"/>
  <c r="L104" i="12"/>
  <c r="I104" i="12"/>
  <c r="F104" i="12"/>
  <c r="O103" i="12"/>
  <c r="L103" i="12"/>
  <c r="I103" i="12"/>
  <c r="F103" i="12"/>
  <c r="O102" i="12"/>
  <c r="L102" i="12"/>
  <c r="I102" i="12"/>
  <c r="F102" i="12"/>
  <c r="O101" i="12"/>
  <c r="L101" i="12"/>
  <c r="I101" i="12"/>
  <c r="F101" i="12"/>
  <c r="C101" i="12" s="1"/>
  <c r="O100" i="12"/>
  <c r="O99" i="12" s="1"/>
  <c r="L100" i="12"/>
  <c r="I100" i="12"/>
  <c r="F100" i="12"/>
  <c r="N99" i="12"/>
  <c r="M99" i="12"/>
  <c r="K99" i="12"/>
  <c r="J99" i="12"/>
  <c r="I99" i="12"/>
  <c r="H99" i="12"/>
  <c r="G99" i="12"/>
  <c r="E99" i="12"/>
  <c r="D99" i="12"/>
  <c r="O98" i="12"/>
  <c r="L98" i="12"/>
  <c r="I98" i="12"/>
  <c r="F98" i="12"/>
  <c r="O97" i="12"/>
  <c r="L97" i="12"/>
  <c r="I97" i="12"/>
  <c r="F97" i="12"/>
  <c r="C97" i="12" s="1"/>
  <c r="O96" i="12"/>
  <c r="L96" i="12"/>
  <c r="I96" i="12"/>
  <c r="F96" i="12"/>
  <c r="O95" i="12"/>
  <c r="L95" i="12"/>
  <c r="I95" i="12"/>
  <c r="F95" i="12"/>
  <c r="O94" i="12"/>
  <c r="L94" i="12"/>
  <c r="I94" i="12"/>
  <c r="F94" i="12"/>
  <c r="O93" i="12"/>
  <c r="O91" i="12" s="1"/>
  <c r="L93" i="12"/>
  <c r="I93" i="12"/>
  <c r="F93" i="12"/>
  <c r="C93" i="12" s="1"/>
  <c r="O92" i="12"/>
  <c r="L92" i="12"/>
  <c r="I92" i="12"/>
  <c r="I91" i="12" s="1"/>
  <c r="F92" i="12"/>
  <c r="N91" i="12"/>
  <c r="M91" i="12"/>
  <c r="K91" i="12"/>
  <c r="J91" i="12"/>
  <c r="H91" i="12"/>
  <c r="G91" i="12"/>
  <c r="E91" i="12"/>
  <c r="D91" i="12"/>
  <c r="O90" i="12"/>
  <c r="L90" i="12"/>
  <c r="I90" i="12"/>
  <c r="F90" i="12"/>
  <c r="O89" i="12"/>
  <c r="L89" i="12"/>
  <c r="I89" i="12"/>
  <c r="F89" i="12"/>
  <c r="C89" i="12"/>
  <c r="O88" i="12"/>
  <c r="L88" i="12"/>
  <c r="I88" i="12"/>
  <c r="F88" i="12"/>
  <c r="C88" i="12" s="1"/>
  <c r="O87" i="12"/>
  <c r="L87" i="12"/>
  <c r="I87" i="12"/>
  <c r="F87" i="12"/>
  <c r="C87" i="12" s="1"/>
  <c r="O86" i="12"/>
  <c r="L86" i="12"/>
  <c r="I86" i="12"/>
  <c r="F86" i="12"/>
  <c r="C86" i="12" s="1"/>
  <c r="O85" i="12"/>
  <c r="N85" i="12"/>
  <c r="M85" i="12"/>
  <c r="K85" i="12"/>
  <c r="K83" i="12" s="1"/>
  <c r="J85" i="12"/>
  <c r="H85" i="12"/>
  <c r="G85" i="12"/>
  <c r="G83" i="12" s="1"/>
  <c r="E85" i="12"/>
  <c r="E83" i="12" s="1"/>
  <c r="D85" i="12"/>
  <c r="O84" i="12"/>
  <c r="L84" i="12"/>
  <c r="I84" i="12"/>
  <c r="F84" i="12"/>
  <c r="M83" i="12"/>
  <c r="O82" i="12"/>
  <c r="L82" i="12"/>
  <c r="I82" i="12"/>
  <c r="F82" i="12"/>
  <c r="O81" i="12"/>
  <c r="O80" i="12" s="1"/>
  <c r="L81" i="12"/>
  <c r="L80" i="12" s="1"/>
  <c r="I81" i="12"/>
  <c r="F81" i="12"/>
  <c r="C81" i="12"/>
  <c r="N80" i="12"/>
  <c r="M80" i="12"/>
  <c r="K80" i="12"/>
  <c r="J80" i="12"/>
  <c r="I80" i="12"/>
  <c r="H80" i="12"/>
  <c r="G80" i="12"/>
  <c r="F80" i="12"/>
  <c r="E80" i="12"/>
  <c r="D80" i="12"/>
  <c r="O79" i="12"/>
  <c r="L79" i="12"/>
  <c r="I79" i="12"/>
  <c r="F79" i="12"/>
  <c r="O78" i="12"/>
  <c r="L78" i="12"/>
  <c r="L77" i="12" s="1"/>
  <c r="I78" i="12"/>
  <c r="I77" i="12" s="1"/>
  <c r="F78" i="12"/>
  <c r="O77" i="12"/>
  <c r="O76" i="12" s="1"/>
  <c r="N77" i="12"/>
  <c r="M77" i="12"/>
  <c r="K77" i="12"/>
  <c r="J77" i="12"/>
  <c r="H77" i="12"/>
  <c r="G77" i="12"/>
  <c r="F77" i="12"/>
  <c r="E77" i="12"/>
  <c r="E76" i="12" s="1"/>
  <c r="D77" i="12"/>
  <c r="N76" i="12"/>
  <c r="M76" i="12"/>
  <c r="J76" i="12"/>
  <c r="H76" i="12"/>
  <c r="F76" i="12"/>
  <c r="D76" i="12"/>
  <c r="O74" i="12"/>
  <c r="L74" i="12"/>
  <c r="I74" i="12"/>
  <c r="F74" i="12"/>
  <c r="C74" i="12" s="1"/>
  <c r="O73" i="12"/>
  <c r="L73" i="12"/>
  <c r="I73" i="12"/>
  <c r="F73" i="12"/>
  <c r="C73" i="12" s="1"/>
  <c r="O72" i="12"/>
  <c r="L72" i="12"/>
  <c r="I72" i="12"/>
  <c r="F72" i="12"/>
  <c r="O71" i="12"/>
  <c r="L71" i="12"/>
  <c r="I71" i="12"/>
  <c r="F71" i="12"/>
  <c r="O70" i="12"/>
  <c r="L70" i="12"/>
  <c r="L69" i="12" s="1"/>
  <c r="I70" i="12"/>
  <c r="F70" i="12"/>
  <c r="O69" i="12"/>
  <c r="N69" i="12"/>
  <c r="M69" i="12"/>
  <c r="K69" i="12"/>
  <c r="K67" i="12" s="1"/>
  <c r="J69" i="12"/>
  <c r="H69" i="12"/>
  <c r="G69" i="12"/>
  <c r="G67" i="12" s="1"/>
  <c r="E69" i="12"/>
  <c r="E67" i="12" s="1"/>
  <c r="O68" i="12"/>
  <c r="O67" i="12" s="1"/>
  <c r="L68" i="12"/>
  <c r="I68" i="12"/>
  <c r="F68" i="12"/>
  <c r="C68" i="12" s="1"/>
  <c r="N67" i="12"/>
  <c r="M67" i="12"/>
  <c r="J67" i="12"/>
  <c r="H67" i="12"/>
  <c r="D67" i="12"/>
  <c r="O66" i="12"/>
  <c r="L66" i="12"/>
  <c r="I66" i="12"/>
  <c r="F66" i="12"/>
  <c r="C66" i="12" s="1"/>
  <c r="O65" i="12"/>
  <c r="L65" i="12"/>
  <c r="I65" i="12"/>
  <c r="F65" i="12"/>
  <c r="C65" i="12" s="1"/>
  <c r="O64" i="12"/>
  <c r="L64" i="12"/>
  <c r="I64" i="12"/>
  <c r="F64" i="12"/>
  <c r="C64" i="12" s="1"/>
  <c r="O63" i="12"/>
  <c r="L63" i="12"/>
  <c r="I63" i="12"/>
  <c r="F63" i="12"/>
  <c r="O62" i="12"/>
  <c r="L62" i="12"/>
  <c r="I62" i="12"/>
  <c r="F62" i="12"/>
  <c r="O61" i="12"/>
  <c r="L61" i="12"/>
  <c r="I61" i="12"/>
  <c r="F61" i="12"/>
  <c r="O60" i="12"/>
  <c r="L60" i="12"/>
  <c r="I60" i="12"/>
  <c r="F60" i="12"/>
  <c r="C60" i="12" s="1"/>
  <c r="O59" i="12"/>
  <c r="O58" i="12" s="1"/>
  <c r="L59" i="12"/>
  <c r="I59" i="12"/>
  <c r="F59" i="12"/>
  <c r="N58" i="12"/>
  <c r="M58" i="12"/>
  <c r="K58" i="12"/>
  <c r="J58" i="12"/>
  <c r="H58" i="12"/>
  <c r="G58" i="12"/>
  <c r="E58" i="12"/>
  <c r="D58" i="12"/>
  <c r="O57" i="12"/>
  <c r="L57" i="12"/>
  <c r="I57" i="12"/>
  <c r="F57" i="12"/>
  <c r="O56" i="12"/>
  <c r="O55" i="12" s="1"/>
  <c r="O54" i="12" s="1"/>
  <c r="O53" i="12" s="1"/>
  <c r="L56" i="12"/>
  <c r="L55" i="12" s="1"/>
  <c r="I56" i="12"/>
  <c r="I55" i="12" s="1"/>
  <c r="F56" i="12"/>
  <c r="C56" i="12"/>
  <c r="N55" i="12"/>
  <c r="M55" i="12"/>
  <c r="K55" i="12"/>
  <c r="K54" i="12" s="1"/>
  <c r="J55" i="12"/>
  <c r="H55" i="12"/>
  <c r="H54" i="12" s="1"/>
  <c r="H53" i="12" s="1"/>
  <c r="G55" i="12"/>
  <c r="F55" i="12"/>
  <c r="E55" i="12"/>
  <c r="D55" i="12"/>
  <c r="D54" i="12" s="1"/>
  <c r="D53" i="12" s="1"/>
  <c r="N54" i="12"/>
  <c r="M54" i="12"/>
  <c r="M53" i="12" s="1"/>
  <c r="J54" i="12"/>
  <c r="G54" i="12"/>
  <c r="E54" i="12"/>
  <c r="N53" i="12"/>
  <c r="J53" i="12"/>
  <c r="O47" i="12"/>
  <c r="C47" i="12" s="1"/>
  <c r="O46" i="12"/>
  <c r="N45" i="12"/>
  <c r="M45" i="12"/>
  <c r="L44" i="12"/>
  <c r="I44" i="12"/>
  <c r="I43" i="12" s="1"/>
  <c r="F44" i="12"/>
  <c r="L43" i="12"/>
  <c r="K43" i="12"/>
  <c r="J43" i="12"/>
  <c r="H43" i="12"/>
  <c r="G43" i="12"/>
  <c r="F43" i="12"/>
  <c r="E43" i="12"/>
  <c r="D43" i="12"/>
  <c r="F42" i="12"/>
  <c r="F41" i="12" s="1"/>
  <c r="C41" i="12" s="1"/>
  <c r="E41" i="12"/>
  <c r="D41" i="12"/>
  <c r="L40" i="12"/>
  <c r="C40" i="12" s="1"/>
  <c r="L39" i="12"/>
  <c r="C39" i="12" s="1"/>
  <c r="L38" i="12"/>
  <c r="C38" i="12" s="1"/>
  <c r="L37" i="12"/>
  <c r="C37" i="12" s="1"/>
  <c r="K36" i="12"/>
  <c r="J36" i="12"/>
  <c r="L35" i="12"/>
  <c r="C35" i="12" s="1"/>
  <c r="L34" i="12"/>
  <c r="C34" i="12" s="1"/>
  <c r="K33" i="12"/>
  <c r="J33" i="12"/>
  <c r="L32" i="12"/>
  <c r="C32" i="12" s="1"/>
  <c r="K31" i="12"/>
  <c r="K26" i="12" s="1"/>
  <c r="J31" i="12"/>
  <c r="L30" i="12"/>
  <c r="C30" i="12" s="1"/>
  <c r="L29" i="12"/>
  <c r="C29" i="12" s="1"/>
  <c r="L28" i="12"/>
  <c r="C28" i="12"/>
  <c r="K27" i="12"/>
  <c r="J27" i="12"/>
  <c r="J26" i="12" s="1"/>
  <c r="F25" i="12"/>
  <c r="C25" i="12" s="1"/>
  <c r="I24" i="12"/>
  <c r="F24" i="12"/>
  <c r="C24" i="12" s="1"/>
  <c r="O23" i="12"/>
  <c r="L23" i="12"/>
  <c r="I23" i="12"/>
  <c r="F23" i="12"/>
  <c r="C23" i="12" s="1"/>
  <c r="O22" i="12"/>
  <c r="L22" i="12"/>
  <c r="I22" i="12"/>
  <c r="I21" i="12" s="1"/>
  <c r="F22" i="12"/>
  <c r="O21" i="12"/>
  <c r="O275" i="12" s="1"/>
  <c r="N21" i="12"/>
  <c r="N275" i="12" s="1"/>
  <c r="N274" i="12" s="1"/>
  <c r="M21" i="12"/>
  <c r="M275" i="12" s="1"/>
  <c r="M274" i="12" s="1"/>
  <c r="K21" i="12"/>
  <c r="K275" i="12" s="1"/>
  <c r="K274" i="12" s="1"/>
  <c r="J21" i="12"/>
  <c r="J275" i="12" s="1"/>
  <c r="J274" i="12" s="1"/>
  <c r="H21" i="12"/>
  <c r="H275" i="12" s="1"/>
  <c r="H274" i="12" s="1"/>
  <c r="G21" i="12"/>
  <c r="G275" i="12" s="1"/>
  <c r="G274" i="12" s="1"/>
  <c r="F21" i="12"/>
  <c r="F275" i="12" s="1"/>
  <c r="E21" i="12"/>
  <c r="E275" i="12" s="1"/>
  <c r="E274" i="12" s="1"/>
  <c r="D21" i="12"/>
  <c r="D275" i="12" s="1"/>
  <c r="D274" i="12" s="1"/>
  <c r="M20" i="12"/>
  <c r="H20" i="12"/>
  <c r="E20" i="12"/>
  <c r="D20" i="12"/>
  <c r="O284" i="11"/>
  <c r="L284" i="11"/>
  <c r="I284" i="11"/>
  <c r="F284" i="11"/>
  <c r="C284" i="11" s="1"/>
  <c r="O283" i="11"/>
  <c r="L283" i="11"/>
  <c r="I283" i="11"/>
  <c r="F283" i="11"/>
  <c r="O282" i="11"/>
  <c r="L282" i="11"/>
  <c r="I282" i="11"/>
  <c r="F282" i="11"/>
  <c r="C282" i="11" s="1"/>
  <c r="O281" i="11"/>
  <c r="L281" i="11"/>
  <c r="I281" i="11"/>
  <c r="F281" i="11"/>
  <c r="O280" i="11"/>
  <c r="L280" i="11"/>
  <c r="I280" i="11"/>
  <c r="F280" i="11"/>
  <c r="O279" i="11"/>
  <c r="L279" i="11"/>
  <c r="I279" i="11"/>
  <c r="F279" i="11"/>
  <c r="O278" i="11"/>
  <c r="L278" i="11"/>
  <c r="I278" i="11"/>
  <c r="C278" i="11" s="1"/>
  <c r="F278" i="11"/>
  <c r="O277" i="11"/>
  <c r="O276" i="11" s="1"/>
  <c r="L277" i="11"/>
  <c r="I277" i="11"/>
  <c r="F277" i="11"/>
  <c r="F276" i="11" s="1"/>
  <c r="N276" i="11"/>
  <c r="M276" i="11"/>
  <c r="K276" i="11"/>
  <c r="J276" i="11"/>
  <c r="I276" i="11"/>
  <c r="H276" i="11"/>
  <c r="G276" i="11"/>
  <c r="E276" i="11"/>
  <c r="D276" i="11"/>
  <c r="O271" i="11"/>
  <c r="L271" i="11"/>
  <c r="I271" i="11"/>
  <c r="F271" i="11"/>
  <c r="O270" i="11"/>
  <c r="O269" i="11" s="1"/>
  <c r="L270" i="11"/>
  <c r="I270" i="11"/>
  <c r="F270" i="11"/>
  <c r="F269" i="11" s="1"/>
  <c r="N269" i="11"/>
  <c r="M269" i="11"/>
  <c r="L269" i="11"/>
  <c r="K269" i="11"/>
  <c r="J269" i="11"/>
  <c r="I269" i="11"/>
  <c r="H269" i="11"/>
  <c r="G269" i="11"/>
  <c r="E269" i="11"/>
  <c r="D269" i="11"/>
  <c r="O268" i="11"/>
  <c r="L268" i="11"/>
  <c r="L267" i="11" s="1"/>
  <c r="L266" i="11" s="1"/>
  <c r="L265" i="11" s="1"/>
  <c r="I268" i="11"/>
  <c r="I267" i="11" s="1"/>
  <c r="I266" i="11" s="1"/>
  <c r="I265" i="11" s="1"/>
  <c r="F268" i="11"/>
  <c r="O267" i="11"/>
  <c r="O266" i="11" s="1"/>
  <c r="O265" i="11" s="1"/>
  <c r="N267" i="11"/>
  <c r="N266" i="11" s="1"/>
  <c r="N265" i="11" s="1"/>
  <c r="M267" i="11"/>
  <c r="M266" i="11" s="1"/>
  <c r="M265" i="11" s="1"/>
  <c r="K267" i="11"/>
  <c r="J267" i="11"/>
  <c r="J266" i="11" s="1"/>
  <c r="J265" i="11" s="1"/>
  <c r="H267" i="11"/>
  <c r="G267" i="11"/>
  <c r="F267" i="11"/>
  <c r="E267" i="11"/>
  <c r="E266" i="11" s="1"/>
  <c r="E265" i="11" s="1"/>
  <c r="D267" i="11"/>
  <c r="D266" i="11" s="1"/>
  <c r="D265" i="11" s="1"/>
  <c r="K266" i="11"/>
  <c r="K265" i="11" s="1"/>
  <c r="H266" i="11"/>
  <c r="H265" i="11" s="1"/>
  <c r="G266" i="11"/>
  <c r="G265" i="11" s="1"/>
  <c r="O264" i="11"/>
  <c r="L264" i="11"/>
  <c r="L263" i="11" s="1"/>
  <c r="I264" i="11"/>
  <c r="I263" i="11" s="1"/>
  <c r="F264" i="11"/>
  <c r="C264" i="11" s="1"/>
  <c r="O263" i="11"/>
  <c r="N263" i="11"/>
  <c r="M263" i="11"/>
  <c r="K263" i="11"/>
  <c r="J263" i="11"/>
  <c r="H263" i="11"/>
  <c r="G263" i="11"/>
  <c r="F263" i="11"/>
  <c r="E263" i="11"/>
  <c r="D263" i="11"/>
  <c r="O262" i="11"/>
  <c r="L262" i="11"/>
  <c r="I262" i="11"/>
  <c r="C262" i="11" s="1"/>
  <c r="F262" i="11"/>
  <c r="O261" i="11"/>
  <c r="L261" i="11"/>
  <c r="I261" i="11"/>
  <c r="F261" i="11"/>
  <c r="O260" i="11"/>
  <c r="L260" i="11"/>
  <c r="I260" i="11"/>
  <c r="F260" i="11"/>
  <c r="O259" i="11"/>
  <c r="L259" i="11"/>
  <c r="C259" i="11" s="1"/>
  <c r="I259" i="11"/>
  <c r="F259" i="11"/>
  <c r="O258" i="11"/>
  <c r="O257" i="11" s="1"/>
  <c r="L258" i="11"/>
  <c r="I258" i="11"/>
  <c r="F258" i="11"/>
  <c r="F257" i="11" s="1"/>
  <c r="C258" i="11"/>
  <c r="N257" i="11"/>
  <c r="M257" i="11"/>
  <c r="L257" i="11"/>
  <c r="K257" i="11"/>
  <c r="K253" i="11" s="1"/>
  <c r="K252" i="11" s="1"/>
  <c r="J257" i="11"/>
  <c r="H257" i="11"/>
  <c r="G257" i="11"/>
  <c r="E257" i="11"/>
  <c r="D257" i="11"/>
  <c r="O256" i="11"/>
  <c r="L256" i="11"/>
  <c r="I256" i="11"/>
  <c r="F256" i="11"/>
  <c r="O255" i="11"/>
  <c r="L255" i="11"/>
  <c r="I255" i="11"/>
  <c r="F255" i="11"/>
  <c r="O254" i="11"/>
  <c r="L254" i="11"/>
  <c r="I254" i="11"/>
  <c r="F254" i="11"/>
  <c r="F253" i="11" s="1"/>
  <c r="N253" i="11"/>
  <c r="M253" i="11"/>
  <c r="L253" i="11"/>
  <c r="L252" i="11" s="1"/>
  <c r="J253" i="11"/>
  <c r="H253" i="11"/>
  <c r="H252" i="11" s="1"/>
  <c r="G253" i="11"/>
  <c r="G252" i="11" s="1"/>
  <c r="E253" i="11"/>
  <c r="D253" i="11"/>
  <c r="D252" i="11" s="1"/>
  <c r="M252" i="11"/>
  <c r="E252" i="11"/>
  <c r="O251" i="11"/>
  <c r="L251" i="11"/>
  <c r="I251" i="11"/>
  <c r="I250" i="11" s="1"/>
  <c r="F251" i="11"/>
  <c r="O250" i="11"/>
  <c r="N250" i="11"/>
  <c r="M250" i="11"/>
  <c r="K250" i="11"/>
  <c r="J250" i="11"/>
  <c r="H250" i="11"/>
  <c r="G250" i="11"/>
  <c r="F250" i="11"/>
  <c r="E250" i="11"/>
  <c r="D250" i="11"/>
  <c r="O249" i="11"/>
  <c r="L249" i="11"/>
  <c r="I249" i="11"/>
  <c r="F249" i="11"/>
  <c r="O248" i="11"/>
  <c r="L248" i="11"/>
  <c r="I248" i="11"/>
  <c r="F248" i="11"/>
  <c r="O247" i="11"/>
  <c r="L247" i="11"/>
  <c r="C247" i="11" s="1"/>
  <c r="I247" i="11"/>
  <c r="F247" i="11"/>
  <c r="O246" i="11"/>
  <c r="O245" i="11" s="1"/>
  <c r="L246" i="11"/>
  <c r="I246" i="11"/>
  <c r="F246" i="11"/>
  <c r="F245" i="11" s="1"/>
  <c r="C246" i="11"/>
  <c r="N245" i="11"/>
  <c r="M245" i="11"/>
  <c r="L245" i="11"/>
  <c r="K245" i="11"/>
  <c r="J245" i="11"/>
  <c r="H245" i="11"/>
  <c r="G245" i="11"/>
  <c r="E245" i="11"/>
  <c r="D245" i="11"/>
  <c r="O244" i="11"/>
  <c r="L244" i="11"/>
  <c r="I244" i="11"/>
  <c r="F244" i="11"/>
  <c r="O243" i="11"/>
  <c r="L243" i="11"/>
  <c r="C243" i="11" s="1"/>
  <c r="I243" i="11"/>
  <c r="F243" i="11"/>
  <c r="O242" i="11"/>
  <c r="O241" i="11" s="1"/>
  <c r="L242" i="11"/>
  <c r="L241" i="11" s="1"/>
  <c r="L240" i="11" s="1"/>
  <c r="I242" i="11"/>
  <c r="F242" i="11"/>
  <c r="F241" i="11" s="1"/>
  <c r="N241" i="11"/>
  <c r="M241" i="11"/>
  <c r="K241" i="11"/>
  <c r="J241" i="11"/>
  <c r="J240" i="11" s="1"/>
  <c r="H241" i="11"/>
  <c r="H240" i="11" s="1"/>
  <c r="G241" i="11"/>
  <c r="G240" i="11" s="1"/>
  <c r="E241" i="11"/>
  <c r="D241" i="11"/>
  <c r="D240" i="11" s="1"/>
  <c r="N240" i="11"/>
  <c r="M240" i="11"/>
  <c r="E240" i="11"/>
  <c r="O239" i="11"/>
  <c r="L239" i="11"/>
  <c r="I239" i="11"/>
  <c r="F239" i="11"/>
  <c r="O238" i="11"/>
  <c r="L238" i="11"/>
  <c r="I238" i="11"/>
  <c r="F238" i="11"/>
  <c r="C238" i="11" s="1"/>
  <c r="O237" i="11"/>
  <c r="L237" i="11"/>
  <c r="I237" i="11"/>
  <c r="F237" i="11"/>
  <c r="C237" i="11" s="1"/>
  <c r="O236" i="11"/>
  <c r="L236" i="11"/>
  <c r="I236" i="11"/>
  <c r="F236" i="11"/>
  <c r="C236" i="11" s="1"/>
  <c r="O235" i="11"/>
  <c r="L235" i="11"/>
  <c r="I235" i="11"/>
  <c r="F235" i="11"/>
  <c r="O234" i="11"/>
  <c r="O233" i="11" s="1"/>
  <c r="O232" i="11" s="1"/>
  <c r="L234" i="11"/>
  <c r="I234" i="11"/>
  <c r="F234" i="11"/>
  <c r="F233" i="11" s="1"/>
  <c r="N233" i="11"/>
  <c r="M233" i="11"/>
  <c r="L233" i="11"/>
  <c r="L232" i="11" s="1"/>
  <c r="K233" i="11"/>
  <c r="J233" i="11"/>
  <c r="H233" i="11"/>
  <c r="H232" i="11" s="1"/>
  <c r="G233" i="11"/>
  <c r="E233" i="11"/>
  <c r="D233" i="11"/>
  <c r="D232" i="11" s="1"/>
  <c r="N232" i="11"/>
  <c r="M232" i="11"/>
  <c r="K232" i="11"/>
  <c r="J232" i="11"/>
  <c r="G232" i="11"/>
  <c r="E232" i="11"/>
  <c r="O231" i="11"/>
  <c r="L231" i="11"/>
  <c r="I231" i="11"/>
  <c r="F231" i="11"/>
  <c r="O230" i="11"/>
  <c r="O227" i="11" s="1"/>
  <c r="L230" i="11"/>
  <c r="I230" i="11"/>
  <c r="F230" i="11"/>
  <c r="C230" i="11" s="1"/>
  <c r="O229" i="11"/>
  <c r="L229" i="11"/>
  <c r="I229" i="11"/>
  <c r="F229" i="11"/>
  <c r="O228" i="11"/>
  <c r="L228" i="11"/>
  <c r="L227" i="11" s="1"/>
  <c r="I228" i="11"/>
  <c r="I227" i="11" s="1"/>
  <c r="F228" i="11"/>
  <c r="N227" i="11"/>
  <c r="M227" i="11"/>
  <c r="K227" i="11"/>
  <c r="J227" i="11"/>
  <c r="H227" i="11"/>
  <c r="G227" i="11"/>
  <c r="F227" i="11"/>
  <c r="E227" i="11"/>
  <c r="D227" i="11"/>
  <c r="O226" i="11"/>
  <c r="L226" i="11"/>
  <c r="C226" i="11" s="1"/>
  <c r="I226" i="11"/>
  <c r="F226" i="11"/>
  <c r="O225" i="11"/>
  <c r="L225" i="11"/>
  <c r="I225" i="11"/>
  <c r="F225" i="11"/>
  <c r="C225" i="11" s="1"/>
  <c r="O224" i="11"/>
  <c r="L224" i="11"/>
  <c r="I224" i="11"/>
  <c r="F224" i="11"/>
  <c r="O223" i="11"/>
  <c r="L223" i="11"/>
  <c r="I223" i="11"/>
  <c r="F223" i="11"/>
  <c r="C223" i="11" s="1"/>
  <c r="O222" i="11"/>
  <c r="O219" i="11" s="1"/>
  <c r="L222" i="11"/>
  <c r="I222" i="11"/>
  <c r="F222" i="11"/>
  <c r="C222" i="11" s="1"/>
  <c r="O221" i="11"/>
  <c r="L221" i="11"/>
  <c r="I221" i="11"/>
  <c r="F221" i="11"/>
  <c r="C221" i="11" s="1"/>
  <c r="O220" i="11"/>
  <c r="L220" i="11"/>
  <c r="I220" i="11"/>
  <c r="I219" i="11" s="1"/>
  <c r="F220" i="11"/>
  <c r="N219" i="11"/>
  <c r="M219" i="11"/>
  <c r="K219" i="11"/>
  <c r="J219" i="11"/>
  <c r="H219" i="11"/>
  <c r="G219" i="11"/>
  <c r="F219" i="11"/>
  <c r="E219" i="11"/>
  <c r="D219" i="11"/>
  <c r="O218" i="11"/>
  <c r="L218" i="11"/>
  <c r="I218" i="11"/>
  <c r="F218" i="11"/>
  <c r="C218" i="11" s="1"/>
  <c r="O217" i="11"/>
  <c r="L217" i="11"/>
  <c r="L216" i="11" s="1"/>
  <c r="I217" i="11"/>
  <c r="F217" i="11"/>
  <c r="N216" i="11"/>
  <c r="M216" i="11"/>
  <c r="K216" i="11"/>
  <c r="J216" i="11"/>
  <c r="I216" i="11"/>
  <c r="H216" i="11"/>
  <c r="G216" i="11"/>
  <c r="E216" i="11"/>
  <c r="E212" i="11" s="1"/>
  <c r="E211" i="11" s="1"/>
  <c r="D216" i="11"/>
  <c r="O215" i="11"/>
  <c r="L215" i="11"/>
  <c r="L214" i="11" s="1"/>
  <c r="I215" i="11"/>
  <c r="I214" i="11" s="1"/>
  <c r="F215" i="11"/>
  <c r="F214" i="11" s="1"/>
  <c r="O214" i="11"/>
  <c r="N214" i="11"/>
  <c r="M214" i="11"/>
  <c r="K214" i="11"/>
  <c r="K212" i="11" s="1"/>
  <c r="J214" i="11"/>
  <c r="H214" i="11"/>
  <c r="H212" i="11" s="1"/>
  <c r="G214" i="11"/>
  <c r="G212" i="11" s="1"/>
  <c r="E214" i="11"/>
  <c r="D214" i="11"/>
  <c r="O213" i="11"/>
  <c r="L213" i="11"/>
  <c r="I213" i="11"/>
  <c r="F213" i="11"/>
  <c r="M212" i="11"/>
  <c r="M211" i="11" s="1"/>
  <c r="D212" i="11"/>
  <c r="D211" i="11" s="1"/>
  <c r="O210" i="11"/>
  <c r="L210" i="11"/>
  <c r="I210" i="11"/>
  <c r="F210" i="11"/>
  <c r="C210" i="11"/>
  <c r="O209" i="11"/>
  <c r="O208" i="11" s="1"/>
  <c r="L209" i="11"/>
  <c r="I209" i="11"/>
  <c r="I208" i="11" s="1"/>
  <c r="F209" i="11"/>
  <c r="F208" i="11" s="1"/>
  <c r="N208" i="11"/>
  <c r="M208" i="11"/>
  <c r="L208" i="11"/>
  <c r="K208" i="11"/>
  <c r="J208" i="11"/>
  <c r="H208" i="11"/>
  <c r="G208" i="11"/>
  <c r="E208" i="11"/>
  <c r="D208" i="11"/>
  <c r="O207" i="11"/>
  <c r="L207" i="11"/>
  <c r="I207" i="11"/>
  <c r="F207" i="11"/>
  <c r="O206" i="11"/>
  <c r="L206" i="11"/>
  <c r="C206" i="11" s="1"/>
  <c r="I206" i="11"/>
  <c r="F206" i="11"/>
  <c r="O205" i="11"/>
  <c r="L205" i="11"/>
  <c r="I205" i="11"/>
  <c r="F205" i="11"/>
  <c r="O204" i="11"/>
  <c r="L204" i="11"/>
  <c r="I204" i="11"/>
  <c r="F204" i="11"/>
  <c r="C204" i="11" s="1"/>
  <c r="O203" i="11"/>
  <c r="L203" i="11"/>
  <c r="I203" i="11"/>
  <c r="F203" i="11"/>
  <c r="C203" i="11" s="1"/>
  <c r="O202" i="11"/>
  <c r="L202" i="11"/>
  <c r="I202" i="11"/>
  <c r="F202" i="11"/>
  <c r="C202" i="11" s="1"/>
  <c r="O201" i="11"/>
  <c r="L201" i="11"/>
  <c r="I201" i="11"/>
  <c r="F201" i="11"/>
  <c r="O200" i="11"/>
  <c r="L200" i="11"/>
  <c r="I200" i="11"/>
  <c r="I199" i="11" s="1"/>
  <c r="F200" i="11"/>
  <c r="N199" i="11"/>
  <c r="M199" i="11"/>
  <c r="K199" i="11"/>
  <c r="J199" i="11"/>
  <c r="H199" i="11"/>
  <c r="G199" i="11"/>
  <c r="F199" i="11"/>
  <c r="E199" i="11"/>
  <c r="D199" i="11"/>
  <c r="O198" i="11"/>
  <c r="L198" i="11"/>
  <c r="I198" i="11"/>
  <c r="F198" i="11"/>
  <c r="C198" i="11" s="1"/>
  <c r="O197" i="11"/>
  <c r="L197" i="11"/>
  <c r="I197" i="11"/>
  <c r="F197" i="11"/>
  <c r="O196" i="11"/>
  <c r="L196" i="11"/>
  <c r="I196" i="11"/>
  <c r="F196" i="11"/>
  <c r="O195" i="11"/>
  <c r="L195" i="11"/>
  <c r="I195" i="11"/>
  <c r="F195" i="11"/>
  <c r="O194" i="11"/>
  <c r="L194" i="11"/>
  <c r="I194" i="11"/>
  <c r="F194" i="11"/>
  <c r="C194" i="11"/>
  <c r="O193" i="11"/>
  <c r="L193" i="11"/>
  <c r="I193" i="11"/>
  <c r="F193" i="11"/>
  <c r="C193" i="11" s="1"/>
  <c r="O192" i="11"/>
  <c r="L192" i="11"/>
  <c r="I192" i="11"/>
  <c r="F192" i="11"/>
  <c r="O191" i="11"/>
  <c r="L191" i="11"/>
  <c r="I191" i="11"/>
  <c r="F191" i="11"/>
  <c r="C191" i="11" s="1"/>
  <c r="O190" i="11"/>
  <c r="O188" i="11" s="1"/>
  <c r="L190" i="11"/>
  <c r="I190" i="11"/>
  <c r="F190" i="11"/>
  <c r="C190" i="11" s="1"/>
  <c r="O189" i="11"/>
  <c r="L189" i="11"/>
  <c r="I189" i="11"/>
  <c r="I188" i="11" s="1"/>
  <c r="I187" i="11" s="1"/>
  <c r="F189" i="11"/>
  <c r="N188" i="11"/>
  <c r="M188" i="11"/>
  <c r="M187" i="11" s="1"/>
  <c r="K188" i="11"/>
  <c r="J188" i="11"/>
  <c r="H188" i="11"/>
  <c r="H187" i="11" s="1"/>
  <c r="H182" i="11" s="1"/>
  <c r="G188" i="11"/>
  <c r="G187" i="11" s="1"/>
  <c r="E188" i="11"/>
  <c r="E187" i="11" s="1"/>
  <c r="E182" i="11" s="1"/>
  <c r="D188" i="11"/>
  <c r="N187" i="11"/>
  <c r="K187" i="11"/>
  <c r="J187" i="11"/>
  <c r="D187" i="11"/>
  <c r="D182" i="11" s="1"/>
  <c r="O186" i="11"/>
  <c r="O183" i="11" s="1"/>
  <c r="L186" i="11"/>
  <c r="I186" i="11"/>
  <c r="F186" i="11"/>
  <c r="C186" i="11"/>
  <c r="O185" i="11"/>
  <c r="L185" i="11"/>
  <c r="I185" i="11"/>
  <c r="F185" i="11"/>
  <c r="C185" i="11" s="1"/>
  <c r="O184" i="11"/>
  <c r="L184" i="11"/>
  <c r="I184" i="11"/>
  <c r="I183" i="11" s="1"/>
  <c r="F184" i="11"/>
  <c r="N183" i="11"/>
  <c r="N182" i="11" s="1"/>
  <c r="M183" i="11"/>
  <c r="L183" i="11"/>
  <c r="K183" i="11"/>
  <c r="K182" i="11" s="1"/>
  <c r="J183" i="11"/>
  <c r="H183" i="11"/>
  <c r="G183" i="11"/>
  <c r="G182" i="11" s="1"/>
  <c r="F183" i="11"/>
  <c r="E183" i="11"/>
  <c r="D183" i="11"/>
  <c r="O180" i="11"/>
  <c r="L180" i="11"/>
  <c r="L179" i="11" s="1"/>
  <c r="L178" i="11" s="1"/>
  <c r="I180" i="11"/>
  <c r="I179" i="11" s="1"/>
  <c r="I178" i="11" s="1"/>
  <c r="F180" i="11"/>
  <c r="O179" i="11"/>
  <c r="O178" i="11" s="1"/>
  <c r="O174" i="11" s="1"/>
  <c r="N179" i="11"/>
  <c r="N178" i="11" s="1"/>
  <c r="M179" i="11"/>
  <c r="K179" i="11"/>
  <c r="K178" i="11" s="1"/>
  <c r="K174" i="11" s="1"/>
  <c r="J179" i="11"/>
  <c r="J178" i="11" s="1"/>
  <c r="H179" i="11"/>
  <c r="G179" i="11"/>
  <c r="F179" i="11"/>
  <c r="E179" i="11"/>
  <c r="D179" i="11"/>
  <c r="M178" i="11"/>
  <c r="H178" i="11"/>
  <c r="G178" i="11"/>
  <c r="G174" i="11" s="1"/>
  <c r="E178" i="11"/>
  <c r="D178" i="11"/>
  <c r="O177" i="11"/>
  <c r="L177" i="11"/>
  <c r="I177" i="11"/>
  <c r="F177" i="11"/>
  <c r="O176" i="11"/>
  <c r="L176" i="11"/>
  <c r="L175" i="11" s="1"/>
  <c r="I176" i="11"/>
  <c r="I175" i="11" s="1"/>
  <c r="F176" i="11"/>
  <c r="O175" i="11"/>
  <c r="N175" i="11"/>
  <c r="N174" i="11" s="1"/>
  <c r="M175" i="11"/>
  <c r="M174" i="11" s="1"/>
  <c r="K175" i="11"/>
  <c r="J175" i="11"/>
  <c r="J174" i="11" s="1"/>
  <c r="H175" i="11"/>
  <c r="H174" i="11" s="1"/>
  <c r="G175" i="11"/>
  <c r="F175" i="11"/>
  <c r="E175" i="11"/>
  <c r="D175" i="11"/>
  <c r="E174" i="11"/>
  <c r="D174" i="11"/>
  <c r="O173" i="11"/>
  <c r="L173" i="11"/>
  <c r="I173" i="11"/>
  <c r="F173" i="11"/>
  <c r="C173" i="11" s="1"/>
  <c r="O172" i="11"/>
  <c r="L172" i="11"/>
  <c r="I172" i="11"/>
  <c r="I171" i="11" s="1"/>
  <c r="F172" i="11"/>
  <c r="F171" i="11" s="1"/>
  <c r="O171" i="11"/>
  <c r="N171" i="11"/>
  <c r="M171" i="11"/>
  <c r="L171" i="11"/>
  <c r="K171" i="11"/>
  <c r="J171" i="11"/>
  <c r="H171" i="11"/>
  <c r="G171" i="11"/>
  <c r="E171" i="11"/>
  <c r="D171" i="11"/>
  <c r="O170" i="11"/>
  <c r="O166" i="11" s="1"/>
  <c r="L170" i="11"/>
  <c r="I170" i="11"/>
  <c r="F170" i="11"/>
  <c r="C170" i="11"/>
  <c r="O169" i="11"/>
  <c r="L169" i="11"/>
  <c r="I169" i="11"/>
  <c r="F169" i="11"/>
  <c r="C169" i="11" s="1"/>
  <c r="O168" i="11"/>
  <c r="L168" i="11"/>
  <c r="I168" i="11"/>
  <c r="F168" i="11"/>
  <c r="O167" i="11"/>
  <c r="L167" i="11"/>
  <c r="L166" i="11" s="1"/>
  <c r="I167" i="11"/>
  <c r="F167" i="11"/>
  <c r="C167" i="11" s="1"/>
  <c r="N166" i="11"/>
  <c r="M166" i="11"/>
  <c r="K166" i="11"/>
  <c r="J166" i="11"/>
  <c r="H166" i="11"/>
  <c r="G166" i="11"/>
  <c r="E166" i="11"/>
  <c r="D166" i="11"/>
  <c r="D161" i="11" s="1"/>
  <c r="D160" i="11" s="1"/>
  <c r="O165" i="11"/>
  <c r="L165" i="11"/>
  <c r="I165" i="11"/>
  <c r="F165" i="11"/>
  <c r="C165" i="11" s="1"/>
  <c r="O164" i="11"/>
  <c r="L164" i="11"/>
  <c r="I164" i="11"/>
  <c r="F164" i="11"/>
  <c r="O163" i="11"/>
  <c r="L163" i="11"/>
  <c r="L162" i="11" s="1"/>
  <c r="L161" i="11" s="1"/>
  <c r="L160" i="11" s="1"/>
  <c r="I163" i="11"/>
  <c r="F163" i="11"/>
  <c r="C163" i="11" s="1"/>
  <c r="O162" i="11"/>
  <c r="N162" i="11"/>
  <c r="M162" i="11"/>
  <c r="M161" i="11" s="1"/>
  <c r="M160" i="11" s="1"/>
  <c r="K162" i="11"/>
  <c r="K161" i="11" s="1"/>
  <c r="K160" i="11" s="1"/>
  <c r="J162" i="11"/>
  <c r="H162" i="11"/>
  <c r="G162" i="11"/>
  <c r="G161" i="11" s="1"/>
  <c r="G160" i="11" s="1"/>
  <c r="E162" i="11"/>
  <c r="E161" i="11" s="1"/>
  <c r="E160" i="11" s="1"/>
  <c r="D162" i="11"/>
  <c r="N161" i="11"/>
  <c r="N160" i="11" s="1"/>
  <c r="J161" i="11"/>
  <c r="J160" i="11" s="1"/>
  <c r="H161" i="11"/>
  <c r="H160" i="11" s="1"/>
  <c r="O159" i="11"/>
  <c r="L159" i="11"/>
  <c r="I159" i="11"/>
  <c r="F159" i="11"/>
  <c r="O158" i="11"/>
  <c r="L158" i="11"/>
  <c r="I158" i="11"/>
  <c r="C158" i="11" s="1"/>
  <c r="F158" i="11"/>
  <c r="O157" i="11"/>
  <c r="L157" i="11"/>
  <c r="I157" i="11"/>
  <c r="F157" i="11"/>
  <c r="O156" i="11"/>
  <c r="L156" i="11"/>
  <c r="I156" i="11"/>
  <c r="F156" i="11"/>
  <c r="O155" i="11"/>
  <c r="L155" i="11"/>
  <c r="I155" i="11"/>
  <c r="F155" i="11"/>
  <c r="O154" i="11"/>
  <c r="O153" i="11" s="1"/>
  <c r="O152" i="11" s="1"/>
  <c r="L154" i="11"/>
  <c r="L153" i="11" s="1"/>
  <c r="L152" i="11" s="1"/>
  <c r="I154" i="11"/>
  <c r="F154" i="11"/>
  <c r="N153" i="11"/>
  <c r="N152" i="11" s="1"/>
  <c r="M153" i="11"/>
  <c r="K153" i="11"/>
  <c r="J153" i="11"/>
  <c r="J152" i="11" s="1"/>
  <c r="H153" i="11"/>
  <c r="H152" i="11" s="1"/>
  <c r="G153" i="11"/>
  <c r="E153" i="11"/>
  <c r="D153" i="11"/>
  <c r="D152" i="11" s="1"/>
  <c r="M152" i="11"/>
  <c r="K152" i="11"/>
  <c r="G152" i="11"/>
  <c r="E152" i="11"/>
  <c r="O151" i="11"/>
  <c r="L151" i="11"/>
  <c r="I151" i="11"/>
  <c r="F151" i="11"/>
  <c r="C151" i="11" s="1"/>
  <c r="O150" i="11"/>
  <c r="L150" i="11"/>
  <c r="I150" i="11"/>
  <c r="F150" i="11"/>
  <c r="C150" i="11" s="1"/>
  <c r="O149" i="11"/>
  <c r="L149" i="11"/>
  <c r="I149" i="11"/>
  <c r="F149" i="11"/>
  <c r="O148" i="11"/>
  <c r="O147" i="11" s="1"/>
  <c r="L148" i="11"/>
  <c r="I148" i="11"/>
  <c r="I147" i="11" s="1"/>
  <c r="F148" i="11"/>
  <c r="N147" i="11"/>
  <c r="M147" i="11"/>
  <c r="L147" i="11"/>
  <c r="K147" i="11"/>
  <c r="J147" i="11"/>
  <c r="H147" i="11"/>
  <c r="G147" i="11"/>
  <c r="F147" i="11"/>
  <c r="E147" i="11"/>
  <c r="D147" i="11"/>
  <c r="O146" i="11"/>
  <c r="L146" i="11"/>
  <c r="I146" i="11"/>
  <c r="F146" i="11"/>
  <c r="C146" i="11"/>
  <c r="O145" i="11"/>
  <c r="L145" i="11"/>
  <c r="I145" i="11"/>
  <c r="F145" i="11"/>
  <c r="C145" i="11" s="1"/>
  <c r="O144" i="11"/>
  <c r="L144" i="11"/>
  <c r="I144" i="11"/>
  <c r="F144" i="11"/>
  <c r="O143" i="11"/>
  <c r="L143" i="11"/>
  <c r="I143" i="11"/>
  <c r="F143" i="11"/>
  <c r="C143" i="11" s="1"/>
  <c r="O142" i="11"/>
  <c r="L142" i="11"/>
  <c r="I142" i="11"/>
  <c r="F142" i="11"/>
  <c r="C142" i="11" s="1"/>
  <c r="O141" i="11"/>
  <c r="L141" i="11"/>
  <c r="I141" i="11"/>
  <c r="F141" i="11"/>
  <c r="O140" i="11"/>
  <c r="L140" i="11"/>
  <c r="I140" i="11"/>
  <c r="C140" i="11" s="1"/>
  <c r="F140" i="11"/>
  <c r="O139" i="11"/>
  <c r="L139" i="11"/>
  <c r="L138" i="11" s="1"/>
  <c r="I139" i="11"/>
  <c r="F139" i="11"/>
  <c r="O138" i="11"/>
  <c r="N138" i="11"/>
  <c r="M138" i="11"/>
  <c r="K138" i="11"/>
  <c r="J138" i="11"/>
  <c r="H138" i="11"/>
  <c r="G138" i="11"/>
  <c r="E138" i="11"/>
  <c r="D138" i="11"/>
  <c r="O137" i="11"/>
  <c r="L137" i="11"/>
  <c r="I137" i="11"/>
  <c r="F137" i="11"/>
  <c r="C137" i="11" s="1"/>
  <c r="O136" i="11"/>
  <c r="L136" i="11"/>
  <c r="I136" i="11"/>
  <c r="F136" i="11"/>
  <c r="O135" i="11"/>
  <c r="L135" i="11"/>
  <c r="L134" i="11" s="1"/>
  <c r="I135" i="11"/>
  <c r="F135" i="11"/>
  <c r="C135" i="11" s="1"/>
  <c r="O134" i="11"/>
  <c r="N134" i="11"/>
  <c r="M134" i="11"/>
  <c r="K134" i="11"/>
  <c r="J134" i="11"/>
  <c r="H134" i="11"/>
  <c r="G134" i="11"/>
  <c r="E134" i="11"/>
  <c r="D134" i="11"/>
  <c r="O133" i="11"/>
  <c r="L133" i="11"/>
  <c r="I133" i="11"/>
  <c r="F133" i="11"/>
  <c r="O132" i="11"/>
  <c r="O131" i="11" s="1"/>
  <c r="L132" i="11"/>
  <c r="I132" i="11"/>
  <c r="I131" i="11" s="1"/>
  <c r="F132" i="11"/>
  <c r="N131" i="11"/>
  <c r="M131" i="11"/>
  <c r="L131" i="11"/>
  <c r="K131" i="11"/>
  <c r="J131" i="11"/>
  <c r="H131" i="11"/>
  <c r="G131" i="11"/>
  <c r="F131" i="11"/>
  <c r="E131" i="11"/>
  <c r="D131" i="11"/>
  <c r="O130" i="11"/>
  <c r="L130" i="11"/>
  <c r="I130" i="11"/>
  <c r="F130" i="11"/>
  <c r="C130" i="11"/>
  <c r="O129" i="11"/>
  <c r="L129" i="11"/>
  <c r="I129" i="11"/>
  <c r="F129" i="11"/>
  <c r="C129" i="11" s="1"/>
  <c r="O128" i="11"/>
  <c r="L128" i="11"/>
  <c r="I128" i="11"/>
  <c r="F128" i="11"/>
  <c r="O127" i="11"/>
  <c r="L127" i="11"/>
  <c r="L126" i="11" s="1"/>
  <c r="I127" i="11"/>
  <c r="F127" i="11"/>
  <c r="C127" i="11" s="1"/>
  <c r="O126" i="11"/>
  <c r="N126" i="11"/>
  <c r="M126" i="11"/>
  <c r="K126" i="11"/>
  <c r="J126" i="11"/>
  <c r="H126" i="11"/>
  <c r="G126" i="11"/>
  <c r="E126" i="11"/>
  <c r="D126" i="11"/>
  <c r="O125" i="11"/>
  <c r="L125" i="11"/>
  <c r="I125" i="11"/>
  <c r="F125" i="11"/>
  <c r="O124" i="11"/>
  <c r="L124" i="11"/>
  <c r="I124" i="11"/>
  <c r="C124" i="11" s="1"/>
  <c r="F124" i="11"/>
  <c r="O123" i="11"/>
  <c r="L123" i="11"/>
  <c r="I123" i="11"/>
  <c r="E123" i="11"/>
  <c r="F123" i="11" s="1"/>
  <c r="C123" i="11" s="1"/>
  <c r="O122" i="11"/>
  <c r="L122" i="11"/>
  <c r="L121" i="11" s="1"/>
  <c r="I122" i="11"/>
  <c r="F122" i="11"/>
  <c r="O121" i="11"/>
  <c r="N121" i="11"/>
  <c r="M121" i="11"/>
  <c r="M120" i="11" s="1"/>
  <c r="K121" i="11"/>
  <c r="K120" i="11" s="1"/>
  <c r="J121" i="11"/>
  <c r="I121" i="11"/>
  <c r="H121" i="11"/>
  <c r="G121" i="11"/>
  <c r="G120" i="11" s="1"/>
  <c r="E121" i="11"/>
  <c r="E120" i="11" s="1"/>
  <c r="D121" i="11"/>
  <c r="N120" i="11"/>
  <c r="J120" i="11"/>
  <c r="H120" i="11"/>
  <c r="D120" i="11"/>
  <c r="O119" i="11"/>
  <c r="L119" i="11"/>
  <c r="I119" i="11"/>
  <c r="C119" i="11" s="1"/>
  <c r="F119" i="11"/>
  <c r="O118" i="11"/>
  <c r="L118" i="11"/>
  <c r="I118" i="11"/>
  <c r="F118" i="11"/>
  <c r="O117" i="11"/>
  <c r="L117" i="11"/>
  <c r="I117" i="11"/>
  <c r="F117" i="11"/>
  <c r="O116" i="11"/>
  <c r="L116" i="11"/>
  <c r="I116" i="11"/>
  <c r="F116" i="11"/>
  <c r="O115" i="11"/>
  <c r="O114" i="11" s="1"/>
  <c r="L115" i="11"/>
  <c r="I115" i="11"/>
  <c r="I114" i="11" s="1"/>
  <c r="F115" i="11"/>
  <c r="C115" i="11"/>
  <c r="N114" i="11"/>
  <c r="M114" i="11"/>
  <c r="L114" i="11"/>
  <c r="K114" i="11"/>
  <c r="J114" i="11"/>
  <c r="H114" i="11"/>
  <c r="G114" i="11"/>
  <c r="F114" i="11"/>
  <c r="C114" i="11" s="1"/>
  <c r="E114" i="11"/>
  <c r="D114" i="11"/>
  <c r="O113" i="11"/>
  <c r="L113" i="11"/>
  <c r="I113" i="11"/>
  <c r="F113" i="11"/>
  <c r="O112" i="11"/>
  <c r="L112" i="11"/>
  <c r="I112" i="11"/>
  <c r="F112" i="11"/>
  <c r="O111" i="11"/>
  <c r="L111" i="11"/>
  <c r="I111" i="11"/>
  <c r="F111" i="11"/>
  <c r="C111" i="11"/>
  <c r="O110" i="11"/>
  <c r="L110" i="11"/>
  <c r="I110" i="11"/>
  <c r="F110" i="11"/>
  <c r="C110" i="11" s="1"/>
  <c r="O109" i="11"/>
  <c r="O108" i="11" s="1"/>
  <c r="L109" i="11"/>
  <c r="I109" i="11"/>
  <c r="I108" i="11" s="1"/>
  <c r="F109" i="11"/>
  <c r="N108" i="11"/>
  <c r="M108" i="11"/>
  <c r="L108" i="11"/>
  <c r="K108" i="11"/>
  <c r="J108" i="11"/>
  <c r="H108" i="11"/>
  <c r="G108" i="11"/>
  <c r="F108" i="11"/>
  <c r="C108" i="11" s="1"/>
  <c r="E108" i="11"/>
  <c r="D108" i="11"/>
  <c r="O107" i="11"/>
  <c r="L107" i="11"/>
  <c r="I107" i="11"/>
  <c r="F107" i="11"/>
  <c r="C107" i="11"/>
  <c r="O106" i="11"/>
  <c r="L106" i="11"/>
  <c r="I106" i="11"/>
  <c r="F106" i="11"/>
  <c r="C106" i="11" s="1"/>
  <c r="O105" i="11"/>
  <c r="L105" i="11"/>
  <c r="I105" i="11"/>
  <c r="F105" i="11"/>
  <c r="O104" i="11"/>
  <c r="L104" i="11"/>
  <c r="I104" i="11"/>
  <c r="F104" i="11"/>
  <c r="C104" i="11" s="1"/>
  <c r="O103" i="11"/>
  <c r="L103" i="11"/>
  <c r="I103" i="11"/>
  <c r="F103" i="11"/>
  <c r="C103" i="11" s="1"/>
  <c r="O102" i="11"/>
  <c r="L102" i="11"/>
  <c r="I102" i="11"/>
  <c r="F102" i="11"/>
  <c r="O101" i="11"/>
  <c r="L101" i="11"/>
  <c r="I101" i="11"/>
  <c r="C101" i="11" s="1"/>
  <c r="F101" i="11"/>
  <c r="O100" i="11"/>
  <c r="L100" i="11"/>
  <c r="L99" i="11" s="1"/>
  <c r="I100" i="11"/>
  <c r="F100" i="11"/>
  <c r="O99" i="11"/>
  <c r="N99" i="11"/>
  <c r="M99" i="11"/>
  <c r="K99" i="11"/>
  <c r="J99" i="11"/>
  <c r="I99" i="11"/>
  <c r="H99" i="11"/>
  <c r="G99" i="11"/>
  <c r="E99" i="11"/>
  <c r="D99" i="11"/>
  <c r="O98" i="11"/>
  <c r="L98" i="11"/>
  <c r="I98" i="11"/>
  <c r="F98" i="11"/>
  <c r="C98" i="11" s="1"/>
  <c r="O97" i="11"/>
  <c r="L97" i="11"/>
  <c r="I97" i="11"/>
  <c r="F97" i="11"/>
  <c r="O96" i="11"/>
  <c r="L96" i="11"/>
  <c r="I96" i="11"/>
  <c r="F96" i="11"/>
  <c r="C96" i="11" s="1"/>
  <c r="O95" i="11"/>
  <c r="L95" i="11"/>
  <c r="I95" i="11"/>
  <c r="F95" i="11"/>
  <c r="C95" i="11" s="1"/>
  <c r="O94" i="11"/>
  <c r="L94" i="11"/>
  <c r="I94" i="11"/>
  <c r="F94" i="11"/>
  <c r="O93" i="11"/>
  <c r="L93" i="11"/>
  <c r="I93" i="11"/>
  <c r="C93" i="11" s="1"/>
  <c r="F93" i="11"/>
  <c r="O92" i="11"/>
  <c r="L92" i="11"/>
  <c r="L91" i="11" s="1"/>
  <c r="I92" i="11"/>
  <c r="F92" i="11"/>
  <c r="O91" i="11"/>
  <c r="N91" i="11"/>
  <c r="M91" i="11"/>
  <c r="K91" i="11"/>
  <c r="J91" i="11"/>
  <c r="I91" i="11"/>
  <c r="H91" i="11"/>
  <c r="G91" i="11"/>
  <c r="E91" i="11"/>
  <c r="D91" i="11"/>
  <c r="O90" i="11"/>
  <c r="L90" i="11"/>
  <c r="I90" i="11"/>
  <c r="F90" i="11"/>
  <c r="C90" i="11" s="1"/>
  <c r="O89" i="11"/>
  <c r="L89" i="11"/>
  <c r="I89" i="11"/>
  <c r="F89" i="11"/>
  <c r="O88" i="11"/>
  <c r="L88" i="11"/>
  <c r="I88" i="11"/>
  <c r="F88" i="11"/>
  <c r="O87" i="11"/>
  <c r="L87" i="11"/>
  <c r="I87" i="11"/>
  <c r="F87" i="11"/>
  <c r="O86" i="11"/>
  <c r="L86" i="11"/>
  <c r="I86" i="11"/>
  <c r="F86" i="11"/>
  <c r="O85" i="11"/>
  <c r="N85" i="11"/>
  <c r="M85" i="11"/>
  <c r="M83" i="11" s="1"/>
  <c r="K85" i="11"/>
  <c r="J85" i="11"/>
  <c r="H85" i="11"/>
  <c r="G85" i="11"/>
  <c r="E85" i="11"/>
  <c r="E83" i="11" s="1"/>
  <c r="D85" i="11"/>
  <c r="O84" i="11"/>
  <c r="L84" i="11"/>
  <c r="I84" i="11"/>
  <c r="F84" i="11"/>
  <c r="N83" i="11"/>
  <c r="K83" i="11"/>
  <c r="J83" i="11"/>
  <c r="H83" i="11"/>
  <c r="G83" i="11"/>
  <c r="D83" i="11"/>
  <c r="O82" i="11"/>
  <c r="O80" i="11" s="1"/>
  <c r="L82" i="11"/>
  <c r="I82" i="11"/>
  <c r="F82" i="11"/>
  <c r="C82" i="11" s="1"/>
  <c r="O81" i="11"/>
  <c r="L81" i="11"/>
  <c r="L80" i="11" s="1"/>
  <c r="I81" i="11"/>
  <c r="I80" i="11" s="1"/>
  <c r="F81" i="11"/>
  <c r="F80" i="11" s="1"/>
  <c r="N80" i="11"/>
  <c r="M80" i="11"/>
  <c r="K80" i="11"/>
  <c r="J80" i="11"/>
  <c r="H80" i="11"/>
  <c r="G80" i="11"/>
  <c r="E80" i="11"/>
  <c r="D80" i="11"/>
  <c r="O79" i="11"/>
  <c r="L79" i="11"/>
  <c r="I79" i="11"/>
  <c r="F79" i="11"/>
  <c r="O78" i="11"/>
  <c r="O77" i="11" s="1"/>
  <c r="L78" i="11"/>
  <c r="I78" i="11"/>
  <c r="I77" i="11" s="1"/>
  <c r="F78" i="11"/>
  <c r="N77" i="11"/>
  <c r="N76" i="11" s="1"/>
  <c r="N75" i="11" s="1"/>
  <c r="M77" i="11"/>
  <c r="M76" i="11" s="1"/>
  <c r="L77" i="11"/>
  <c r="K77" i="11"/>
  <c r="J77" i="11"/>
  <c r="J76" i="11" s="1"/>
  <c r="J75" i="11" s="1"/>
  <c r="H77" i="11"/>
  <c r="H76" i="11" s="1"/>
  <c r="H75" i="11" s="1"/>
  <c r="G77" i="11"/>
  <c r="F77" i="11"/>
  <c r="E77" i="11"/>
  <c r="D77" i="11"/>
  <c r="D76" i="11" s="1"/>
  <c r="D75" i="11" s="1"/>
  <c r="K76" i="11"/>
  <c r="K75" i="11" s="1"/>
  <c r="G76" i="11"/>
  <c r="G75" i="11" s="1"/>
  <c r="E76" i="11"/>
  <c r="E75" i="11" s="1"/>
  <c r="O74" i="11"/>
  <c r="L74" i="11"/>
  <c r="I74" i="11"/>
  <c r="F74" i="11"/>
  <c r="C74" i="11" s="1"/>
  <c r="O73" i="11"/>
  <c r="L73" i="11"/>
  <c r="I73" i="11"/>
  <c r="F73" i="11"/>
  <c r="O72" i="11"/>
  <c r="L72" i="11"/>
  <c r="I72" i="11"/>
  <c r="C72" i="11" s="1"/>
  <c r="F72" i="11"/>
  <c r="O71" i="11"/>
  <c r="L71" i="11"/>
  <c r="I71" i="11"/>
  <c r="F71" i="11"/>
  <c r="O70" i="11"/>
  <c r="O69" i="11" s="1"/>
  <c r="L70" i="11"/>
  <c r="L69" i="11" s="1"/>
  <c r="L67" i="11" s="1"/>
  <c r="I70" i="11"/>
  <c r="I69" i="11" s="1"/>
  <c r="F70" i="11"/>
  <c r="N69" i="11"/>
  <c r="M69" i="11"/>
  <c r="M67" i="11" s="1"/>
  <c r="K69" i="11"/>
  <c r="K67" i="11" s="1"/>
  <c r="J69" i="11"/>
  <c r="H69" i="11"/>
  <c r="H67" i="11" s="1"/>
  <c r="G69" i="11"/>
  <c r="G67" i="11" s="1"/>
  <c r="E69" i="11"/>
  <c r="D69" i="11"/>
  <c r="D67" i="11" s="1"/>
  <c r="O68" i="11"/>
  <c r="O67" i="11" s="1"/>
  <c r="L68" i="11"/>
  <c r="I68" i="11"/>
  <c r="F68" i="11"/>
  <c r="N67" i="11"/>
  <c r="J67" i="11"/>
  <c r="E67" i="11"/>
  <c r="O66" i="11"/>
  <c r="C66" i="11" s="1"/>
  <c r="L66" i="11"/>
  <c r="I66" i="11"/>
  <c r="F66" i="11"/>
  <c r="O65" i="11"/>
  <c r="L65" i="11"/>
  <c r="I65" i="11"/>
  <c r="F65" i="11"/>
  <c r="O64" i="11"/>
  <c r="L64" i="11"/>
  <c r="I64" i="11"/>
  <c r="F64" i="11"/>
  <c r="O63" i="11"/>
  <c r="L63" i="11"/>
  <c r="I63" i="11"/>
  <c r="F63" i="11"/>
  <c r="O62" i="11"/>
  <c r="O58" i="11" s="1"/>
  <c r="L62" i="11"/>
  <c r="I62" i="11"/>
  <c r="F62" i="11"/>
  <c r="C62" i="11"/>
  <c r="O61" i="11"/>
  <c r="L61" i="11"/>
  <c r="I61" i="11"/>
  <c r="F61" i="11"/>
  <c r="C61" i="11" s="1"/>
  <c r="O60" i="11"/>
  <c r="L60" i="11"/>
  <c r="I60" i="11"/>
  <c r="F60" i="11"/>
  <c r="O59" i="11"/>
  <c r="L59" i="11"/>
  <c r="L58" i="11" s="1"/>
  <c r="I59" i="11"/>
  <c r="F59" i="11"/>
  <c r="C59" i="11" s="1"/>
  <c r="N58" i="11"/>
  <c r="M58" i="11"/>
  <c r="K58" i="11"/>
  <c r="J58" i="11"/>
  <c r="H58" i="11"/>
  <c r="G58" i="11"/>
  <c r="E58" i="11"/>
  <c r="D58" i="11"/>
  <c r="O57" i="11"/>
  <c r="L57" i="11"/>
  <c r="I57" i="11"/>
  <c r="F57" i="11"/>
  <c r="O56" i="11"/>
  <c r="O55" i="11" s="1"/>
  <c r="L56" i="11"/>
  <c r="I56" i="11"/>
  <c r="C56" i="11" s="1"/>
  <c r="F56" i="11"/>
  <c r="N55" i="11"/>
  <c r="N54" i="11" s="1"/>
  <c r="N53" i="11" s="1"/>
  <c r="M55" i="11"/>
  <c r="L55" i="11"/>
  <c r="L54" i="11" s="1"/>
  <c r="K55" i="11"/>
  <c r="J55" i="11"/>
  <c r="J54" i="11" s="1"/>
  <c r="J53" i="11" s="1"/>
  <c r="H55" i="11"/>
  <c r="H54" i="11" s="1"/>
  <c r="G55" i="11"/>
  <c r="F55" i="11"/>
  <c r="E55" i="11"/>
  <c r="E54" i="11" s="1"/>
  <c r="E53" i="11" s="1"/>
  <c r="D55" i="11"/>
  <c r="D54" i="11" s="1"/>
  <c r="D53" i="11" s="1"/>
  <c r="M54" i="11"/>
  <c r="K54" i="11"/>
  <c r="G54" i="11"/>
  <c r="G53" i="11" s="1"/>
  <c r="O47" i="11"/>
  <c r="C47" i="11" s="1"/>
  <c r="O46" i="11"/>
  <c r="O45" i="11" s="1"/>
  <c r="C45" i="11" s="1"/>
  <c r="N45" i="11"/>
  <c r="M45" i="11"/>
  <c r="L44" i="11"/>
  <c r="I44" i="11"/>
  <c r="F44" i="11"/>
  <c r="C44" i="11" s="1"/>
  <c r="L43" i="11"/>
  <c r="K43" i="11"/>
  <c r="J43" i="11"/>
  <c r="I43" i="11"/>
  <c r="H43" i="11"/>
  <c r="G43" i="11"/>
  <c r="F43" i="11"/>
  <c r="E43" i="11"/>
  <c r="D43" i="11"/>
  <c r="F42" i="11"/>
  <c r="C42" i="11"/>
  <c r="F41" i="11"/>
  <c r="E41" i="11"/>
  <c r="D41" i="11"/>
  <c r="C41" i="11"/>
  <c r="L40" i="11"/>
  <c r="C40" i="11"/>
  <c r="L39" i="11"/>
  <c r="C39" i="11"/>
  <c r="L38" i="11"/>
  <c r="C38" i="11"/>
  <c r="L37" i="11"/>
  <c r="C37" i="11"/>
  <c r="L36" i="11"/>
  <c r="K36" i="11"/>
  <c r="J36" i="11"/>
  <c r="C36" i="11"/>
  <c r="L35" i="11"/>
  <c r="C35" i="11"/>
  <c r="L34" i="11"/>
  <c r="C34" i="11"/>
  <c r="L33" i="11"/>
  <c r="K33" i="11"/>
  <c r="J33" i="11"/>
  <c r="C33" i="11"/>
  <c r="L32" i="11"/>
  <c r="L31" i="11" s="1"/>
  <c r="C32" i="11"/>
  <c r="K31" i="11"/>
  <c r="J31" i="11"/>
  <c r="J26" i="11" s="1"/>
  <c r="L30" i="11"/>
  <c r="C30" i="11"/>
  <c r="L29" i="11"/>
  <c r="C29" i="11"/>
  <c r="L28" i="11"/>
  <c r="L27" i="11" s="1"/>
  <c r="C27" i="11" s="1"/>
  <c r="C28" i="11"/>
  <c r="K27" i="11"/>
  <c r="J27" i="11"/>
  <c r="F25" i="11"/>
  <c r="C25" i="11"/>
  <c r="I24" i="11"/>
  <c r="F24" i="11"/>
  <c r="C24" i="11" s="1"/>
  <c r="E24" i="11"/>
  <c r="O23" i="11"/>
  <c r="L23" i="11"/>
  <c r="I23" i="11"/>
  <c r="F23" i="11"/>
  <c r="O22" i="11"/>
  <c r="O21" i="11" s="1"/>
  <c r="L22" i="11"/>
  <c r="L21" i="11" s="1"/>
  <c r="L275" i="11" s="1"/>
  <c r="I22" i="11"/>
  <c r="I21" i="11" s="1"/>
  <c r="F22" i="11"/>
  <c r="C22" i="11"/>
  <c r="N21" i="11"/>
  <c r="N275" i="11" s="1"/>
  <c r="N274" i="11" s="1"/>
  <c r="M21" i="11"/>
  <c r="M275" i="11" s="1"/>
  <c r="M274" i="11" s="1"/>
  <c r="K21" i="11"/>
  <c r="K275" i="11" s="1"/>
  <c r="K274" i="11" s="1"/>
  <c r="J21" i="11"/>
  <c r="J275" i="11" s="1"/>
  <c r="J274" i="11" s="1"/>
  <c r="H21" i="11"/>
  <c r="H275" i="11" s="1"/>
  <c r="H274" i="11" s="1"/>
  <c r="G21" i="11"/>
  <c r="G275" i="11" s="1"/>
  <c r="G274" i="11" s="1"/>
  <c r="F21" i="11"/>
  <c r="F275" i="11" s="1"/>
  <c r="E21" i="11"/>
  <c r="E275" i="11" s="1"/>
  <c r="E274" i="11" s="1"/>
  <c r="D21" i="11"/>
  <c r="D275" i="11" s="1"/>
  <c r="D274" i="11" s="1"/>
  <c r="M20" i="11"/>
  <c r="G20" i="11"/>
  <c r="E20" i="11"/>
  <c r="C43" i="11" l="1"/>
  <c r="C46" i="11"/>
  <c r="C60" i="11"/>
  <c r="C63" i="11"/>
  <c r="C65" i="11"/>
  <c r="C87" i="11"/>
  <c r="C89" i="11"/>
  <c r="C100" i="11"/>
  <c r="C102" i="11"/>
  <c r="C116" i="11"/>
  <c r="C118" i="11"/>
  <c r="O54" i="11"/>
  <c r="C64" i="11"/>
  <c r="C68" i="11"/>
  <c r="C70" i="11"/>
  <c r="C78" i="11"/>
  <c r="C92" i="11"/>
  <c r="C94" i="11"/>
  <c r="C112" i="11"/>
  <c r="C117" i="11"/>
  <c r="C125" i="11"/>
  <c r="C133" i="11"/>
  <c r="C144" i="11"/>
  <c r="C154" i="11"/>
  <c r="C164" i="11"/>
  <c r="C168" i="11"/>
  <c r="L174" i="11"/>
  <c r="C23" i="11"/>
  <c r="K26" i="11"/>
  <c r="C57" i="11"/>
  <c r="C71" i="11"/>
  <c r="F69" i="11"/>
  <c r="C79" i="11"/>
  <c r="O83" i="11"/>
  <c r="C105" i="11"/>
  <c r="C113" i="11"/>
  <c r="C155" i="11"/>
  <c r="C157" i="11"/>
  <c r="M53" i="11"/>
  <c r="L53" i="11"/>
  <c r="I76" i="11"/>
  <c r="C80" i="11"/>
  <c r="C97" i="11"/>
  <c r="F121" i="11"/>
  <c r="C128" i="11"/>
  <c r="C136" i="11"/>
  <c r="C139" i="11"/>
  <c r="C141" i="11"/>
  <c r="C149" i="11"/>
  <c r="I153" i="11"/>
  <c r="I152" i="11" s="1"/>
  <c r="C156" i="11"/>
  <c r="C159" i="11"/>
  <c r="O161" i="11"/>
  <c r="O160" i="11" s="1"/>
  <c r="C171" i="11"/>
  <c r="C205" i="11"/>
  <c r="D181" i="11"/>
  <c r="I212" i="11"/>
  <c r="H211" i="11"/>
  <c r="H181" i="11" s="1"/>
  <c r="I233" i="11"/>
  <c r="I232" i="11" s="1"/>
  <c r="C248" i="11"/>
  <c r="C249" i="11"/>
  <c r="C251" i="11"/>
  <c r="C255" i="11"/>
  <c r="C260" i="11"/>
  <c r="C261" i="11"/>
  <c r="C268" i="11"/>
  <c r="C283" i="11"/>
  <c r="E53" i="12"/>
  <c r="L58" i="12"/>
  <c r="L54" i="12" s="1"/>
  <c r="L53" i="12" s="1"/>
  <c r="L67" i="12"/>
  <c r="K76" i="12"/>
  <c r="C78" i="12"/>
  <c r="C79" i="12"/>
  <c r="C82" i="12"/>
  <c r="I85" i="12"/>
  <c r="C90" i="12"/>
  <c r="L91" i="12"/>
  <c r="C98" i="12"/>
  <c r="F99" i="12"/>
  <c r="C106" i="12"/>
  <c r="C111" i="12"/>
  <c r="C112" i="12"/>
  <c r="L114" i="12"/>
  <c r="C122" i="12"/>
  <c r="J120" i="12"/>
  <c r="C127" i="12"/>
  <c r="C128" i="12"/>
  <c r="O126" i="12"/>
  <c r="F138" i="12"/>
  <c r="I138" i="12"/>
  <c r="C143" i="12"/>
  <c r="C144" i="12"/>
  <c r="C151" i="12"/>
  <c r="C158" i="12"/>
  <c r="F166" i="12"/>
  <c r="I166" i="12"/>
  <c r="O175" i="12"/>
  <c r="C175" i="11"/>
  <c r="M182" i="11"/>
  <c r="M181" i="11" s="1"/>
  <c r="C192" i="11"/>
  <c r="C195" i="11"/>
  <c r="C196" i="11"/>
  <c r="C197" i="11"/>
  <c r="C207" i="11"/>
  <c r="F216" i="11"/>
  <c r="O216" i="11"/>
  <c r="C224" i="11"/>
  <c r="C231" i="11"/>
  <c r="C235" i="11"/>
  <c r="K240" i="11"/>
  <c r="C242" i="11"/>
  <c r="O240" i="11"/>
  <c r="I245" i="11"/>
  <c r="C245" i="11" s="1"/>
  <c r="C254" i="11"/>
  <c r="O253" i="11"/>
  <c r="O252" i="11" s="1"/>
  <c r="I257" i="11"/>
  <c r="C257" i="11" s="1"/>
  <c r="N252" i="11"/>
  <c r="C271" i="11"/>
  <c r="C280" i="11"/>
  <c r="C281" i="11"/>
  <c r="L31" i="12"/>
  <c r="C31" i="12" s="1"/>
  <c r="C57" i="12"/>
  <c r="G76" i="12"/>
  <c r="L85" i="12"/>
  <c r="F91" i="12"/>
  <c r="C103" i="12"/>
  <c r="C104" i="12"/>
  <c r="H83" i="12"/>
  <c r="I108" i="12"/>
  <c r="N83" i="12"/>
  <c r="C118" i="12"/>
  <c r="M120" i="12"/>
  <c r="M75" i="12" s="1"/>
  <c r="M52" i="12" s="1"/>
  <c r="M51" i="12" s="1"/>
  <c r="C135" i="12"/>
  <c r="C136" i="12"/>
  <c r="C155" i="12"/>
  <c r="C156" i="12"/>
  <c r="C163" i="12"/>
  <c r="C164" i="12"/>
  <c r="C179" i="13"/>
  <c r="F178" i="13"/>
  <c r="F174" i="13" s="1"/>
  <c r="C177" i="11"/>
  <c r="J182" i="11"/>
  <c r="L188" i="11"/>
  <c r="O199" i="11"/>
  <c r="L199" i="11"/>
  <c r="O212" i="11"/>
  <c r="O211" i="11" s="1"/>
  <c r="N212" i="11"/>
  <c r="N211" i="11" s="1"/>
  <c r="N181" i="11" s="1"/>
  <c r="L219" i="11"/>
  <c r="C228" i="11"/>
  <c r="C229" i="11"/>
  <c r="C234" i="11"/>
  <c r="C239" i="11"/>
  <c r="C244" i="11"/>
  <c r="C256" i="11"/>
  <c r="J252" i="11"/>
  <c r="C270" i="11"/>
  <c r="C22" i="12"/>
  <c r="L33" i="12"/>
  <c r="C33" i="12" s="1"/>
  <c r="O45" i="12"/>
  <c r="C63" i="12"/>
  <c r="K53" i="12"/>
  <c r="C70" i="12"/>
  <c r="C71" i="12"/>
  <c r="C72" i="12"/>
  <c r="H75" i="12"/>
  <c r="L76" i="12"/>
  <c r="C94" i="12"/>
  <c r="C95" i="12"/>
  <c r="C96" i="12"/>
  <c r="D83" i="12"/>
  <c r="C110" i="12"/>
  <c r="J83" i="12"/>
  <c r="C115" i="12"/>
  <c r="C116" i="12"/>
  <c r="O114" i="12"/>
  <c r="C114" i="12" s="1"/>
  <c r="C123" i="12"/>
  <c r="C124" i="12"/>
  <c r="L126" i="12"/>
  <c r="E120" i="12"/>
  <c r="E75" i="12" s="1"/>
  <c r="O131" i="12"/>
  <c r="F134" i="12"/>
  <c r="I134" i="12"/>
  <c r="C142" i="12"/>
  <c r="O147" i="12"/>
  <c r="C150" i="12"/>
  <c r="I153" i="12"/>
  <c r="I152" i="12" s="1"/>
  <c r="C159" i="12"/>
  <c r="F162" i="12"/>
  <c r="I162" i="12"/>
  <c r="C170" i="12"/>
  <c r="F171" i="12"/>
  <c r="C171" i="12" s="1"/>
  <c r="H174" i="12"/>
  <c r="I183" i="12"/>
  <c r="O183" i="12"/>
  <c r="F152" i="13"/>
  <c r="F188" i="11"/>
  <c r="C200" i="11"/>
  <c r="C201" i="11"/>
  <c r="K211" i="11"/>
  <c r="K181" i="11" s="1"/>
  <c r="C215" i="11"/>
  <c r="J212" i="11"/>
  <c r="J211" i="11" s="1"/>
  <c r="I241" i="11"/>
  <c r="C279" i="11"/>
  <c r="L27" i="12"/>
  <c r="L36" i="12"/>
  <c r="C36" i="12" s="1"/>
  <c r="C43" i="12"/>
  <c r="I58" i="12"/>
  <c r="I54" i="12" s="1"/>
  <c r="I67" i="12"/>
  <c r="G53" i="12"/>
  <c r="I69" i="12"/>
  <c r="D75" i="12"/>
  <c r="C102" i="12"/>
  <c r="I121" i="12"/>
  <c r="I120" i="12" s="1"/>
  <c r="C131" i="12"/>
  <c r="C147" i="12"/>
  <c r="I174" i="12"/>
  <c r="K182" i="12"/>
  <c r="C194" i="12"/>
  <c r="C206" i="12"/>
  <c r="C209" i="12"/>
  <c r="M212" i="12"/>
  <c r="M211" i="12" s="1"/>
  <c r="M181" i="12" s="1"/>
  <c r="O227" i="12"/>
  <c r="C230" i="12"/>
  <c r="I233" i="12"/>
  <c r="I232" i="12" s="1"/>
  <c r="C239" i="12"/>
  <c r="O240" i="12"/>
  <c r="C246" i="12"/>
  <c r="C270" i="12"/>
  <c r="I276" i="12"/>
  <c r="C283" i="12"/>
  <c r="C284" i="12"/>
  <c r="G20" i="13"/>
  <c r="C22" i="13"/>
  <c r="C23" i="13"/>
  <c r="J26" i="13"/>
  <c r="C37" i="13"/>
  <c r="F41" i="13"/>
  <c r="C41" i="13" s="1"/>
  <c r="C62" i="13"/>
  <c r="K53" i="13"/>
  <c r="C73" i="13"/>
  <c r="L76" i="13"/>
  <c r="L108" i="13"/>
  <c r="I114" i="13"/>
  <c r="C125" i="13"/>
  <c r="C133" i="13"/>
  <c r="O134" i="13"/>
  <c r="C139" i="13"/>
  <c r="C140" i="13"/>
  <c r="C155" i="13"/>
  <c r="C156" i="13"/>
  <c r="F166" i="13"/>
  <c r="F161" i="13" s="1"/>
  <c r="D182" i="13"/>
  <c r="J211" i="13"/>
  <c r="J181" i="13" s="1"/>
  <c r="I257" i="13"/>
  <c r="M252" i="13"/>
  <c r="C186" i="12"/>
  <c r="G182" i="12"/>
  <c r="F188" i="12"/>
  <c r="C191" i="12"/>
  <c r="C192" i="12"/>
  <c r="C198" i="12"/>
  <c r="C203" i="12"/>
  <c r="C204" i="12"/>
  <c r="C208" i="12"/>
  <c r="C216" i="12"/>
  <c r="C222" i="12"/>
  <c r="F227" i="12"/>
  <c r="C244" i="12"/>
  <c r="C255" i="12"/>
  <c r="E252" i="12"/>
  <c r="C278" i="12"/>
  <c r="K26" i="13"/>
  <c r="K20" i="13" s="1"/>
  <c r="M52" i="13"/>
  <c r="G53" i="13"/>
  <c r="I67" i="13"/>
  <c r="C89" i="13"/>
  <c r="C96" i="13"/>
  <c r="L99" i="13"/>
  <c r="F108" i="13"/>
  <c r="O108" i="13"/>
  <c r="K120" i="13"/>
  <c r="C127" i="13"/>
  <c r="C128" i="13"/>
  <c r="C129" i="13"/>
  <c r="C135" i="13"/>
  <c r="C136" i="13"/>
  <c r="C143" i="13"/>
  <c r="C144" i="13"/>
  <c r="C151" i="13"/>
  <c r="C163" i="13"/>
  <c r="C164" i="13"/>
  <c r="O162" i="13"/>
  <c r="L166" i="13"/>
  <c r="L161" i="13" s="1"/>
  <c r="F171" i="13"/>
  <c r="O171" i="13"/>
  <c r="L175" i="13"/>
  <c r="O183" i="13"/>
  <c r="C191" i="13"/>
  <c r="C198" i="13"/>
  <c r="C204" i="13"/>
  <c r="C209" i="13"/>
  <c r="O219" i="13"/>
  <c r="I227" i="13"/>
  <c r="C250" i="13"/>
  <c r="E252" i="13"/>
  <c r="C279" i="13"/>
  <c r="C282" i="13"/>
  <c r="C284" i="13"/>
  <c r="I188" i="12"/>
  <c r="I187" i="12" s="1"/>
  <c r="C207" i="12"/>
  <c r="H211" i="12"/>
  <c r="E212" i="12"/>
  <c r="E211" i="12" s="1"/>
  <c r="E181" i="12" s="1"/>
  <c r="C262" i="12"/>
  <c r="C263" i="12"/>
  <c r="L27" i="13"/>
  <c r="C27" i="13" s="1"/>
  <c r="J52" i="13"/>
  <c r="E53" i="13"/>
  <c r="E52" i="13" s="1"/>
  <c r="F58" i="13"/>
  <c r="C63" i="13"/>
  <c r="C64" i="13"/>
  <c r="C70" i="13"/>
  <c r="G75" i="13"/>
  <c r="C88" i="13"/>
  <c r="L91" i="13"/>
  <c r="C101" i="13"/>
  <c r="C113" i="13"/>
  <c r="G120" i="13"/>
  <c r="I126" i="13"/>
  <c r="C134" i="13"/>
  <c r="C196" i="13"/>
  <c r="C203" i="13"/>
  <c r="E212" i="13"/>
  <c r="E211" i="13" s="1"/>
  <c r="C223" i="13"/>
  <c r="C224" i="13"/>
  <c r="C235" i="13"/>
  <c r="O233" i="13"/>
  <c r="O232" i="13" s="1"/>
  <c r="C247" i="13"/>
  <c r="O245" i="13"/>
  <c r="C251" i="13"/>
  <c r="O253" i="13"/>
  <c r="O252" i="13" s="1"/>
  <c r="L276" i="13"/>
  <c r="C190" i="12"/>
  <c r="O212" i="12"/>
  <c r="O211" i="12" s="1"/>
  <c r="I212" i="12"/>
  <c r="I211" i="12" s="1"/>
  <c r="C218" i="12"/>
  <c r="C224" i="12"/>
  <c r="C235" i="12"/>
  <c r="C236" i="12"/>
  <c r="C242" i="12"/>
  <c r="C251" i="12"/>
  <c r="C259" i="12"/>
  <c r="C264" i="12"/>
  <c r="C280" i="12"/>
  <c r="D20" i="13"/>
  <c r="H20" i="13"/>
  <c r="L43" i="13"/>
  <c r="C43" i="13" s="1"/>
  <c r="K75" i="13"/>
  <c r="N75" i="13"/>
  <c r="O83" i="13"/>
  <c r="L85" i="13"/>
  <c r="L83" i="13" s="1"/>
  <c r="C93" i="13"/>
  <c r="I99" i="13"/>
  <c r="C99" i="13" s="1"/>
  <c r="C103" i="13"/>
  <c r="C105" i="13"/>
  <c r="C112" i="13"/>
  <c r="C115" i="13"/>
  <c r="C116" i="13"/>
  <c r="C117" i="13"/>
  <c r="J120" i="13"/>
  <c r="J75" i="13" s="1"/>
  <c r="O138" i="13"/>
  <c r="O120" i="13" s="1"/>
  <c r="L138" i="13"/>
  <c r="C146" i="13"/>
  <c r="L153" i="13"/>
  <c r="L152" i="13" s="1"/>
  <c r="O166" i="13"/>
  <c r="C175" i="13"/>
  <c r="C176" i="13"/>
  <c r="O175" i="13"/>
  <c r="O174" i="13" s="1"/>
  <c r="H182" i="13"/>
  <c r="C190" i="13"/>
  <c r="L216" i="13"/>
  <c r="I219" i="13"/>
  <c r="I233" i="13"/>
  <c r="I232" i="13" s="1"/>
  <c r="C239" i="13"/>
  <c r="I245" i="13"/>
  <c r="I253" i="13"/>
  <c r="I252" i="13" s="1"/>
  <c r="C259" i="13"/>
  <c r="C270" i="13"/>
  <c r="O276" i="13"/>
  <c r="O274" i="13" s="1"/>
  <c r="I275" i="11"/>
  <c r="I20" i="11"/>
  <c r="H53" i="11"/>
  <c r="H52" i="11" s="1"/>
  <c r="H51" i="11" s="1"/>
  <c r="C31" i="11"/>
  <c r="L26" i="11"/>
  <c r="E52" i="11"/>
  <c r="O275" i="11"/>
  <c r="O274" i="11" s="1"/>
  <c r="O20" i="11"/>
  <c r="G52" i="11"/>
  <c r="N52" i="11"/>
  <c r="O76" i="11"/>
  <c r="D52" i="11"/>
  <c r="D51" i="11" s="1"/>
  <c r="J52" i="11"/>
  <c r="O53" i="11"/>
  <c r="F76" i="11"/>
  <c r="K20" i="11"/>
  <c r="K53" i="11"/>
  <c r="K52" i="11" s="1"/>
  <c r="F67" i="11"/>
  <c r="C69" i="11"/>
  <c r="M75" i="11"/>
  <c r="M52" i="11" s="1"/>
  <c r="M51" i="11" s="1"/>
  <c r="L76" i="11"/>
  <c r="D20" i="11"/>
  <c r="H20" i="11"/>
  <c r="L20" i="11"/>
  <c r="C21" i="11"/>
  <c r="F54" i="11"/>
  <c r="I55" i="11"/>
  <c r="C55" i="11" s="1"/>
  <c r="F58" i="11"/>
  <c r="I67" i="11"/>
  <c r="C73" i="11"/>
  <c r="C77" i="11"/>
  <c r="C81" i="11"/>
  <c r="I85" i="11"/>
  <c r="I83" i="11" s="1"/>
  <c r="L85" i="11"/>
  <c r="L83" i="11" s="1"/>
  <c r="C121" i="11"/>
  <c r="C147" i="11"/>
  <c r="C214" i="11"/>
  <c r="L212" i="11"/>
  <c r="I275" i="12"/>
  <c r="I20" i="12"/>
  <c r="F240" i="11"/>
  <c r="C241" i="11"/>
  <c r="F252" i="11"/>
  <c r="N272" i="11"/>
  <c r="K272" i="11"/>
  <c r="F20" i="11"/>
  <c r="J20" i="11"/>
  <c r="N20" i="11"/>
  <c r="F85" i="11"/>
  <c r="C86" i="11"/>
  <c r="L120" i="11"/>
  <c r="C131" i="11"/>
  <c r="I174" i="11"/>
  <c r="C183" i="11"/>
  <c r="E181" i="11"/>
  <c r="F187" i="11"/>
  <c r="C188" i="11"/>
  <c r="O187" i="11"/>
  <c r="O182" i="11" s="1"/>
  <c r="C208" i="11"/>
  <c r="G211" i="11"/>
  <c r="G181" i="11" s="1"/>
  <c r="C227" i="11"/>
  <c r="F232" i="11"/>
  <c r="C232" i="11" s="1"/>
  <c r="C233" i="11"/>
  <c r="I240" i="11"/>
  <c r="I253" i="11"/>
  <c r="I252" i="11" s="1"/>
  <c r="C263" i="11"/>
  <c r="E272" i="11"/>
  <c r="J272" i="11"/>
  <c r="H272" i="11"/>
  <c r="C269" i="11"/>
  <c r="I274" i="11"/>
  <c r="C27" i="12"/>
  <c r="L26" i="12"/>
  <c r="C275" i="11"/>
  <c r="F274" i="11"/>
  <c r="I58" i="11"/>
  <c r="C84" i="11"/>
  <c r="C88" i="11"/>
  <c r="O120" i="11"/>
  <c r="C179" i="11"/>
  <c r="I182" i="11"/>
  <c r="C199" i="11"/>
  <c r="C219" i="11"/>
  <c r="I211" i="11"/>
  <c r="C267" i="11"/>
  <c r="D272" i="11"/>
  <c r="C109" i="11"/>
  <c r="I126" i="11"/>
  <c r="C132" i="11"/>
  <c r="I134" i="11"/>
  <c r="I120" i="11" s="1"/>
  <c r="I138" i="11"/>
  <c r="C148" i="11"/>
  <c r="F153" i="11"/>
  <c r="I162" i="11"/>
  <c r="I166" i="11"/>
  <c r="C172" i="11"/>
  <c r="C176" i="11"/>
  <c r="C180" i="11"/>
  <c r="C184" i="11"/>
  <c r="C220" i="11"/>
  <c r="F20" i="12"/>
  <c r="J20" i="12"/>
  <c r="N20" i="12"/>
  <c r="C44" i="12"/>
  <c r="D52" i="12"/>
  <c r="H52" i="12"/>
  <c r="C55" i="12"/>
  <c r="F58" i="12"/>
  <c r="C59" i="12"/>
  <c r="G75" i="12"/>
  <c r="G52" i="12" s="1"/>
  <c r="I76" i="12"/>
  <c r="C77" i="12"/>
  <c r="C91" i="12"/>
  <c r="N75" i="12"/>
  <c r="N52" i="12" s="1"/>
  <c r="O120" i="12"/>
  <c r="C126" i="12"/>
  <c r="O161" i="12"/>
  <c r="O160" i="12" s="1"/>
  <c r="C175" i="12"/>
  <c r="H182" i="12"/>
  <c r="H181" i="12" s="1"/>
  <c r="K181" i="12"/>
  <c r="O187" i="12"/>
  <c r="F212" i="12"/>
  <c r="N211" i="12"/>
  <c r="O253" i="12"/>
  <c r="O252" i="12" s="1"/>
  <c r="H272" i="12"/>
  <c r="F91" i="11"/>
  <c r="C91" i="11" s="1"/>
  <c r="F99" i="11"/>
  <c r="C99" i="11" s="1"/>
  <c r="C122" i="11"/>
  <c r="F126" i="11"/>
  <c r="C126" i="11" s="1"/>
  <c r="F134" i="11"/>
  <c r="C134" i="11" s="1"/>
  <c r="F138" i="11"/>
  <c r="C138" i="11" s="1"/>
  <c r="F162" i="11"/>
  <c r="F166" i="11"/>
  <c r="C166" i="11" s="1"/>
  <c r="F178" i="11"/>
  <c r="C178" i="11" s="1"/>
  <c r="F182" i="11"/>
  <c r="C189" i="11"/>
  <c r="C209" i="11"/>
  <c r="C213" i="11"/>
  <c r="C217" i="11"/>
  <c r="F266" i="11"/>
  <c r="L276" i="11"/>
  <c r="C276" i="11" s="1"/>
  <c r="C277" i="11"/>
  <c r="G20" i="12"/>
  <c r="K20" i="12"/>
  <c r="O20" i="12"/>
  <c r="C42" i="12"/>
  <c r="C45" i="12"/>
  <c r="C61" i="12"/>
  <c r="C62" i="12"/>
  <c r="O83" i="12"/>
  <c r="O75" i="12" s="1"/>
  <c r="J75" i="12"/>
  <c r="C134" i="12"/>
  <c r="C162" i="12"/>
  <c r="I161" i="12"/>
  <c r="I160" i="12" s="1"/>
  <c r="D182" i="12"/>
  <c r="D181" i="12" s="1"/>
  <c r="I182" i="12"/>
  <c r="I181" i="12" s="1"/>
  <c r="O182" i="12"/>
  <c r="G181" i="12"/>
  <c r="F187" i="12"/>
  <c r="C188" i="12"/>
  <c r="J211" i="12"/>
  <c r="M272" i="12"/>
  <c r="L250" i="11"/>
  <c r="C250" i="11" s="1"/>
  <c r="L21" i="12"/>
  <c r="J52" i="12"/>
  <c r="K75" i="12"/>
  <c r="K52" i="12" s="1"/>
  <c r="K51" i="12" s="1"/>
  <c r="C80" i="12"/>
  <c r="I83" i="12"/>
  <c r="C99" i="12"/>
  <c r="C108" i="12"/>
  <c r="C138" i="12"/>
  <c r="C166" i="12"/>
  <c r="E174" i="12"/>
  <c r="E52" i="12" s="1"/>
  <c r="O174" i="12"/>
  <c r="F178" i="12"/>
  <c r="C178" i="12" s="1"/>
  <c r="C179" i="12"/>
  <c r="J181" i="12"/>
  <c r="C266" i="12"/>
  <c r="O265" i="12"/>
  <c r="C265" i="12" s="1"/>
  <c r="C46" i="12"/>
  <c r="C247" i="12"/>
  <c r="C268" i="12"/>
  <c r="G272" i="12"/>
  <c r="L269" i="12"/>
  <c r="C269" i="12" s="1"/>
  <c r="O276" i="12"/>
  <c r="O274" i="12" s="1"/>
  <c r="F275" i="13"/>
  <c r="C21" i="13"/>
  <c r="F20" i="13"/>
  <c r="N52" i="13"/>
  <c r="N51" i="13" s="1"/>
  <c r="N50" i="13" s="1"/>
  <c r="H53" i="13"/>
  <c r="L54" i="13"/>
  <c r="F69" i="12"/>
  <c r="C84" i="12"/>
  <c r="F85" i="12"/>
  <c r="C85" i="12" s="1"/>
  <c r="C92" i="12"/>
  <c r="L99" i="12"/>
  <c r="L83" i="12" s="1"/>
  <c r="C100" i="12"/>
  <c r="F121" i="12"/>
  <c r="C132" i="12"/>
  <c r="C148" i="12"/>
  <c r="F153" i="12"/>
  <c r="F161" i="12"/>
  <c r="C172" i="12"/>
  <c r="C176" i="12"/>
  <c r="C180" i="12"/>
  <c r="L183" i="12"/>
  <c r="C184" i="12"/>
  <c r="L199" i="12"/>
  <c r="C199" i="12" s="1"/>
  <c r="C200" i="12"/>
  <c r="L219" i="12"/>
  <c r="L212" i="12" s="1"/>
  <c r="C220" i="12"/>
  <c r="L227" i="12"/>
  <c r="C227" i="12" s="1"/>
  <c r="C228" i="12"/>
  <c r="F233" i="12"/>
  <c r="F241" i="12"/>
  <c r="F245" i="12"/>
  <c r="F250" i="12"/>
  <c r="C250" i="12" s="1"/>
  <c r="L253" i="12"/>
  <c r="L252" i="12" s="1"/>
  <c r="C271" i="12"/>
  <c r="F274" i="12"/>
  <c r="L276" i="12"/>
  <c r="C276" i="12"/>
  <c r="C279" i="12"/>
  <c r="I275" i="13"/>
  <c r="I20" i="13"/>
  <c r="D53" i="13"/>
  <c r="D52" i="13" s="1"/>
  <c r="I54" i="13"/>
  <c r="I53" i="13" s="1"/>
  <c r="C256" i="12"/>
  <c r="C260" i="12"/>
  <c r="F257" i="12"/>
  <c r="C257" i="12" s="1"/>
  <c r="J272" i="12"/>
  <c r="L275" i="13"/>
  <c r="L274" i="13" s="1"/>
  <c r="C58" i="13"/>
  <c r="L121" i="12"/>
  <c r="L120" i="12" s="1"/>
  <c r="L153" i="12"/>
  <c r="L152" i="12" s="1"/>
  <c r="L233" i="12"/>
  <c r="L232" i="12" s="1"/>
  <c r="L241" i="12"/>
  <c r="L245" i="12"/>
  <c r="N252" i="12"/>
  <c r="N181" i="12" s="1"/>
  <c r="C267" i="12"/>
  <c r="K272" i="12"/>
  <c r="I274" i="12"/>
  <c r="J275" i="13"/>
  <c r="J274" i="13" s="1"/>
  <c r="J20" i="13"/>
  <c r="F54" i="13"/>
  <c r="C55" i="13"/>
  <c r="E20" i="13"/>
  <c r="M20" i="13"/>
  <c r="L31" i="13"/>
  <c r="C71" i="13"/>
  <c r="F80" i="13"/>
  <c r="C80" i="13" s="1"/>
  <c r="C81" i="13"/>
  <c r="I83" i="13"/>
  <c r="C84" i="13"/>
  <c r="C91" i="13"/>
  <c r="L120" i="13"/>
  <c r="C131" i="13"/>
  <c r="C138" i="13"/>
  <c r="C147" i="13"/>
  <c r="C166" i="13"/>
  <c r="N20" i="13"/>
  <c r="C56" i="13"/>
  <c r="C68" i="13"/>
  <c r="F69" i="13"/>
  <c r="F76" i="13"/>
  <c r="O76" i="13"/>
  <c r="C87" i="13"/>
  <c r="I120" i="13"/>
  <c r="C162" i="13"/>
  <c r="O161" i="13"/>
  <c r="O160" i="13" s="1"/>
  <c r="L160" i="13"/>
  <c r="C171" i="13"/>
  <c r="F160" i="13"/>
  <c r="L174" i="13"/>
  <c r="C174" i="13" s="1"/>
  <c r="C178" i="13"/>
  <c r="L75" i="13"/>
  <c r="I160" i="13"/>
  <c r="C161" i="13"/>
  <c r="C45" i="13"/>
  <c r="L69" i="13"/>
  <c r="L67" i="13" s="1"/>
  <c r="H75" i="13"/>
  <c r="H272" i="13" s="1"/>
  <c r="C77" i="13"/>
  <c r="C216" i="13"/>
  <c r="F85" i="13"/>
  <c r="C92" i="13"/>
  <c r="C100" i="13"/>
  <c r="F121" i="13"/>
  <c r="C148" i="13"/>
  <c r="C172" i="13"/>
  <c r="L183" i="13"/>
  <c r="C186" i="13"/>
  <c r="H181" i="13"/>
  <c r="I188" i="13"/>
  <c r="I187" i="13" s="1"/>
  <c r="I182" i="13" s="1"/>
  <c r="C195" i="13"/>
  <c r="C206" i="13"/>
  <c r="C207" i="13"/>
  <c r="C208" i="13"/>
  <c r="C210" i="13"/>
  <c r="O212" i="13"/>
  <c r="C215" i="13"/>
  <c r="C218" i="13"/>
  <c r="L219" i="13"/>
  <c r="C222" i="13"/>
  <c r="C228" i="13"/>
  <c r="F227" i="13"/>
  <c r="C234" i="13"/>
  <c r="L233" i="13"/>
  <c r="L232" i="13" s="1"/>
  <c r="K240" i="13"/>
  <c r="K211" i="13" s="1"/>
  <c r="K181" i="13" s="1"/>
  <c r="C244" i="13"/>
  <c r="F241" i="13"/>
  <c r="C246" i="13"/>
  <c r="L245" i="13"/>
  <c r="C262" i="13"/>
  <c r="J272" i="13"/>
  <c r="C278" i="13"/>
  <c r="C280" i="13"/>
  <c r="F276" i="13"/>
  <c r="C276" i="13" s="1"/>
  <c r="C109" i="13"/>
  <c r="F114" i="13"/>
  <c r="C114" i="13" s="1"/>
  <c r="F126" i="13"/>
  <c r="C126" i="13" s="1"/>
  <c r="E182" i="13"/>
  <c r="E181" i="13" s="1"/>
  <c r="E51" i="13" s="1"/>
  <c r="C184" i="13"/>
  <c r="F183" i="13"/>
  <c r="O182" i="13"/>
  <c r="D181" i="13"/>
  <c r="L199" i="13"/>
  <c r="C202" i="13"/>
  <c r="I212" i="13"/>
  <c r="C220" i="13"/>
  <c r="F219" i="13"/>
  <c r="C219" i="13" s="1"/>
  <c r="C231" i="13"/>
  <c r="C243" i="13"/>
  <c r="I241" i="13"/>
  <c r="I240" i="13" s="1"/>
  <c r="C255" i="13"/>
  <c r="C256" i="13"/>
  <c r="C271" i="13"/>
  <c r="C200" i="13"/>
  <c r="F199" i="13"/>
  <c r="C236" i="13"/>
  <c r="F233" i="13"/>
  <c r="C242" i="13"/>
  <c r="L241" i="13"/>
  <c r="C248" i="13"/>
  <c r="F245" i="13"/>
  <c r="C268" i="13"/>
  <c r="F267" i="13"/>
  <c r="I274" i="13"/>
  <c r="C283" i="13"/>
  <c r="G28" i="14"/>
  <c r="G19" i="14" s="1"/>
  <c r="E19" i="14"/>
  <c r="C180" i="13"/>
  <c r="L188" i="13"/>
  <c r="L187" i="13" s="1"/>
  <c r="C192" i="13"/>
  <c r="F188" i="13"/>
  <c r="D211" i="13"/>
  <c r="D272" i="13" s="1"/>
  <c r="F212" i="13"/>
  <c r="C214" i="13"/>
  <c r="M212" i="13"/>
  <c r="M211" i="13" s="1"/>
  <c r="M272" i="13" s="1"/>
  <c r="C226" i="13"/>
  <c r="L227" i="13"/>
  <c r="C230" i="13"/>
  <c r="G211" i="13"/>
  <c r="G181" i="13" s="1"/>
  <c r="C238" i="13"/>
  <c r="O240" i="13"/>
  <c r="C254" i="13"/>
  <c r="L253" i="13"/>
  <c r="L252" i="13" s="1"/>
  <c r="C258" i="13"/>
  <c r="C260" i="13"/>
  <c r="F257" i="13"/>
  <c r="C257" i="13" s="1"/>
  <c r="C264" i="13"/>
  <c r="F263" i="13"/>
  <c r="C263" i="13" s="1"/>
  <c r="N272" i="13"/>
  <c r="M50" i="12" l="1"/>
  <c r="M273" i="12"/>
  <c r="O52" i="12"/>
  <c r="O272" i="12"/>
  <c r="L240" i="13"/>
  <c r="O75" i="13"/>
  <c r="O52" i="13" s="1"/>
  <c r="N272" i="12"/>
  <c r="L75" i="12"/>
  <c r="L52" i="12" s="1"/>
  <c r="L274" i="11"/>
  <c r="L187" i="12"/>
  <c r="L182" i="12" s="1"/>
  <c r="G52" i="13"/>
  <c r="G51" i="13" s="1"/>
  <c r="L187" i="11"/>
  <c r="L182" i="11" s="1"/>
  <c r="F274" i="13"/>
  <c r="I75" i="13"/>
  <c r="N51" i="12"/>
  <c r="I53" i="12"/>
  <c r="C216" i="11"/>
  <c r="F212" i="11"/>
  <c r="E51" i="12"/>
  <c r="I75" i="11"/>
  <c r="K51" i="11"/>
  <c r="N51" i="11"/>
  <c r="J51" i="13"/>
  <c r="C152" i="13"/>
  <c r="J181" i="11"/>
  <c r="E272" i="13"/>
  <c r="L212" i="13"/>
  <c r="L211" i="13" s="1"/>
  <c r="C187" i="12"/>
  <c r="J51" i="11"/>
  <c r="J50" i="11" s="1"/>
  <c r="C108" i="13"/>
  <c r="K52" i="13"/>
  <c r="K51" i="13" s="1"/>
  <c r="C153" i="13"/>
  <c r="K50" i="12"/>
  <c r="K273" i="12"/>
  <c r="N50" i="12"/>
  <c r="N273" i="12"/>
  <c r="O181" i="11"/>
  <c r="E273" i="13"/>
  <c r="E50" i="13"/>
  <c r="E273" i="12"/>
  <c r="E50" i="12"/>
  <c r="M50" i="11"/>
  <c r="M273" i="11"/>
  <c r="M181" i="13"/>
  <c r="M51" i="13" s="1"/>
  <c r="C245" i="13"/>
  <c r="F232" i="13"/>
  <c r="C232" i="13" s="1"/>
  <c r="C233" i="13"/>
  <c r="F253" i="13"/>
  <c r="I211" i="13"/>
  <c r="I272" i="13" s="1"/>
  <c r="O211" i="13"/>
  <c r="O272" i="13" s="1"/>
  <c r="C85" i="13"/>
  <c r="F83" i="13"/>
  <c r="C83" i="13" s="1"/>
  <c r="C160" i="13"/>
  <c r="C76" i="13"/>
  <c r="N273" i="13"/>
  <c r="C54" i="13"/>
  <c r="I52" i="13"/>
  <c r="C245" i="12"/>
  <c r="C69" i="12"/>
  <c r="F67" i="12"/>
  <c r="C67" i="12" s="1"/>
  <c r="H52" i="13"/>
  <c r="H51" i="13" s="1"/>
  <c r="L275" i="12"/>
  <c r="L20" i="12"/>
  <c r="F182" i="12"/>
  <c r="C182" i="11"/>
  <c r="C162" i="11"/>
  <c r="F161" i="11"/>
  <c r="C212" i="12"/>
  <c r="H51" i="12"/>
  <c r="I181" i="11"/>
  <c r="C85" i="11"/>
  <c r="F83" i="11"/>
  <c r="C83" i="11" s="1"/>
  <c r="C20" i="11"/>
  <c r="G272" i="11"/>
  <c r="C21" i="12"/>
  <c r="M272" i="11"/>
  <c r="C58" i="11"/>
  <c r="L75" i="11"/>
  <c r="L52" i="11" s="1"/>
  <c r="C76" i="11"/>
  <c r="D273" i="11"/>
  <c r="D50" i="11"/>
  <c r="G51" i="11"/>
  <c r="C26" i="11"/>
  <c r="H273" i="11"/>
  <c r="H50" i="11"/>
  <c r="C188" i="13"/>
  <c r="F187" i="13"/>
  <c r="C187" i="13" s="1"/>
  <c r="G272" i="13"/>
  <c r="C183" i="13"/>
  <c r="F240" i="13"/>
  <c r="C240" i="13" s="1"/>
  <c r="C241" i="13"/>
  <c r="L182" i="13"/>
  <c r="L181" i="13" s="1"/>
  <c r="F120" i="13"/>
  <c r="C120" i="13" s="1"/>
  <c r="C121" i="13"/>
  <c r="C69" i="13"/>
  <c r="D51" i="13"/>
  <c r="C241" i="12"/>
  <c r="F240" i="12"/>
  <c r="C275" i="13"/>
  <c r="E272" i="12"/>
  <c r="O181" i="12"/>
  <c r="O51" i="12" s="1"/>
  <c r="F83" i="12"/>
  <c r="D51" i="12"/>
  <c r="G51" i="12"/>
  <c r="C240" i="11"/>
  <c r="L211" i="11"/>
  <c r="F120" i="11"/>
  <c r="C120" i="11" s="1"/>
  <c r="I54" i="11"/>
  <c r="I53" i="11" s="1"/>
  <c r="C267" i="13"/>
  <c r="F266" i="13"/>
  <c r="K272" i="13"/>
  <c r="C274" i="13"/>
  <c r="C227" i="13"/>
  <c r="F67" i="13"/>
  <c r="C67" i="13" s="1"/>
  <c r="L240" i="12"/>
  <c r="L211" i="12" s="1"/>
  <c r="C233" i="12"/>
  <c r="F232" i="12"/>
  <c r="C232" i="12" s="1"/>
  <c r="C161" i="12"/>
  <c r="F160" i="12"/>
  <c r="C160" i="12" s="1"/>
  <c r="C121" i="12"/>
  <c r="F120" i="12"/>
  <c r="C120" i="12" s="1"/>
  <c r="J51" i="12"/>
  <c r="C219" i="12"/>
  <c r="F174" i="11"/>
  <c r="C174" i="11" s="1"/>
  <c r="F54" i="12"/>
  <c r="C58" i="12"/>
  <c r="I161" i="11"/>
  <c r="I160" i="11" s="1"/>
  <c r="I272" i="11" s="1"/>
  <c r="C253" i="11"/>
  <c r="F53" i="11"/>
  <c r="O75" i="11"/>
  <c r="O272" i="11" s="1"/>
  <c r="C212" i="13"/>
  <c r="F211" i="13"/>
  <c r="C211" i="13" s="1"/>
  <c r="C199" i="13"/>
  <c r="L26" i="13"/>
  <c r="C31" i="13"/>
  <c r="F253" i="12"/>
  <c r="C153" i="12"/>
  <c r="F152" i="12"/>
  <c r="C152" i="12" s="1"/>
  <c r="L53" i="13"/>
  <c r="L52" i="13" s="1"/>
  <c r="L51" i="13" s="1"/>
  <c r="L50" i="13" s="1"/>
  <c r="C183" i="12"/>
  <c r="C266" i="11"/>
  <c r="F265" i="11"/>
  <c r="D272" i="12"/>
  <c r="F174" i="12"/>
  <c r="C174" i="12" s="1"/>
  <c r="I75" i="12"/>
  <c r="C76" i="12"/>
  <c r="C20" i="12"/>
  <c r="F152" i="11"/>
  <c r="C152" i="11" s="1"/>
  <c r="C153" i="11"/>
  <c r="C274" i="11"/>
  <c r="C26" i="12"/>
  <c r="C187" i="11"/>
  <c r="C252" i="11"/>
  <c r="C67" i="11"/>
  <c r="J273" i="11"/>
  <c r="E51" i="11"/>
  <c r="K50" i="13" l="1"/>
  <c r="K273" i="13"/>
  <c r="G50" i="13"/>
  <c r="G273" i="13"/>
  <c r="F211" i="12"/>
  <c r="K50" i="11"/>
  <c r="K273" i="11"/>
  <c r="F211" i="11"/>
  <c r="C211" i="11" s="1"/>
  <c r="C212" i="11"/>
  <c r="O52" i="11"/>
  <c r="O51" i="11" s="1"/>
  <c r="F182" i="13"/>
  <c r="F181" i="11"/>
  <c r="I52" i="11"/>
  <c r="I51" i="11" s="1"/>
  <c r="J50" i="13"/>
  <c r="J273" i="13"/>
  <c r="O181" i="13"/>
  <c r="O51" i="13" s="1"/>
  <c r="O50" i="13" s="1"/>
  <c r="N50" i="11"/>
  <c r="N273" i="11"/>
  <c r="O50" i="12"/>
  <c r="O273" i="12"/>
  <c r="L272" i="12"/>
  <c r="L181" i="12"/>
  <c r="L51" i="12" s="1"/>
  <c r="O273" i="13"/>
  <c r="E273" i="11"/>
  <c r="E50" i="11"/>
  <c r="I52" i="12"/>
  <c r="I51" i="12" s="1"/>
  <c r="I272" i="12"/>
  <c r="L273" i="13"/>
  <c r="C26" i="13"/>
  <c r="L20" i="13"/>
  <c r="C20" i="13" s="1"/>
  <c r="L181" i="11"/>
  <c r="C181" i="11" s="1"/>
  <c r="L272" i="11"/>
  <c r="F75" i="12"/>
  <c r="C75" i="12" s="1"/>
  <c r="C83" i="12"/>
  <c r="C240" i="12"/>
  <c r="H273" i="12"/>
  <c r="H50" i="12"/>
  <c r="F75" i="13"/>
  <c r="C75" i="13" s="1"/>
  <c r="F252" i="13"/>
  <c r="C252" i="13" s="1"/>
  <c r="C253" i="13"/>
  <c r="M50" i="13"/>
  <c r="M273" i="13"/>
  <c r="C54" i="11"/>
  <c r="O50" i="11"/>
  <c r="O273" i="11"/>
  <c r="C182" i="13"/>
  <c r="F75" i="11"/>
  <c r="C75" i="11" s="1"/>
  <c r="L274" i="12"/>
  <c r="C274" i="12" s="1"/>
  <c r="C275" i="12"/>
  <c r="F53" i="13"/>
  <c r="I181" i="13"/>
  <c r="I51" i="13" s="1"/>
  <c r="F252" i="12"/>
  <c r="C253" i="12"/>
  <c r="C53" i="11"/>
  <c r="J50" i="12"/>
  <c r="J273" i="12"/>
  <c r="I273" i="11"/>
  <c r="I50" i="11"/>
  <c r="G273" i="12"/>
  <c r="G50" i="12"/>
  <c r="D273" i="13"/>
  <c r="D50" i="13"/>
  <c r="G273" i="11"/>
  <c r="G50" i="11"/>
  <c r="C211" i="12"/>
  <c r="L272" i="13"/>
  <c r="C265" i="11"/>
  <c r="C54" i="12"/>
  <c r="F53" i="12"/>
  <c r="F265" i="13"/>
  <c r="F181" i="13" s="1"/>
  <c r="C266" i="13"/>
  <c r="D50" i="12"/>
  <c r="D273" i="12"/>
  <c r="L51" i="11"/>
  <c r="F160" i="11"/>
  <c r="C160" i="11" s="1"/>
  <c r="C161" i="11"/>
  <c r="C182" i="12"/>
  <c r="F181" i="12"/>
  <c r="C181" i="12" s="1"/>
  <c r="H273" i="13"/>
  <c r="H50" i="13"/>
  <c r="C181" i="13" l="1"/>
  <c r="I273" i="13"/>
  <c r="I50" i="13"/>
  <c r="F52" i="11"/>
  <c r="C53" i="13"/>
  <c r="F52" i="13"/>
  <c r="F272" i="11"/>
  <c r="C272" i="11" s="1"/>
  <c r="C265" i="13"/>
  <c r="F272" i="13"/>
  <c r="C272" i="13" s="1"/>
  <c r="C252" i="12"/>
  <c r="F272" i="12"/>
  <c r="C272" i="12" s="1"/>
  <c r="I273" i="12"/>
  <c r="I50" i="12"/>
  <c r="L50" i="11"/>
  <c r="L273" i="11"/>
  <c r="C53" i="12"/>
  <c r="F52" i="12"/>
  <c r="L50" i="12"/>
  <c r="L273" i="12"/>
  <c r="F51" i="13" l="1"/>
  <c r="C52" i="13"/>
  <c r="F51" i="12"/>
  <c r="C52" i="12"/>
  <c r="C52" i="11"/>
  <c r="F51" i="11"/>
  <c r="F273" i="11" l="1"/>
  <c r="C273" i="11" s="1"/>
  <c r="C51" i="11"/>
  <c r="F50" i="11"/>
  <c r="C50" i="11" s="1"/>
  <c r="F273" i="13"/>
  <c r="C273" i="13" s="1"/>
  <c r="F50" i="13"/>
  <c r="C50" i="13" s="1"/>
  <c r="C51" i="13"/>
  <c r="F273" i="12"/>
  <c r="C273" i="12" s="1"/>
  <c r="F50" i="12"/>
  <c r="C50" i="12" s="1"/>
  <c r="C51" i="12"/>
  <c r="G77" i="10" l="1"/>
  <c r="G76" i="10"/>
  <c r="G75" i="10"/>
  <c r="G74" i="10"/>
  <c r="G71" i="10" s="1"/>
  <c r="G73" i="10"/>
  <c r="G72" i="10"/>
  <c r="F71" i="10"/>
  <c r="E71" i="10"/>
  <c r="G66" i="10"/>
  <c r="G65" i="10"/>
  <c r="F65" i="10"/>
  <c r="E65" i="10"/>
  <c r="G60" i="10"/>
  <c r="G59" i="10"/>
  <c r="G58" i="10"/>
  <c r="G57" i="10"/>
  <c r="G56" i="10"/>
  <c r="G55" i="10"/>
  <c r="G54" i="10"/>
  <c r="G53" i="10"/>
  <c r="G52" i="10"/>
  <c r="G51" i="10"/>
  <c r="G50" i="10"/>
  <c r="G49" i="10"/>
  <c r="G48" i="10"/>
  <c r="G47" i="10"/>
  <c r="G46" i="10"/>
  <c r="G45" i="10"/>
  <c r="G44" i="10"/>
  <c r="G43" i="10"/>
  <c r="F42" i="10"/>
  <c r="E42" i="10"/>
  <c r="G37" i="10"/>
  <c r="G36" i="10"/>
  <c r="G35" i="10"/>
  <c r="G34" i="10"/>
  <c r="F33" i="10"/>
  <c r="E33" i="10"/>
  <c r="G28" i="10"/>
  <c r="G27" i="10" s="1"/>
  <c r="F27" i="10"/>
  <c r="E27" i="10"/>
  <c r="G22" i="10"/>
  <c r="G21" i="10"/>
  <c r="G18" i="10" s="1"/>
  <c r="G20" i="10"/>
  <c r="G19" i="10"/>
  <c r="F18" i="10"/>
  <c r="E18" i="10"/>
  <c r="G13" i="10"/>
  <c r="G12" i="10"/>
  <c r="F12" i="10"/>
  <c r="E12" i="10"/>
  <c r="F37" i="9"/>
  <c r="F36" i="9"/>
  <c r="F35" i="9"/>
  <c r="F34" i="9"/>
  <c r="F33" i="9"/>
  <c r="F32" i="9" s="1"/>
  <c r="E32" i="9"/>
  <c r="D32" i="9"/>
  <c r="F27" i="9"/>
  <c r="F26" i="9" s="1"/>
  <c r="E26" i="9"/>
  <c r="D26" i="9"/>
  <c r="F21" i="9"/>
  <c r="F20" i="9"/>
  <c r="F19" i="9"/>
  <c r="F18" i="9"/>
  <c r="F17" i="9"/>
  <c r="E16" i="9"/>
  <c r="E12" i="9" s="1"/>
  <c r="F15" i="9"/>
  <c r="F14" i="9"/>
  <c r="F13" i="9"/>
  <c r="D12" i="9"/>
  <c r="O284" i="8"/>
  <c r="L284" i="8"/>
  <c r="I284" i="8"/>
  <c r="F284" i="8"/>
  <c r="C284" i="8" s="1"/>
  <c r="O283" i="8"/>
  <c r="L283" i="8"/>
  <c r="I283" i="8"/>
  <c r="F283" i="8"/>
  <c r="O282" i="8"/>
  <c r="L282" i="8"/>
  <c r="I282" i="8"/>
  <c r="F282" i="8"/>
  <c r="O281" i="8"/>
  <c r="L281" i="8"/>
  <c r="I281" i="8"/>
  <c r="F281" i="8"/>
  <c r="O280" i="8"/>
  <c r="L280" i="8"/>
  <c r="I280" i="8"/>
  <c r="F280" i="8"/>
  <c r="C280" i="8" s="1"/>
  <c r="O279" i="8"/>
  <c r="L279" i="8"/>
  <c r="I279" i="8"/>
  <c r="F279" i="8"/>
  <c r="O278" i="8"/>
  <c r="L278" i="8"/>
  <c r="I278" i="8"/>
  <c r="F278" i="8"/>
  <c r="O277" i="8"/>
  <c r="L277" i="8"/>
  <c r="L276" i="8" s="1"/>
  <c r="I277" i="8"/>
  <c r="F277" i="8"/>
  <c r="O276" i="8"/>
  <c r="N276" i="8"/>
  <c r="M276" i="8"/>
  <c r="K276" i="8"/>
  <c r="J276" i="8"/>
  <c r="H276" i="8"/>
  <c r="G276" i="8"/>
  <c r="F276" i="8"/>
  <c r="E276" i="8"/>
  <c r="D276" i="8"/>
  <c r="O271" i="8"/>
  <c r="L271" i="8"/>
  <c r="I271" i="8"/>
  <c r="F271" i="8"/>
  <c r="C271" i="8" s="1"/>
  <c r="O270" i="8"/>
  <c r="L270" i="8"/>
  <c r="I270" i="8"/>
  <c r="I269" i="8" s="1"/>
  <c r="F270" i="8"/>
  <c r="C270" i="8" s="1"/>
  <c r="N269" i="8"/>
  <c r="M269" i="8"/>
  <c r="L269" i="8"/>
  <c r="K269" i="8"/>
  <c r="J269" i="8"/>
  <c r="H269" i="8"/>
  <c r="G269" i="8"/>
  <c r="F269" i="8"/>
  <c r="E269" i="8"/>
  <c r="D269" i="8"/>
  <c r="O268" i="8"/>
  <c r="O267" i="8" s="1"/>
  <c r="O266" i="8" s="1"/>
  <c r="O265" i="8" s="1"/>
  <c r="L268" i="8"/>
  <c r="L267" i="8" s="1"/>
  <c r="L266" i="8" s="1"/>
  <c r="L265" i="8" s="1"/>
  <c r="I268" i="8"/>
  <c r="I267" i="8" s="1"/>
  <c r="F268" i="8"/>
  <c r="N267" i="8"/>
  <c r="N266" i="8" s="1"/>
  <c r="N265" i="8" s="1"/>
  <c r="M267" i="8"/>
  <c r="K267" i="8"/>
  <c r="K266" i="8" s="1"/>
  <c r="K265" i="8" s="1"/>
  <c r="J267" i="8"/>
  <c r="H267" i="8"/>
  <c r="H266" i="8" s="1"/>
  <c r="H265" i="8" s="1"/>
  <c r="G267" i="8"/>
  <c r="G266" i="8" s="1"/>
  <c r="G265" i="8" s="1"/>
  <c r="F267" i="8"/>
  <c r="F266" i="8" s="1"/>
  <c r="F265" i="8" s="1"/>
  <c r="E267" i="8"/>
  <c r="E266" i="8" s="1"/>
  <c r="E265" i="8" s="1"/>
  <c r="D267" i="8"/>
  <c r="D266" i="8" s="1"/>
  <c r="D265" i="8" s="1"/>
  <c r="M266" i="8"/>
  <c r="M265" i="8" s="1"/>
  <c r="J266" i="8"/>
  <c r="J265" i="8"/>
  <c r="O264" i="8"/>
  <c r="O263" i="8" s="1"/>
  <c r="L264" i="8"/>
  <c r="L263" i="8" s="1"/>
  <c r="I264" i="8"/>
  <c r="C264" i="8" s="1"/>
  <c r="F264" i="8"/>
  <c r="N263" i="8"/>
  <c r="M263" i="8"/>
  <c r="K263" i="8"/>
  <c r="J263" i="8"/>
  <c r="I263" i="8"/>
  <c r="H263" i="8"/>
  <c r="G263" i="8"/>
  <c r="F263" i="8"/>
  <c r="E263" i="8"/>
  <c r="D263" i="8"/>
  <c r="O262" i="8"/>
  <c r="L262" i="8"/>
  <c r="I262" i="8"/>
  <c r="F262" i="8"/>
  <c r="O261" i="8"/>
  <c r="L261" i="8"/>
  <c r="I261" i="8"/>
  <c r="F261" i="8"/>
  <c r="O260" i="8"/>
  <c r="L260" i="8"/>
  <c r="I260" i="8"/>
  <c r="C260" i="8" s="1"/>
  <c r="F260" i="8"/>
  <c r="O259" i="8"/>
  <c r="L259" i="8"/>
  <c r="I259" i="8"/>
  <c r="F259" i="8"/>
  <c r="O258" i="8"/>
  <c r="O257" i="8" s="1"/>
  <c r="L258" i="8"/>
  <c r="I258" i="8"/>
  <c r="F258" i="8"/>
  <c r="N257" i="8"/>
  <c r="M257" i="8"/>
  <c r="M253" i="8" s="1"/>
  <c r="M252" i="8" s="1"/>
  <c r="K257" i="8"/>
  <c r="J257" i="8"/>
  <c r="H257" i="8"/>
  <c r="H253" i="8" s="1"/>
  <c r="H252" i="8" s="1"/>
  <c r="G257" i="8"/>
  <c r="F257" i="8"/>
  <c r="E257" i="8"/>
  <c r="D257" i="8"/>
  <c r="D253" i="8" s="1"/>
  <c r="D252" i="8" s="1"/>
  <c r="O256" i="8"/>
  <c r="L256" i="8"/>
  <c r="I256" i="8"/>
  <c r="F256" i="8"/>
  <c r="C256" i="8" s="1"/>
  <c r="O255" i="8"/>
  <c r="L255" i="8"/>
  <c r="I255" i="8"/>
  <c r="F255" i="8"/>
  <c r="O254" i="8"/>
  <c r="O253" i="8" s="1"/>
  <c r="O252" i="8" s="1"/>
  <c r="L254" i="8"/>
  <c r="I254" i="8"/>
  <c r="F254" i="8"/>
  <c r="N253" i="8"/>
  <c r="K253" i="8"/>
  <c r="K252" i="8" s="1"/>
  <c r="J253" i="8"/>
  <c r="G253" i="8"/>
  <c r="E253" i="8"/>
  <c r="N252" i="8"/>
  <c r="J252" i="8"/>
  <c r="G252" i="8"/>
  <c r="O251" i="8"/>
  <c r="O250" i="8" s="1"/>
  <c r="L251" i="8"/>
  <c r="L250" i="8" s="1"/>
  <c r="I251" i="8"/>
  <c r="F251" i="8"/>
  <c r="F250" i="8" s="1"/>
  <c r="N250" i="8"/>
  <c r="M250" i="8"/>
  <c r="K250" i="8"/>
  <c r="J250" i="8"/>
  <c r="I250" i="8"/>
  <c r="H250" i="8"/>
  <c r="G250" i="8"/>
  <c r="E250" i="8"/>
  <c r="D250" i="8"/>
  <c r="O249" i="8"/>
  <c r="L249" i="8"/>
  <c r="I249" i="8"/>
  <c r="F249" i="8"/>
  <c r="O248" i="8"/>
  <c r="L248" i="8"/>
  <c r="I248" i="8"/>
  <c r="F248" i="8"/>
  <c r="O247" i="8"/>
  <c r="O245" i="8" s="1"/>
  <c r="L247" i="8"/>
  <c r="I247" i="8"/>
  <c r="C247" i="8" s="1"/>
  <c r="F247" i="8"/>
  <c r="O246" i="8"/>
  <c r="L246" i="8"/>
  <c r="I246" i="8"/>
  <c r="F246" i="8"/>
  <c r="N245" i="8"/>
  <c r="M245" i="8"/>
  <c r="K245" i="8"/>
  <c r="J245" i="8"/>
  <c r="H245" i="8"/>
  <c r="H240" i="8" s="1"/>
  <c r="G245" i="8"/>
  <c r="F245" i="8"/>
  <c r="E245" i="8"/>
  <c r="D245" i="8"/>
  <c r="O244" i="8"/>
  <c r="L244" i="8"/>
  <c r="I244" i="8"/>
  <c r="F244" i="8"/>
  <c r="O243" i="8"/>
  <c r="L243" i="8"/>
  <c r="I243" i="8"/>
  <c r="F243" i="8"/>
  <c r="C243" i="8" s="1"/>
  <c r="O242" i="8"/>
  <c r="O241" i="8" s="1"/>
  <c r="O240" i="8" s="1"/>
  <c r="L242" i="8"/>
  <c r="I242" i="8"/>
  <c r="I241" i="8" s="1"/>
  <c r="F242" i="8"/>
  <c r="N241" i="8"/>
  <c r="N240" i="8" s="1"/>
  <c r="M241" i="8"/>
  <c r="K241" i="8"/>
  <c r="J241" i="8"/>
  <c r="H241" i="8"/>
  <c r="G241" i="8"/>
  <c r="G240" i="8" s="1"/>
  <c r="E241" i="8"/>
  <c r="E240" i="8" s="1"/>
  <c r="D241" i="8"/>
  <c r="K240" i="8"/>
  <c r="J240" i="8"/>
  <c r="D240" i="8"/>
  <c r="O239" i="8"/>
  <c r="L239" i="8"/>
  <c r="I239" i="8"/>
  <c r="F239" i="8"/>
  <c r="C239" i="8" s="1"/>
  <c r="O238" i="8"/>
  <c r="L238" i="8"/>
  <c r="I238" i="8"/>
  <c r="F238" i="8"/>
  <c r="O237" i="8"/>
  <c r="L237" i="8"/>
  <c r="I237" i="8"/>
  <c r="F237" i="8"/>
  <c r="O236" i="8"/>
  <c r="L236" i="8"/>
  <c r="I236" i="8"/>
  <c r="F236" i="8"/>
  <c r="O235" i="8"/>
  <c r="O233" i="8" s="1"/>
  <c r="O232" i="8" s="1"/>
  <c r="L235" i="8"/>
  <c r="I235" i="8"/>
  <c r="C235" i="8" s="1"/>
  <c r="F235" i="8"/>
  <c r="O234" i="8"/>
  <c r="L234" i="8"/>
  <c r="I234" i="8"/>
  <c r="I233" i="8" s="1"/>
  <c r="I232" i="8" s="1"/>
  <c r="F234" i="8"/>
  <c r="F233" i="8" s="1"/>
  <c r="N233" i="8"/>
  <c r="M233" i="8"/>
  <c r="M232" i="8" s="1"/>
  <c r="K233" i="8"/>
  <c r="J233" i="8"/>
  <c r="H233" i="8"/>
  <c r="H232" i="8" s="1"/>
  <c r="G233" i="8"/>
  <c r="E233" i="8"/>
  <c r="E232" i="8" s="1"/>
  <c r="D233" i="8"/>
  <c r="N232" i="8"/>
  <c r="K232" i="8"/>
  <c r="J232" i="8"/>
  <c r="G232" i="8"/>
  <c r="D232" i="8"/>
  <c r="O231" i="8"/>
  <c r="O227" i="8" s="1"/>
  <c r="L231" i="8"/>
  <c r="I231" i="8"/>
  <c r="C231" i="8" s="1"/>
  <c r="F231" i="8"/>
  <c r="O230" i="8"/>
  <c r="L230" i="8"/>
  <c r="I230" i="8"/>
  <c r="F230" i="8"/>
  <c r="O229" i="8"/>
  <c r="L229" i="8"/>
  <c r="I229" i="8"/>
  <c r="F229" i="8"/>
  <c r="O228" i="8"/>
  <c r="L228" i="8"/>
  <c r="C228" i="8" s="1"/>
  <c r="I228" i="8"/>
  <c r="F228" i="8"/>
  <c r="N227" i="8"/>
  <c r="N212" i="8" s="1"/>
  <c r="N211" i="8" s="1"/>
  <c r="M227" i="8"/>
  <c r="K227" i="8"/>
  <c r="J227" i="8"/>
  <c r="H227" i="8"/>
  <c r="G227" i="8"/>
  <c r="E227" i="8"/>
  <c r="D227" i="8"/>
  <c r="O226" i="8"/>
  <c r="L226" i="8"/>
  <c r="I226" i="8"/>
  <c r="F226" i="8"/>
  <c r="O225" i="8"/>
  <c r="L225" i="8"/>
  <c r="I225" i="8"/>
  <c r="F225" i="8"/>
  <c r="O224" i="8"/>
  <c r="L224" i="8"/>
  <c r="I224" i="8"/>
  <c r="F224" i="8"/>
  <c r="O223" i="8"/>
  <c r="O219" i="8" s="1"/>
  <c r="L223" i="8"/>
  <c r="I223" i="8"/>
  <c r="F223" i="8"/>
  <c r="C223" i="8"/>
  <c r="O222" i="8"/>
  <c r="L222" i="8"/>
  <c r="I222" i="8"/>
  <c r="F222" i="8"/>
  <c r="C222" i="8" s="1"/>
  <c r="O221" i="8"/>
  <c r="L221" i="8"/>
  <c r="I221" i="8"/>
  <c r="F221" i="8"/>
  <c r="C221" i="8" s="1"/>
  <c r="O220" i="8"/>
  <c r="L220" i="8"/>
  <c r="I220" i="8"/>
  <c r="F220" i="8"/>
  <c r="N219" i="8"/>
  <c r="M219" i="8"/>
  <c r="K219" i="8"/>
  <c r="J219" i="8"/>
  <c r="H219" i="8"/>
  <c r="G219" i="8"/>
  <c r="E219" i="8"/>
  <c r="D219" i="8"/>
  <c r="O218" i="8"/>
  <c r="L218" i="8"/>
  <c r="I218" i="8"/>
  <c r="F218" i="8"/>
  <c r="O217" i="8"/>
  <c r="L217" i="8"/>
  <c r="L216" i="8" s="1"/>
  <c r="I217" i="8"/>
  <c r="C217" i="8" s="1"/>
  <c r="F217" i="8"/>
  <c r="O216" i="8"/>
  <c r="N216" i="8"/>
  <c r="M216" i="8"/>
  <c r="K216" i="8"/>
  <c r="J216" i="8"/>
  <c r="H216" i="8"/>
  <c r="G216" i="8"/>
  <c r="F216" i="8"/>
  <c r="E216" i="8"/>
  <c r="D216" i="8"/>
  <c r="O215" i="8"/>
  <c r="O214" i="8" s="1"/>
  <c r="L215" i="8"/>
  <c r="I215" i="8"/>
  <c r="F215" i="8"/>
  <c r="F214" i="8" s="1"/>
  <c r="C215" i="8"/>
  <c r="N214" i="8"/>
  <c r="M214" i="8"/>
  <c r="L214" i="8"/>
  <c r="K214" i="8"/>
  <c r="K212" i="8" s="1"/>
  <c r="K211" i="8" s="1"/>
  <c r="J214" i="8"/>
  <c r="I214" i="8"/>
  <c r="H214" i="8"/>
  <c r="G214" i="8"/>
  <c r="G212" i="8" s="1"/>
  <c r="G211" i="8" s="1"/>
  <c r="E214" i="8"/>
  <c r="D214" i="8"/>
  <c r="D212" i="8" s="1"/>
  <c r="O213" i="8"/>
  <c r="L213" i="8"/>
  <c r="I213" i="8"/>
  <c r="F213" i="8"/>
  <c r="M212" i="8"/>
  <c r="J212" i="8"/>
  <c r="E212" i="8"/>
  <c r="O210" i="8"/>
  <c r="L210" i="8"/>
  <c r="I210" i="8"/>
  <c r="F210" i="8"/>
  <c r="O209" i="8"/>
  <c r="L209" i="8"/>
  <c r="L208" i="8" s="1"/>
  <c r="I209" i="8"/>
  <c r="I208" i="8" s="1"/>
  <c r="F209" i="8"/>
  <c r="O208" i="8"/>
  <c r="N208" i="8"/>
  <c r="M208" i="8"/>
  <c r="K208" i="8"/>
  <c r="J208" i="8"/>
  <c r="H208" i="8"/>
  <c r="G208" i="8"/>
  <c r="F208" i="8"/>
  <c r="E208" i="8"/>
  <c r="D208" i="8"/>
  <c r="O207" i="8"/>
  <c r="L207" i="8"/>
  <c r="I207" i="8"/>
  <c r="F207" i="8"/>
  <c r="C207" i="8" s="1"/>
  <c r="O206" i="8"/>
  <c r="L206" i="8"/>
  <c r="I206" i="8"/>
  <c r="F206" i="8"/>
  <c r="O205" i="8"/>
  <c r="L205" i="8"/>
  <c r="I205" i="8"/>
  <c r="F205" i="8"/>
  <c r="O204" i="8"/>
  <c r="L204" i="8"/>
  <c r="I204" i="8"/>
  <c r="F204" i="8"/>
  <c r="O203" i="8"/>
  <c r="L203" i="8"/>
  <c r="I203" i="8"/>
  <c r="C203" i="8" s="1"/>
  <c r="F203" i="8"/>
  <c r="O202" i="8"/>
  <c r="L202" i="8"/>
  <c r="I202" i="8"/>
  <c r="F202" i="8"/>
  <c r="O201" i="8"/>
  <c r="L201" i="8"/>
  <c r="I201" i="8"/>
  <c r="F201" i="8"/>
  <c r="O200" i="8"/>
  <c r="L200" i="8"/>
  <c r="C200" i="8" s="1"/>
  <c r="I200" i="8"/>
  <c r="F200" i="8"/>
  <c r="O199" i="8"/>
  <c r="N199" i="8"/>
  <c r="M199" i="8"/>
  <c r="K199" i="8"/>
  <c r="J199" i="8"/>
  <c r="H199" i="8"/>
  <c r="G199" i="8"/>
  <c r="E199" i="8"/>
  <c r="D199" i="8"/>
  <c r="O198" i="8"/>
  <c r="L198" i="8"/>
  <c r="I198" i="8"/>
  <c r="F198" i="8"/>
  <c r="O197" i="8"/>
  <c r="L197" i="8"/>
  <c r="I197" i="8"/>
  <c r="F197" i="8"/>
  <c r="O196" i="8"/>
  <c r="L196" i="8"/>
  <c r="I196" i="8"/>
  <c r="F196" i="8"/>
  <c r="O195" i="8"/>
  <c r="L195" i="8"/>
  <c r="I195" i="8"/>
  <c r="F195" i="8"/>
  <c r="C195" i="8"/>
  <c r="O194" i="8"/>
  <c r="L194" i="8"/>
  <c r="I194" i="8"/>
  <c r="F194" i="8"/>
  <c r="C194" i="8" s="1"/>
  <c r="O193" i="8"/>
  <c r="L193" i="8"/>
  <c r="I193" i="8"/>
  <c r="F193" i="8"/>
  <c r="C193" i="8" s="1"/>
  <c r="O192" i="8"/>
  <c r="L192" i="8"/>
  <c r="I192" i="8"/>
  <c r="F192" i="8"/>
  <c r="O191" i="8"/>
  <c r="L191" i="8"/>
  <c r="I191" i="8"/>
  <c r="F191" i="8"/>
  <c r="C191" i="8" s="1"/>
  <c r="O190" i="8"/>
  <c r="L190" i="8"/>
  <c r="I190" i="8"/>
  <c r="F190" i="8"/>
  <c r="O189" i="8"/>
  <c r="L189" i="8"/>
  <c r="L188" i="8" s="1"/>
  <c r="I189" i="8"/>
  <c r="I188" i="8" s="1"/>
  <c r="F189" i="8"/>
  <c r="N188" i="8"/>
  <c r="M188" i="8"/>
  <c r="K188" i="8"/>
  <c r="J188" i="8"/>
  <c r="J187" i="8" s="1"/>
  <c r="H188" i="8"/>
  <c r="H187" i="8" s="1"/>
  <c r="H182" i="8" s="1"/>
  <c r="G188" i="8"/>
  <c r="F188" i="8"/>
  <c r="E188" i="8"/>
  <c r="D188" i="8"/>
  <c r="M187" i="8"/>
  <c r="K187" i="8"/>
  <c r="G187" i="8"/>
  <c r="E187" i="8"/>
  <c r="D187" i="8"/>
  <c r="D182" i="8" s="1"/>
  <c r="O186" i="8"/>
  <c r="L186" i="8"/>
  <c r="I186" i="8"/>
  <c r="F186" i="8"/>
  <c r="C186" i="8" s="1"/>
  <c r="O185" i="8"/>
  <c r="L185" i="8"/>
  <c r="I185" i="8"/>
  <c r="F185" i="8"/>
  <c r="O184" i="8"/>
  <c r="L184" i="8"/>
  <c r="I184" i="8"/>
  <c r="F184" i="8"/>
  <c r="F183" i="8" s="1"/>
  <c r="O183" i="8"/>
  <c r="N183" i="8"/>
  <c r="M183" i="8"/>
  <c r="M182" i="8" s="1"/>
  <c r="K183" i="8"/>
  <c r="K182" i="8" s="1"/>
  <c r="J183" i="8"/>
  <c r="H183" i="8"/>
  <c r="G183" i="8"/>
  <c r="G182" i="8" s="1"/>
  <c r="E183" i="8"/>
  <c r="D183" i="8"/>
  <c r="E182" i="8"/>
  <c r="O180" i="8"/>
  <c r="L180" i="8"/>
  <c r="I180" i="8"/>
  <c r="I179" i="8" s="1"/>
  <c r="I178" i="8" s="1"/>
  <c r="F180" i="8"/>
  <c r="O179" i="8"/>
  <c r="O178" i="8" s="1"/>
  <c r="N179" i="8"/>
  <c r="N178" i="8" s="1"/>
  <c r="N174" i="8" s="1"/>
  <c r="M179" i="8"/>
  <c r="M178" i="8" s="1"/>
  <c r="K179" i="8"/>
  <c r="K178" i="8" s="1"/>
  <c r="J179" i="8"/>
  <c r="H179" i="8"/>
  <c r="H178" i="8" s="1"/>
  <c r="G179" i="8"/>
  <c r="G178" i="8" s="1"/>
  <c r="F179" i="8"/>
  <c r="E179" i="8"/>
  <c r="D179" i="8"/>
  <c r="J178" i="8"/>
  <c r="F178" i="8"/>
  <c r="E178" i="8"/>
  <c r="D178" i="8"/>
  <c r="O177" i="8"/>
  <c r="L177" i="8"/>
  <c r="I177" i="8"/>
  <c r="F177" i="8"/>
  <c r="C177" i="8" s="1"/>
  <c r="O176" i="8"/>
  <c r="O175" i="8" s="1"/>
  <c r="O174" i="8" s="1"/>
  <c r="L176" i="8"/>
  <c r="I176" i="8"/>
  <c r="I175" i="8" s="1"/>
  <c r="F176" i="8"/>
  <c r="N175" i="8"/>
  <c r="M175" i="8"/>
  <c r="L175" i="8"/>
  <c r="K175" i="8"/>
  <c r="J175" i="8"/>
  <c r="J174" i="8" s="1"/>
  <c r="H175" i="8"/>
  <c r="G175" i="8"/>
  <c r="E175" i="8"/>
  <c r="E174" i="8" s="1"/>
  <c r="D175" i="8"/>
  <c r="O173" i="8"/>
  <c r="L173" i="8"/>
  <c r="I173" i="8"/>
  <c r="C173" i="8" s="1"/>
  <c r="F173" i="8"/>
  <c r="O172" i="8"/>
  <c r="O171" i="8" s="1"/>
  <c r="L172" i="8"/>
  <c r="L171" i="8" s="1"/>
  <c r="I172" i="8"/>
  <c r="F172" i="8"/>
  <c r="F171" i="8" s="1"/>
  <c r="N171" i="8"/>
  <c r="M171" i="8"/>
  <c r="K171" i="8"/>
  <c r="J171" i="8"/>
  <c r="I171" i="8"/>
  <c r="H171" i="8"/>
  <c r="G171" i="8"/>
  <c r="E171" i="8"/>
  <c r="D171" i="8"/>
  <c r="O170" i="8"/>
  <c r="L170" i="8"/>
  <c r="I170" i="8"/>
  <c r="F170" i="8"/>
  <c r="O169" i="8"/>
  <c r="L169" i="8"/>
  <c r="I169" i="8"/>
  <c r="F169" i="8"/>
  <c r="C169" i="8" s="1"/>
  <c r="O168" i="8"/>
  <c r="L168" i="8"/>
  <c r="I168" i="8"/>
  <c r="F168" i="8"/>
  <c r="O167" i="8"/>
  <c r="L167" i="8"/>
  <c r="L166" i="8" s="1"/>
  <c r="I167" i="8"/>
  <c r="I166" i="8" s="1"/>
  <c r="F167" i="8"/>
  <c r="N166" i="8"/>
  <c r="M166" i="8"/>
  <c r="K166" i="8"/>
  <c r="K161" i="8" s="1"/>
  <c r="K160" i="8" s="1"/>
  <c r="J166" i="8"/>
  <c r="H166" i="8"/>
  <c r="G166" i="8"/>
  <c r="F166" i="8"/>
  <c r="E166" i="8"/>
  <c r="D166" i="8"/>
  <c r="O165" i="8"/>
  <c r="L165" i="8"/>
  <c r="C165" i="8" s="1"/>
  <c r="I165" i="8"/>
  <c r="F165" i="8"/>
  <c r="O164" i="8"/>
  <c r="L164" i="8"/>
  <c r="I164" i="8"/>
  <c r="F164" i="8"/>
  <c r="O163" i="8"/>
  <c r="L163" i="8"/>
  <c r="I163" i="8"/>
  <c r="I162" i="8" s="1"/>
  <c r="F163" i="8"/>
  <c r="N162" i="8"/>
  <c r="N161" i="8" s="1"/>
  <c r="N160" i="8" s="1"/>
  <c r="M162" i="8"/>
  <c r="M161" i="8" s="1"/>
  <c r="K162" i="8"/>
  <c r="J162" i="8"/>
  <c r="J161" i="8" s="1"/>
  <c r="J160" i="8" s="1"/>
  <c r="H162" i="8"/>
  <c r="H161" i="8" s="1"/>
  <c r="H160" i="8" s="1"/>
  <c r="G162" i="8"/>
  <c r="F162" i="8"/>
  <c r="E162" i="8"/>
  <c r="E161" i="8" s="1"/>
  <c r="E160" i="8" s="1"/>
  <c r="D162" i="8"/>
  <c r="G161" i="8"/>
  <c r="G160" i="8" s="1"/>
  <c r="D161" i="8"/>
  <c r="D160" i="8" s="1"/>
  <c r="O159" i="8"/>
  <c r="L159" i="8"/>
  <c r="I159" i="8"/>
  <c r="F159" i="8"/>
  <c r="O158" i="8"/>
  <c r="L158" i="8"/>
  <c r="I158" i="8"/>
  <c r="F158" i="8"/>
  <c r="O157" i="8"/>
  <c r="L157" i="8"/>
  <c r="C157" i="8" s="1"/>
  <c r="I157" i="8"/>
  <c r="F157" i="8"/>
  <c r="O156" i="8"/>
  <c r="L156" i="8"/>
  <c r="I156" i="8"/>
  <c r="F156" i="8"/>
  <c r="O155" i="8"/>
  <c r="L155" i="8"/>
  <c r="I155" i="8"/>
  <c r="F155" i="8"/>
  <c r="O154" i="8"/>
  <c r="L154" i="8"/>
  <c r="I154" i="8"/>
  <c r="F154" i="8"/>
  <c r="O153" i="8"/>
  <c r="O152" i="8" s="1"/>
  <c r="N153" i="8"/>
  <c r="N152" i="8" s="1"/>
  <c r="M153" i="8"/>
  <c r="K153" i="8"/>
  <c r="K152" i="8" s="1"/>
  <c r="J153" i="8"/>
  <c r="J152" i="8" s="1"/>
  <c r="H153" i="8"/>
  <c r="G153" i="8"/>
  <c r="G152" i="8" s="1"/>
  <c r="E153" i="8"/>
  <c r="D153" i="8"/>
  <c r="M152" i="8"/>
  <c r="H152" i="8"/>
  <c r="E152" i="8"/>
  <c r="D152" i="8"/>
  <c r="O151" i="8"/>
  <c r="L151" i="8"/>
  <c r="I151" i="8"/>
  <c r="F151" i="8"/>
  <c r="C151" i="8" s="1"/>
  <c r="O150" i="8"/>
  <c r="L150" i="8"/>
  <c r="I150" i="8"/>
  <c r="F150" i="8"/>
  <c r="O149" i="8"/>
  <c r="L149" i="8"/>
  <c r="I149" i="8"/>
  <c r="F149" i="8"/>
  <c r="C149" i="8" s="1"/>
  <c r="O148" i="8"/>
  <c r="O147" i="8" s="1"/>
  <c r="L148" i="8"/>
  <c r="I148" i="8"/>
  <c r="I147" i="8" s="1"/>
  <c r="F148" i="8"/>
  <c r="N147" i="8"/>
  <c r="M147" i="8"/>
  <c r="L147" i="8"/>
  <c r="K147" i="8"/>
  <c r="J147" i="8"/>
  <c r="H147" i="8"/>
  <c r="G147" i="8"/>
  <c r="E147" i="8"/>
  <c r="D147" i="8"/>
  <c r="O146" i="8"/>
  <c r="L146" i="8"/>
  <c r="I146" i="8"/>
  <c r="F146" i="8"/>
  <c r="O145" i="8"/>
  <c r="L145" i="8"/>
  <c r="I145" i="8"/>
  <c r="F145" i="8"/>
  <c r="C145" i="8"/>
  <c r="O144" i="8"/>
  <c r="L144" i="8"/>
  <c r="I144" i="8"/>
  <c r="F144" i="8"/>
  <c r="C144" i="8" s="1"/>
  <c r="O143" i="8"/>
  <c r="L143" i="8"/>
  <c r="I143" i="8"/>
  <c r="F143" i="8"/>
  <c r="C143" i="8" s="1"/>
  <c r="O142" i="8"/>
  <c r="L142" i="8"/>
  <c r="I142" i="8"/>
  <c r="F142" i="8"/>
  <c r="O141" i="8"/>
  <c r="L141" i="8"/>
  <c r="I141" i="8"/>
  <c r="F141" i="8"/>
  <c r="C141" i="8" s="1"/>
  <c r="O140" i="8"/>
  <c r="L140" i="8"/>
  <c r="I140" i="8"/>
  <c r="F140" i="8"/>
  <c r="O139" i="8"/>
  <c r="L139" i="8"/>
  <c r="L138" i="8" s="1"/>
  <c r="I139" i="8"/>
  <c r="I138" i="8" s="1"/>
  <c r="F139" i="8"/>
  <c r="N138" i="8"/>
  <c r="M138" i="8"/>
  <c r="K138" i="8"/>
  <c r="J138" i="8"/>
  <c r="H138" i="8"/>
  <c r="G138" i="8"/>
  <c r="F138" i="8"/>
  <c r="E138" i="8"/>
  <c r="D138" i="8"/>
  <c r="O137" i="8"/>
  <c r="L137" i="8"/>
  <c r="C137" i="8" s="1"/>
  <c r="I137" i="8"/>
  <c r="F137" i="8"/>
  <c r="O136" i="8"/>
  <c r="L136" i="8"/>
  <c r="I136" i="8"/>
  <c r="F136" i="8"/>
  <c r="O135" i="8"/>
  <c r="L135" i="8"/>
  <c r="I135" i="8"/>
  <c r="I134" i="8" s="1"/>
  <c r="F135" i="8"/>
  <c r="N134" i="8"/>
  <c r="M134" i="8"/>
  <c r="K134" i="8"/>
  <c r="J134" i="8"/>
  <c r="H134" i="8"/>
  <c r="G134" i="8"/>
  <c r="F134" i="8"/>
  <c r="E134" i="8"/>
  <c r="D134" i="8"/>
  <c r="D120" i="8" s="1"/>
  <c r="O133" i="8"/>
  <c r="L133" i="8"/>
  <c r="I133" i="8"/>
  <c r="F133" i="8"/>
  <c r="C133" i="8" s="1"/>
  <c r="O132" i="8"/>
  <c r="O131" i="8" s="1"/>
  <c r="L132" i="8"/>
  <c r="I132" i="8"/>
  <c r="I131" i="8" s="1"/>
  <c r="F132" i="8"/>
  <c r="N131" i="8"/>
  <c r="M131" i="8"/>
  <c r="L131" i="8"/>
  <c r="K131" i="8"/>
  <c r="J131" i="8"/>
  <c r="H131" i="8"/>
  <c r="G131" i="8"/>
  <c r="E131" i="8"/>
  <c r="D131" i="8"/>
  <c r="O130" i="8"/>
  <c r="L130" i="8"/>
  <c r="I130" i="8"/>
  <c r="F130" i="8"/>
  <c r="O129" i="8"/>
  <c r="L129" i="8"/>
  <c r="I129" i="8"/>
  <c r="F129" i="8"/>
  <c r="C129" i="8"/>
  <c r="O128" i="8"/>
  <c r="L128" i="8"/>
  <c r="I128" i="8"/>
  <c r="F128" i="8"/>
  <c r="C128" i="8" s="1"/>
  <c r="O127" i="8"/>
  <c r="L127" i="8"/>
  <c r="L126" i="8" s="1"/>
  <c r="I127" i="8"/>
  <c r="I126" i="8" s="1"/>
  <c r="F127" i="8"/>
  <c r="C127" i="8" s="1"/>
  <c r="N126" i="8"/>
  <c r="M126" i="8"/>
  <c r="K126" i="8"/>
  <c r="J126" i="8"/>
  <c r="H126" i="8"/>
  <c r="G126" i="8"/>
  <c r="E126" i="8"/>
  <c r="E120" i="8" s="1"/>
  <c r="D126" i="8"/>
  <c r="O125" i="8"/>
  <c r="O121" i="8" s="1"/>
  <c r="L125" i="8"/>
  <c r="I125" i="8"/>
  <c r="C125" i="8" s="1"/>
  <c r="F125" i="8"/>
  <c r="O124" i="8"/>
  <c r="L124" i="8"/>
  <c r="I124" i="8"/>
  <c r="F124" i="8"/>
  <c r="O123" i="8"/>
  <c r="L123" i="8"/>
  <c r="I123" i="8"/>
  <c r="F123" i="8"/>
  <c r="O122" i="8"/>
  <c r="L122" i="8"/>
  <c r="L121" i="8" s="1"/>
  <c r="I122" i="8"/>
  <c r="F122" i="8"/>
  <c r="N121" i="8"/>
  <c r="N120" i="8" s="1"/>
  <c r="M121" i="8"/>
  <c r="K121" i="8"/>
  <c r="J121" i="8"/>
  <c r="H121" i="8"/>
  <c r="G121" i="8"/>
  <c r="G120" i="8" s="1"/>
  <c r="E121" i="8"/>
  <c r="D121" i="8"/>
  <c r="H120" i="8"/>
  <c r="O119" i="8"/>
  <c r="L119" i="8"/>
  <c r="I119" i="8"/>
  <c r="F119" i="8"/>
  <c r="O118" i="8"/>
  <c r="L118" i="8"/>
  <c r="I118" i="8"/>
  <c r="C118" i="8" s="1"/>
  <c r="F118" i="8"/>
  <c r="O117" i="8"/>
  <c r="L117" i="8"/>
  <c r="I117" i="8"/>
  <c r="F117" i="8"/>
  <c r="C117" i="8" s="1"/>
  <c r="O116" i="8"/>
  <c r="L116" i="8"/>
  <c r="I116" i="8"/>
  <c r="F116" i="8"/>
  <c r="O115" i="8"/>
  <c r="L115" i="8"/>
  <c r="L114" i="8" s="1"/>
  <c r="I115" i="8"/>
  <c r="F115" i="8"/>
  <c r="N114" i="8"/>
  <c r="M114" i="8"/>
  <c r="K114" i="8"/>
  <c r="J114" i="8"/>
  <c r="H114" i="8"/>
  <c r="G114" i="8"/>
  <c r="F114" i="8"/>
  <c r="E114" i="8"/>
  <c r="D114" i="8"/>
  <c r="O113" i="8"/>
  <c r="L113" i="8"/>
  <c r="I113" i="8"/>
  <c r="F113" i="8"/>
  <c r="C113" i="8"/>
  <c r="O112" i="8"/>
  <c r="L112" i="8"/>
  <c r="I112" i="8"/>
  <c r="F112" i="8"/>
  <c r="C112" i="8" s="1"/>
  <c r="O111" i="8"/>
  <c r="L111" i="8"/>
  <c r="I111" i="8"/>
  <c r="F111" i="8"/>
  <c r="C111" i="8" s="1"/>
  <c r="O110" i="8"/>
  <c r="L110" i="8"/>
  <c r="I110" i="8"/>
  <c r="F110" i="8"/>
  <c r="O109" i="8"/>
  <c r="L109" i="8"/>
  <c r="I109" i="8"/>
  <c r="F109" i="8"/>
  <c r="F108" i="8" s="1"/>
  <c r="N108" i="8"/>
  <c r="M108" i="8"/>
  <c r="L108" i="8"/>
  <c r="K108" i="8"/>
  <c r="J108" i="8"/>
  <c r="H108" i="8"/>
  <c r="G108" i="8"/>
  <c r="E108" i="8"/>
  <c r="D108" i="8"/>
  <c r="O107" i="8"/>
  <c r="L107" i="8"/>
  <c r="I107" i="8"/>
  <c r="F107" i="8"/>
  <c r="O106" i="8"/>
  <c r="L106" i="8"/>
  <c r="I106" i="8"/>
  <c r="F106" i="8"/>
  <c r="O105" i="8"/>
  <c r="L105" i="8"/>
  <c r="I105" i="8"/>
  <c r="F105" i="8"/>
  <c r="C105" i="8" s="1"/>
  <c r="O104" i="8"/>
  <c r="L104" i="8"/>
  <c r="I104" i="8"/>
  <c r="F104" i="8"/>
  <c r="O103" i="8"/>
  <c r="L103" i="8"/>
  <c r="I103" i="8"/>
  <c r="F103" i="8"/>
  <c r="O102" i="8"/>
  <c r="L102" i="8"/>
  <c r="I102" i="8"/>
  <c r="F102" i="8"/>
  <c r="O101" i="8"/>
  <c r="L101" i="8"/>
  <c r="I101" i="8"/>
  <c r="F101" i="8"/>
  <c r="C101" i="8"/>
  <c r="O100" i="8"/>
  <c r="L100" i="8"/>
  <c r="I100" i="8"/>
  <c r="F100" i="8"/>
  <c r="F99" i="8" s="1"/>
  <c r="N99" i="8"/>
  <c r="M99" i="8"/>
  <c r="K99" i="8"/>
  <c r="J99" i="8"/>
  <c r="I99" i="8"/>
  <c r="H99" i="8"/>
  <c r="G99" i="8"/>
  <c r="E99" i="8"/>
  <c r="D99" i="8"/>
  <c r="O98" i="8"/>
  <c r="L98" i="8"/>
  <c r="I98" i="8"/>
  <c r="C98" i="8" s="1"/>
  <c r="F98" i="8"/>
  <c r="O97" i="8"/>
  <c r="L97" i="8"/>
  <c r="I97" i="8"/>
  <c r="F97" i="8"/>
  <c r="C97" i="8" s="1"/>
  <c r="O96" i="8"/>
  <c r="L96" i="8"/>
  <c r="I96" i="8"/>
  <c r="F96" i="8"/>
  <c r="O95" i="8"/>
  <c r="L95" i="8"/>
  <c r="I95" i="8"/>
  <c r="F95" i="8"/>
  <c r="O94" i="8"/>
  <c r="L94" i="8"/>
  <c r="I94" i="8"/>
  <c r="F94" i="8"/>
  <c r="O93" i="8"/>
  <c r="L93" i="8"/>
  <c r="I93" i="8"/>
  <c r="F93" i="8"/>
  <c r="C93" i="8" s="1"/>
  <c r="O92" i="8"/>
  <c r="O91" i="8" s="1"/>
  <c r="L92" i="8"/>
  <c r="I92" i="8"/>
  <c r="F92" i="8"/>
  <c r="N91" i="8"/>
  <c r="M91" i="8"/>
  <c r="K91" i="8"/>
  <c r="J91" i="8"/>
  <c r="I91" i="8"/>
  <c r="H91" i="8"/>
  <c r="G91" i="8"/>
  <c r="E91" i="8"/>
  <c r="D91" i="8"/>
  <c r="O90" i="8"/>
  <c r="L90" i="8"/>
  <c r="I90" i="8"/>
  <c r="F90" i="8"/>
  <c r="O89" i="8"/>
  <c r="O85" i="8" s="1"/>
  <c r="L89" i="8"/>
  <c r="I89" i="8"/>
  <c r="F89" i="8"/>
  <c r="C89" i="8" s="1"/>
  <c r="O88" i="8"/>
  <c r="L88" i="8"/>
  <c r="I88" i="8"/>
  <c r="F88" i="8"/>
  <c r="O87" i="8"/>
  <c r="L87" i="8"/>
  <c r="I87" i="8"/>
  <c r="F87" i="8"/>
  <c r="O86" i="8"/>
  <c r="L86" i="8"/>
  <c r="L85" i="8" s="1"/>
  <c r="I86" i="8"/>
  <c r="I85" i="8" s="1"/>
  <c r="F86" i="8"/>
  <c r="N85" i="8"/>
  <c r="M85" i="8"/>
  <c r="K85" i="8"/>
  <c r="K83" i="8" s="1"/>
  <c r="J85" i="8"/>
  <c r="H85" i="8"/>
  <c r="G85" i="8"/>
  <c r="E85" i="8"/>
  <c r="E83" i="8" s="1"/>
  <c r="D85" i="8"/>
  <c r="O84" i="8"/>
  <c r="L84" i="8"/>
  <c r="I84" i="8"/>
  <c r="F84" i="8"/>
  <c r="H83" i="8"/>
  <c r="D83" i="8"/>
  <c r="O82" i="8"/>
  <c r="L82" i="8"/>
  <c r="I82" i="8"/>
  <c r="F82" i="8"/>
  <c r="O81" i="8"/>
  <c r="O80" i="8" s="1"/>
  <c r="L81" i="8"/>
  <c r="I81" i="8"/>
  <c r="F81" i="8"/>
  <c r="C81" i="8" s="1"/>
  <c r="N80" i="8"/>
  <c r="M80" i="8"/>
  <c r="L80" i="8"/>
  <c r="L76" i="8" s="1"/>
  <c r="K80" i="8"/>
  <c r="J80" i="8"/>
  <c r="H80" i="8"/>
  <c r="G80" i="8"/>
  <c r="G76" i="8" s="1"/>
  <c r="E80" i="8"/>
  <c r="D80" i="8"/>
  <c r="O79" i="8"/>
  <c r="L79" i="8"/>
  <c r="I79" i="8"/>
  <c r="F79" i="8"/>
  <c r="O78" i="8"/>
  <c r="L78" i="8"/>
  <c r="L77" i="8" s="1"/>
  <c r="I78" i="8"/>
  <c r="I77" i="8" s="1"/>
  <c r="F78" i="8"/>
  <c r="O77" i="8"/>
  <c r="N77" i="8"/>
  <c r="N76" i="8" s="1"/>
  <c r="M77" i="8"/>
  <c r="K77" i="8"/>
  <c r="K76" i="8" s="1"/>
  <c r="J77" i="8"/>
  <c r="J76" i="8" s="1"/>
  <c r="H77" i="8"/>
  <c r="G77" i="8"/>
  <c r="F77" i="8"/>
  <c r="E77" i="8"/>
  <c r="E76" i="8" s="1"/>
  <c r="D77" i="8"/>
  <c r="D76" i="8" s="1"/>
  <c r="D75" i="8" s="1"/>
  <c r="M76" i="8"/>
  <c r="H76" i="8"/>
  <c r="H75" i="8" s="1"/>
  <c r="O74" i="8"/>
  <c r="L74" i="8"/>
  <c r="I74" i="8"/>
  <c r="F74" i="8"/>
  <c r="C74" i="8" s="1"/>
  <c r="O73" i="8"/>
  <c r="L73" i="8"/>
  <c r="I73" i="8"/>
  <c r="F73" i="8"/>
  <c r="O72" i="8"/>
  <c r="L72" i="8"/>
  <c r="I72" i="8"/>
  <c r="F72" i="8"/>
  <c r="C72" i="8" s="1"/>
  <c r="O71" i="8"/>
  <c r="L71" i="8"/>
  <c r="I71" i="8"/>
  <c r="F71" i="8"/>
  <c r="O70" i="8"/>
  <c r="L70" i="8"/>
  <c r="L69" i="8" s="1"/>
  <c r="I70" i="8"/>
  <c r="F70" i="8"/>
  <c r="N69" i="8"/>
  <c r="N67" i="8" s="1"/>
  <c r="M69" i="8"/>
  <c r="K69" i="8"/>
  <c r="K67" i="8" s="1"/>
  <c r="J69" i="8"/>
  <c r="J67" i="8" s="1"/>
  <c r="H69" i="8"/>
  <c r="G69" i="8"/>
  <c r="G67" i="8" s="1"/>
  <c r="F69" i="8"/>
  <c r="E69" i="8"/>
  <c r="D69" i="8"/>
  <c r="O68" i="8"/>
  <c r="L68" i="8"/>
  <c r="L67" i="8" s="1"/>
  <c r="I68" i="8"/>
  <c r="F68" i="8"/>
  <c r="M67" i="8"/>
  <c r="H67" i="8"/>
  <c r="E67" i="8"/>
  <c r="D67" i="8"/>
  <c r="O66" i="8"/>
  <c r="L66" i="8"/>
  <c r="I66" i="8"/>
  <c r="F66" i="8"/>
  <c r="C66" i="8" s="1"/>
  <c r="O65" i="8"/>
  <c r="L65" i="8"/>
  <c r="I65" i="8"/>
  <c r="F65" i="8"/>
  <c r="O64" i="8"/>
  <c r="L64" i="8"/>
  <c r="I64" i="8"/>
  <c r="F64" i="8"/>
  <c r="C64" i="8" s="1"/>
  <c r="O63" i="8"/>
  <c r="L63" i="8"/>
  <c r="I63" i="8"/>
  <c r="F63" i="8"/>
  <c r="O62" i="8"/>
  <c r="L62" i="8"/>
  <c r="I62" i="8"/>
  <c r="F62" i="8"/>
  <c r="O61" i="8"/>
  <c r="L61" i="8"/>
  <c r="I61" i="8"/>
  <c r="C61" i="8" s="1"/>
  <c r="F61" i="8"/>
  <c r="O60" i="8"/>
  <c r="L60" i="8"/>
  <c r="I60" i="8"/>
  <c r="F60" i="8"/>
  <c r="O59" i="8"/>
  <c r="O58" i="8" s="1"/>
  <c r="L59" i="8"/>
  <c r="L58" i="8" s="1"/>
  <c r="I59" i="8"/>
  <c r="F59" i="8"/>
  <c r="N58" i="8"/>
  <c r="M58" i="8"/>
  <c r="K58" i="8"/>
  <c r="J58" i="8"/>
  <c r="H58" i="8"/>
  <c r="H54" i="8" s="1"/>
  <c r="H53" i="8" s="1"/>
  <c r="G58" i="8"/>
  <c r="E58" i="8"/>
  <c r="D58" i="8"/>
  <c r="D54" i="8" s="1"/>
  <c r="D53" i="8" s="1"/>
  <c r="O57" i="8"/>
  <c r="L57" i="8"/>
  <c r="I57" i="8"/>
  <c r="F57" i="8"/>
  <c r="C57" i="8" s="1"/>
  <c r="O56" i="8"/>
  <c r="L56" i="8"/>
  <c r="L55" i="8" s="1"/>
  <c r="I56" i="8"/>
  <c r="I55" i="8" s="1"/>
  <c r="F56" i="8"/>
  <c r="N55" i="8"/>
  <c r="M55" i="8"/>
  <c r="K55" i="8"/>
  <c r="K54" i="8" s="1"/>
  <c r="K53" i="8" s="1"/>
  <c r="J55" i="8"/>
  <c r="H55" i="8"/>
  <c r="G55" i="8"/>
  <c r="G54" i="8" s="1"/>
  <c r="E55" i="8"/>
  <c r="E54" i="8" s="1"/>
  <c r="E53" i="8" s="1"/>
  <c r="D55" i="8"/>
  <c r="N54" i="8"/>
  <c r="N53" i="8" s="1"/>
  <c r="J54" i="8"/>
  <c r="J53" i="8" s="1"/>
  <c r="G53" i="8"/>
  <c r="O47" i="8"/>
  <c r="C47" i="8" s="1"/>
  <c r="O46" i="8"/>
  <c r="C46" i="8" s="1"/>
  <c r="O45" i="8"/>
  <c r="N45" i="8"/>
  <c r="M45" i="8"/>
  <c r="L44" i="8"/>
  <c r="L43" i="8" s="1"/>
  <c r="I44" i="8"/>
  <c r="I43" i="8" s="1"/>
  <c r="F44" i="8"/>
  <c r="K43" i="8"/>
  <c r="J43" i="8"/>
  <c r="H43" i="8"/>
  <c r="G43" i="8"/>
  <c r="F43" i="8"/>
  <c r="E43" i="8"/>
  <c r="D43" i="8"/>
  <c r="F42" i="8"/>
  <c r="C42" i="8" s="1"/>
  <c r="F41" i="8"/>
  <c r="C41" i="8" s="1"/>
  <c r="E41" i="8"/>
  <c r="D41" i="8"/>
  <c r="L40" i="8"/>
  <c r="C40" i="8" s="1"/>
  <c r="L39" i="8"/>
  <c r="C39" i="8" s="1"/>
  <c r="L38" i="8"/>
  <c r="C38" i="8" s="1"/>
  <c r="L37" i="8"/>
  <c r="C37" i="8" s="1"/>
  <c r="K36" i="8"/>
  <c r="J36" i="8"/>
  <c r="L35" i="8"/>
  <c r="C35" i="8" s="1"/>
  <c r="L34" i="8"/>
  <c r="C34" i="8" s="1"/>
  <c r="K33" i="8"/>
  <c r="J33" i="8"/>
  <c r="L32" i="8"/>
  <c r="K31" i="8"/>
  <c r="J31" i="8"/>
  <c r="L30" i="8"/>
  <c r="C30" i="8" s="1"/>
  <c r="L29" i="8"/>
  <c r="C29" i="8" s="1"/>
  <c r="L28" i="8"/>
  <c r="C28" i="8" s="1"/>
  <c r="K27" i="8"/>
  <c r="K26" i="8" s="1"/>
  <c r="K20" i="8" s="1"/>
  <c r="J27" i="8"/>
  <c r="F25" i="8"/>
  <c r="C25" i="8" s="1"/>
  <c r="I24" i="8"/>
  <c r="O23" i="8"/>
  <c r="L23" i="8"/>
  <c r="I23" i="8"/>
  <c r="F23" i="8"/>
  <c r="C23" i="8" s="1"/>
  <c r="O22" i="8"/>
  <c r="O21" i="8" s="1"/>
  <c r="L22" i="8"/>
  <c r="I22" i="8"/>
  <c r="I21" i="8" s="1"/>
  <c r="I275" i="8" s="1"/>
  <c r="F22" i="8"/>
  <c r="C22" i="8" s="1"/>
  <c r="N21" i="8"/>
  <c r="N275" i="8" s="1"/>
  <c r="N274" i="8" s="1"/>
  <c r="M21" i="8"/>
  <c r="M275" i="8" s="1"/>
  <c r="M274" i="8" s="1"/>
  <c r="L21" i="8"/>
  <c r="K21" i="8"/>
  <c r="K275" i="8" s="1"/>
  <c r="K274" i="8" s="1"/>
  <c r="J21" i="8"/>
  <c r="J275" i="8" s="1"/>
  <c r="J274" i="8" s="1"/>
  <c r="H21" i="8"/>
  <c r="G21" i="8"/>
  <c r="G275" i="8" s="1"/>
  <c r="G274" i="8" s="1"/>
  <c r="E21" i="8"/>
  <c r="E275" i="8" s="1"/>
  <c r="E274" i="8" s="1"/>
  <c r="D21" i="8"/>
  <c r="M20" i="8"/>
  <c r="O284" i="7"/>
  <c r="L284" i="7"/>
  <c r="I284" i="7"/>
  <c r="F284" i="7"/>
  <c r="O283" i="7"/>
  <c r="L283" i="7"/>
  <c r="I283" i="7"/>
  <c r="F283" i="7"/>
  <c r="O282" i="7"/>
  <c r="L282" i="7"/>
  <c r="I282" i="7"/>
  <c r="F282" i="7"/>
  <c r="O281" i="7"/>
  <c r="L281" i="7"/>
  <c r="C281" i="7" s="1"/>
  <c r="I281" i="7"/>
  <c r="F281" i="7"/>
  <c r="O280" i="7"/>
  <c r="L280" i="7"/>
  <c r="I280" i="7"/>
  <c r="F280" i="7"/>
  <c r="O279" i="7"/>
  <c r="L279" i="7"/>
  <c r="I279" i="7"/>
  <c r="F279" i="7"/>
  <c r="C279" i="7"/>
  <c r="O278" i="7"/>
  <c r="L278" i="7"/>
  <c r="I278" i="7"/>
  <c r="F278" i="7"/>
  <c r="C278" i="7" s="1"/>
  <c r="O277" i="7"/>
  <c r="L277" i="7"/>
  <c r="I277" i="7"/>
  <c r="F277" i="7"/>
  <c r="N276" i="7"/>
  <c r="M276" i="7"/>
  <c r="K276" i="7"/>
  <c r="J276" i="7"/>
  <c r="H276" i="7"/>
  <c r="G276" i="7"/>
  <c r="E276" i="7"/>
  <c r="D276" i="7"/>
  <c r="O271" i="7"/>
  <c r="L271" i="7"/>
  <c r="I271" i="7"/>
  <c r="C271" i="7" s="1"/>
  <c r="F271" i="7"/>
  <c r="O270" i="7"/>
  <c r="L270" i="7"/>
  <c r="L269" i="7" s="1"/>
  <c r="I270" i="7"/>
  <c r="I269" i="7" s="1"/>
  <c r="F270" i="7"/>
  <c r="N269" i="7"/>
  <c r="M269" i="7"/>
  <c r="K269" i="7"/>
  <c r="J269" i="7"/>
  <c r="H269" i="7"/>
  <c r="G269" i="7"/>
  <c r="E269" i="7"/>
  <c r="D269" i="7"/>
  <c r="O268" i="7"/>
  <c r="L268" i="7"/>
  <c r="L267" i="7" s="1"/>
  <c r="L266" i="7" s="1"/>
  <c r="L265" i="7" s="1"/>
  <c r="I268" i="7"/>
  <c r="F268" i="7"/>
  <c r="O267" i="7"/>
  <c r="O266" i="7" s="1"/>
  <c r="O265" i="7" s="1"/>
  <c r="N267" i="7"/>
  <c r="N266" i="7" s="1"/>
  <c r="N265" i="7" s="1"/>
  <c r="M267" i="7"/>
  <c r="M266" i="7" s="1"/>
  <c r="K267" i="7"/>
  <c r="K266" i="7" s="1"/>
  <c r="J267" i="7"/>
  <c r="I267" i="7"/>
  <c r="I266" i="7" s="1"/>
  <c r="H267" i="7"/>
  <c r="G267" i="7"/>
  <c r="G266" i="7" s="1"/>
  <c r="G265" i="7" s="1"/>
  <c r="E267" i="7"/>
  <c r="E266" i="7" s="1"/>
  <c r="D267" i="7"/>
  <c r="D266" i="7" s="1"/>
  <c r="D265" i="7" s="1"/>
  <c r="J266" i="7"/>
  <c r="J265" i="7" s="1"/>
  <c r="H266" i="7"/>
  <c r="H265" i="7" s="1"/>
  <c r="M265" i="7"/>
  <c r="K265" i="7"/>
  <c r="I265" i="7"/>
  <c r="E265" i="7"/>
  <c r="O264" i="7"/>
  <c r="L264" i="7"/>
  <c r="L263" i="7" s="1"/>
  <c r="I264" i="7"/>
  <c r="F264" i="7"/>
  <c r="O263" i="7"/>
  <c r="N263" i="7"/>
  <c r="N252" i="7" s="1"/>
  <c r="M263" i="7"/>
  <c r="K263" i="7"/>
  <c r="J263" i="7"/>
  <c r="I263" i="7"/>
  <c r="H263" i="7"/>
  <c r="G263" i="7"/>
  <c r="E263" i="7"/>
  <c r="D263" i="7"/>
  <c r="D252" i="7" s="1"/>
  <c r="O262" i="7"/>
  <c r="L262" i="7"/>
  <c r="I262" i="7"/>
  <c r="F262" i="7"/>
  <c r="C262" i="7" s="1"/>
  <c r="O261" i="7"/>
  <c r="L261" i="7"/>
  <c r="I261" i="7"/>
  <c r="F261" i="7"/>
  <c r="O260" i="7"/>
  <c r="L260" i="7"/>
  <c r="I260" i="7"/>
  <c r="F260" i="7"/>
  <c r="O259" i="7"/>
  <c r="L259" i="7"/>
  <c r="I259" i="7"/>
  <c r="F259" i="7"/>
  <c r="O258" i="7"/>
  <c r="L258" i="7"/>
  <c r="L257" i="7" s="1"/>
  <c r="I258" i="7"/>
  <c r="I257" i="7" s="1"/>
  <c r="F258" i="7"/>
  <c r="N257" i="7"/>
  <c r="M257" i="7"/>
  <c r="K257" i="7"/>
  <c r="J257" i="7"/>
  <c r="J253" i="7" s="1"/>
  <c r="J252" i="7" s="1"/>
  <c r="H257" i="7"/>
  <c r="G257" i="7"/>
  <c r="E257" i="7"/>
  <c r="E253" i="7" s="1"/>
  <c r="E252" i="7" s="1"/>
  <c r="D257" i="7"/>
  <c r="O256" i="7"/>
  <c r="L256" i="7"/>
  <c r="I256" i="7"/>
  <c r="F256" i="7"/>
  <c r="O255" i="7"/>
  <c r="L255" i="7"/>
  <c r="I255" i="7"/>
  <c r="C255" i="7" s="1"/>
  <c r="F255" i="7"/>
  <c r="O254" i="7"/>
  <c r="L254" i="7"/>
  <c r="L253" i="7" s="1"/>
  <c r="I254" i="7"/>
  <c r="I253" i="7" s="1"/>
  <c r="I252" i="7" s="1"/>
  <c r="F254" i="7"/>
  <c r="N253" i="7"/>
  <c r="M253" i="7"/>
  <c r="K253" i="7"/>
  <c r="K252" i="7" s="1"/>
  <c r="H253" i="7"/>
  <c r="G253" i="7"/>
  <c r="G252" i="7" s="1"/>
  <c r="D253" i="7"/>
  <c r="M252" i="7"/>
  <c r="H252" i="7"/>
  <c r="O251" i="7"/>
  <c r="L251" i="7"/>
  <c r="L250" i="7" s="1"/>
  <c r="I251" i="7"/>
  <c r="I250" i="7" s="1"/>
  <c r="F251" i="7"/>
  <c r="O250" i="7"/>
  <c r="N250" i="7"/>
  <c r="M250" i="7"/>
  <c r="K250" i="7"/>
  <c r="J250" i="7"/>
  <c r="H250" i="7"/>
  <c r="G250" i="7"/>
  <c r="E250" i="7"/>
  <c r="D250" i="7"/>
  <c r="O249" i="7"/>
  <c r="L249" i="7"/>
  <c r="I249" i="7"/>
  <c r="F249" i="7"/>
  <c r="O248" i="7"/>
  <c r="L248" i="7"/>
  <c r="I248" i="7"/>
  <c r="C248" i="7" s="1"/>
  <c r="F248" i="7"/>
  <c r="O247" i="7"/>
  <c r="L247" i="7"/>
  <c r="I247" i="7"/>
  <c r="F247" i="7"/>
  <c r="O246" i="7"/>
  <c r="O245" i="7" s="1"/>
  <c r="L246" i="7"/>
  <c r="L245" i="7" s="1"/>
  <c r="I246" i="7"/>
  <c r="I245" i="7" s="1"/>
  <c r="F246" i="7"/>
  <c r="N245" i="7"/>
  <c r="M245" i="7"/>
  <c r="M240" i="7" s="1"/>
  <c r="K245" i="7"/>
  <c r="J245" i="7"/>
  <c r="H245" i="7"/>
  <c r="G245" i="7"/>
  <c r="E245" i="7"/>
  <c r="D245" i="7"/>
  <c r="O244" i="7"/>
  <c r="L244" i="7"/>
  <c r="I244" i="7"/>
  <c r="F244" i="7"/>
  <c r="O243" i="7"/>
  <c r="L243" i="7"/>
  <c r="I243" i="7"/>
  <c r="F243" i="7"/>
  <c r="O242" i="7"/>
  <c r="O241" i="7" s="1"/>
  <c r="L242" i="7"/>
  <c r="I242" i="7"/>
  <c r="I241" i="7" s="1"/>
  <c r="F242" i="7"/>
  <c r="C242" i="7"/>
  <c r="N241" i="7"/>
  <c r="N240" i="7" s="1"/>
  <c r="M241" i="7"/>
  <c r="L241" i="7"/>
  <c r="K241" i="7"/>
  <c r="J241" i="7"/>
  <c r="J240" i="7" s="1"/>
  <c r="H241" i="7"/>
  <c r="G241" i="7"/>
  <c r="G240" i="7" s="1"/>
  <c r="F241" i="7"/>
  <c r="E241" i="7"/>
  <c r="D241" i="7"/>
  <c r="D240" i="7" s="1"/>
  <c r="K240" i="7"/>
  <c r="E240" i="7"/>
  <c r="O239" i="7"/>
  <c r="L239" i="7"/>
  <c r="I239" i="7"/>
  <c r="F239" i="7"/>
  <c r="O238" i="7"/>
  <c r="L238" i="7"/>
  <c r="I238" i="7"/>
  <c r="F238" i="7"/>
  <c r="C238" i="7" s="1"/>
  <c r="O237" i="7"/>
  <c r="L237" i="7"/>
  <c r="I237" i="7"/>
  <c r="F237" i="7"/>
  <c r="O236" i="7"/>
  <c r="L236" i="7"/>
  <c r="I236" i="7"/>
  <c r="F236" i="7"/>
  <c r="O235" i="7"/>
  <c r="L235" i="7"/>
  <c r="I235" i="7"/>
  <c r="F235" i="7"/>
  <c r="O234" i="7"/>
  <c r="O233" i="7" s="1"/>
  <c r="O232" i="7" s="1"/>
  <c r="L234" i="7"/>
  <c r="I234" i="7"/>
  <c r="I233" i="7" s="1"/>
  <c r="I232" i="7" s="1"/>
  <c r="F234" i="7"/>
  <c r="C234" i="7"/>
  <c r="N233" i="7"/>
  <c r="N232" i="7" s="1"/>
  <c r="M233" i="7"/>
  <c r="L233" i="7"/>
  <c r="K233" i="7"/>
  <c r="K232" i="7" s="1"/>
  <c r="J233" i="7"/>
  <c r="J232" i="7" s="1"/>
  <c r="H233" i="7"/>
  <c r="H232" i="7" s="1"/>
  <c r="G233" i="7"/>
  <c r="E233" i="7"/>
  <c r="E232" i="7" s="1"/>
  <c r="D233" i="7"/>
  <c r="D232" i="7" s="1"/>
  <c r="M232" i="7"/>
  <c r="G232" i="7"/>
  <c r="O231" i="7"/>
  <c r="L231" i="7"/>
  <c r="I231" i="7"/>
  <c r="F231" i="7"/>
  <c r="O230" i="7"/>
  <c r="L230" i="7"/>
  <c r="I230" i="7"/>
  <c r="C230" i="7" s="1"/>
  <c r="F230" i="7"/>
  <c r="O229" i="7"/>
  <c r="L229" i="7"/>
  <c r="I229" i="7"/>
  <c r="F229" i="7"/>
  <c r="O228" i="7"/>
  <c r="L228" i="7"/>
  <c r="I228" i="7"/>
  <c r="F228" i="7"/>
  <c r="F227" i="7" s="1"/>
  <c r="N227" i="7"/>
  <c r="M227" i="7"/>
  <c r="K227" i="7"/>
  <c r="J227" i="7"/>
  <c r="H227" i="7"/>
  <c r="G227" i="7"/>
  <c r="E227" i="7"/>
  <c r="D227" i="7"/>
  <c r="O226" i="7"/>
  <c r="L226" i="7"/>
  <c r="I226" i="7"/>
  <c r="F226" i="7"/>
  <c r="C226" i="7"/>
  <c r="O225" i="7"/>
  <c r="L225" i="7"/>
  <c r="I225" i="7"/>
  <c r="F225" i="7"/>
  <c r="C225" i="7" s="1"/>
  <c r="O224" i="7"/>
  <c r="L224" i="7"/>
  <c r="I224" i="7"/>
  <c r="F224" i="7"/>
  <c r="O223" i="7"/>
  <c r="L223" i="7"/>
  <c r="I223" i="7"/>
  <c r="F223" i="7"/>
  <c r="C223" i="7" s="1"/>
  <c r="O222" i="7"/>
  <c r="L222" i="7"/>
  <c r="I222" i="7"/>
  <c r="F222" i="7"/>
  <c r="C222" i="7" s="1"/>
  <c r="O221" i="7"/>
  <c r="L221" i="7"/>
  <c r="I221" i="7"/>
  <c r="F221" i="7"/>
  <c r="O220" i="7"/>
  <c r="O219" i="7" s="1"/>
  <c r="L220" i="7"/>
  <c r="I220" i="7"/>
  <c r="C220" i="7" s="1"/>
  <c r="F220" i="7"/>
  <c r="N219" i="7"/>
  <c r="M219" i="7"/>
  <c r="K219" i="7"/>
  <c r="J219" i="7"/>
  <c r="H219" i="7"/>
  <c r="G219" i="7"/>
  <c r="F219" i="7"/>
  <c r="E219" i="7"/>
  <c r="D219" i="7"/>
  <c r="O218" i="7"/>
  <c r="L218" i="7"/>
  <c r="I218" i="7"/>
  <c r="F218" i="7"/>
  <c r="C218" i="7" s="1"/>
  <c r="O217" i="7"/>
  <c r="L217" i="7"/>
  <c r="I217" i="7"/>
  <c r="F217" i="7"/>
  <c r="N216" i="7"/>
  <c r="M216" i="7"/>
  <c r="K216" i="7"/>
  <c r="J216" i="7"/>
  <c r="I216" i="7"/>
  <c r="H216" i="7"/>
  <c r="G216" i="7"/>
  <c r="E216" i="7"/>
  <c r="D216" i="7"/>
  <c r="O215" i="7"/>
  <c r="L215" i="7"/>
  <c r="L214" i="7" s="1"/>
  <c r="I215" i="7"/>
  <c r="F215" i="7"/>
  <c r="C215" i="7" s="1"/>
  <c r="O214" i="7"/>
  <c r="N214" i="7"/>
  <c r="M214" i="7"/>
  <c r="K214" i="7"/>
  <c r="K212" i="7" s="1"/>
  <c r="J214" i="7"/>
  <c r="I214" i="7"/>
  <c r="H214" i="7"/>
  <c r="G214" i="7"/>
  <c r="G212" i="7" s="1"/>
  <c r="E214" i="7"/>
  <c r="D214" i="7"/>
  <c r="O213" i="7"/>
  <c r="L213" i="7"/>
  <c r="I213" i="7"/>
  <c r="F213" i="7"/>
  <c r="M212" i="7"/>
  <c r="E212" i="7"/>
  <c r="O210" i="7"/>
  <c r="L210" i="7"/>
  <c r="I210" i="7"/>
  <c r="F210" i="7"/>
  <c r="C210" i="7" s="1"/>
  <c r="O209" i="7"/>
  <c r="L209" i="7"/>
  <c r="L208" i="7" s="1"/>
  <c r="I209" i="7"/>
  <c r="I208" i="7" s="1"/>
  <c r="F209" i="7"/>
  <c r="F208" i="7" s="1"/>
  <c r="O208" i="7"/>
  <c r="N208" i="7"/>
  <c r="M208" i="7"/>
  <c r="K208" i="7"/>
  <c r="J208" i="7"/>
  <c r="H208" i="7"/>
  <c r="G208" i="7"/>
  <c r="E208" i="7"/>
  <c r="D208" i="7"/>
  <c r="O207" i="7"/>
  <c r="L207" i="7"/>
  <c r="I207" i="7"/>
  <c r="F207" i="7"/>
  <c r="O206" i="7"/>
  <c r="L206" i="7"/>
  <c r="I206" i="7"/>
  <c r="F206" i="7"/>
  <c r="C206" i="7"/>
  <c r="O205" i="7"/>
  <c r="L205" i="7"/>
  <c r="I205" i="7"/>
  <c r="F205" i="7"/>
  <c r="C205" i="7" s="1"/>
  <c r="O204" i="7"/>
  <c r="L204" i="7"/>
  <c r="I204" i="7"/>
  <c r="F204" i="7"/>
  <c r="O203" i="7"/>
  <c r="L203" i="7"/>
  <c r="I203" i="7"/>
  <c r="F203" i="7"/>
  <c r="C203" i="7" s="1"/>
  <c r="O202" i="7"/>
  <c r="L202" i="7"/>
  <c r="I202" i="7"/>
  <c r="F202" i="7"/>
  <c r="C202" i="7" s="1"/>
  <c r="O201" i="7"/>
  <c r="L201" i="7"/>
  <c r="I201" i="7"/>
  <c r="F201" i="7"/>
  <c r="O200" i="7"/>
  <c r="O199" i="7" s="1"/>
  <c r="L200" i="7"/>
  <c r="I200" i="7"/>
  <c r="C200" i="7" s="1"/>
  <c r="F200" i="7"/>
  <c r="N199" i="7"/>
  <c r="M199" i="7"/>
  <c r="K199" i="7"/>
  <c r="J199" i="7"/>
  <c r="H199" i="7"/>
  <c r="G199" i="7"/>
  <c r="F199" i="7"/>
  <c r="E199" i="7"/>
  <c r="D199" i="7"/>
  <c r="O198" i="7"/>
  <c r="L198" i="7"/>
  <c r="I198" i="7"/>
  <c r="F198" i="7"/>
  <c r="C198" i="7" s="1"/>
  <c r="O197" i="7"/>
  <c r="L197" i="7"/>
  <c r="I197" i="7"/>
  <c r="F197" i="7"/>
  <c r="O196" i="7"/>
  <c r="L196" i="7"/>
  <c r="I196" i="7"/>
  <c r="F196" i="7"/>
  <c r="O195" i="7"/>
  <c r="L195" i="7"/>
  <c r="I195" i="7"/>
  <c r="F195" i="7"/>
  <c r="O194" i="7"/>
  <c r="L194" i="7"/>
  <c r="I194" i="7"/>
  <c r="F194" i="7"/>
  <c r="C194" i="7"/>
  <c r="O193" i="7"/>
  <c r="L193" i="7"/>
  <c r="I193" i="7"/>
  <c r="F193" i="7"/>
  <c r="C193" i="7" s="1"/>
  <c r="O192" i="7"/>
  <c r="L192" i="7"/>
  <c r="I192" i="7"/>
  <c r="F192" i="7"/>
  <c r="O191" i="7"/>
  <c r="L191" i="7"/>
  <c r="I191" i="7"/>
  <c r="F191" i="7"/>
  <c r="C191" i="7" s="1"/>
  <c r="O190" i="7"/>
  <c r="L190" i="7"/>
  <c r="I190" i="7"/>
  <c r="F190" i="7"/>
  <c r="C190" i="7" s="1"/>
  <c r="O189" i="7"/>
  <c r="L189" i="7"/>
  <c r="L188" i="7" s="1"/>
  <c r="I189" i="7"/>
  <c r="I188" i="7" s="1"/>
  <c r="F189" i="7"/>
  <c r="N188" i="7"/>
  <c r="M188" i="7"/>
  <c r="M187" i="7" s="1"/>
  <c r="K188" i="7"/>
  <c r="K187" i="7" s="1"/>
  <c r="J188" i="7"/>
  <c r="H188" i="7"/>
  <c r="H187" i="7" s="1"/>
  <c r="G188" i="7"/>
  <c r="G187" i="7" s="1"/>
  <c r="G182" i="7" s="1"/>
  <c r="E188" i="7"/>
  <c r="E187" i="7" s="1"/>
  <c r="D188" i="7"/>
  <c r="N187" i="7"/>
  <c r="J187" i="7"/>
  <c r="D187" i="7"/>
  <c r="O186" i="7"/>
  <c r="L186" i="7"/>
  <c r="L183" i="7" s="1"/>
  <c r="I186" i="7"/>
  <c r="F186" i="7"/>
  <c r="O185" i="7"/>
  <c r="L185" i="7"/>
  <c r="I185" i="7"/>
  <c r="F185" i="7"/>
  <c r="O184" i="7"/>
  <c r="O183" i="7" s="1"/>
  <c r="L184" i="7"/>
  <c r="I184" i="7"/>
  <c r="F184" i="7"/>
  <c r="N183" i="7"/>
  <c r="N182" i="7" s="1"/>
  <c r="M183" i="7"/>
  <c r="K183" i="7"/>
  <c r="J183" i="7"/>
  <c r="J182" i="7" s="1"/>
  <c r="H183" i="7"/>
  <c r="G183" i="7"/>
  <c r="F183" i="7"/>
  <c r="E183" i="7"/>
  <c r="D183" i="7"/>
  <c r="D182" i="7" s="1"/>
  <c r="O180" i="7"/>
  <c r="O179" i="7" s="1"/>
  <c r="O178" i="7" s="1"/>
  <c r="L180" i="7"/>
  <c r="I180" i="7"/>
  <c r="C180" i="7" s="1"/>
  <c r="F180" i="7"/>
  <c r="N179" i="7"/>
  <c r="N178" i="7" s="1"/>
  <c r="M179" i="7"/>
  <c r="L179" i="7"/>
  <c r="L178" i="7" s="1"/>
  <c r="K179" i="7"/>
  <c r="J179" i="7"/>
  <c r="J178" i="7" s="1"/>
  <c r="H179" i="7"/>
  <c r="H178" i="7" s="1"/>
  <c r="G179" i="7"/>
  <c r="G178" i="7" s="1"/>
  <c r="G174" i="7" s="1"/>
  <c r="F179" i="7"/>
  <c r="E179" i="7"/>
  <c r="D179" i="7"/>
  <c r="D178" i="7" s="1"/>
  <c r="M178" i="7"/>
  <c r="M174" i="7" s="1"/>
  <c r="K178" i="7"/>
  <c r="E178" i="7"/>
  <c r="O177" i="7"/>
  <c r="L177" i="7"/>
  <c r="I177" i="7"/>
  <c r="F177" i="7"/>
  <c r="O176" i="7"/>
  <c r="O175" i="7" s="1"/>
  <c r="L176" i="7"/>
  <c r="I176" i="7"/>
  <c r="F176" i="7"/>
  <c r="N175" i="7"/>
  <c r="M175" i="7"/>
  <c r="L175" i="7"/>
  <c r="K175" i="7"/>
  <c r="J175" i="7"/>
  <c r="H175" i="7"/>
  <c r="G175" i="7"/>
  <c r="F175" i="7"/>
  <c r="E175" i="7"/>
  <c r="E174" i="7" s="1"/>
  <c r="D175" i="7"/>
  <c r="K174" i="7"/>
  <c r="O173" i="7"/>
  <c r="L173" i="7"/>
  <c r="I173" i="7"/>
  <c r="F173" i="7"/>
  <c r="O172" i="7"/>
  <c r="O171" i="7" s="1"/>
  <c r="L172" i="7"/>
  <c r="I172" i="7"/>
  <c r="C172" i="7" s="1"/>
  <c r="F172" i="7"/>
  <c r="N171" i="7"/>
  <c r="M171" i="7"/>
  <c r="L171" i="7"/>
  <c r="K171" i="7"/>
  <c r="J171" i="7"/>
  <c r="H171" i="7"/>
  <c r="G171" i="7"/>
  <c r="F171" i="7"/>
  <c r="E171" i="7"/>
  <c r="D171" i="7"/>
  <c r="O170" i="7"/>
  <c r="O166" i="7" s="1"/>
  <c r="L170" i="7"/>
  <c r="I170" i="7"/>
  <c r="F170" i="7"/>
  <c r="C170" i="7"/>
  <c r="O169" i="7"/>
  <c r="L169" i="7"/>
  <c r="I169" i="7"/>
  <c r="F169" i="7"/>
  <c r="C169" i="7" s="1"/>
  <c r="O168" i="7"/>
  <c r="L168" i="7"/>
  <c r="I168" i="7"/>
  <c r="F168" i="7"/>
  <c r="O167" i="7"/>
  <c r="L167" i="7"/>
  <c r="L166" i="7" s="1"/>
  <c r="I167" i="7"/>
  <c r="F167" i="7"/>
  <c r="C167" i="7" s="1"/>
  <c r="N166" i="7"/>
  <c r="M166" i="7"/>
  <c r="K166" i="7"/>
  <c r="J166" i="7"/>
  <c r="H166" i="7"/>
  <c r="G166" i="7"/>
  <c r="E166" i="7"/>
  <c r="D166" i="7"/>
  <c r="O165" i="7"/>
  <c r="L165" i="7"/>
  <c r="I165" i="7"/>
  <c r="F165" i="7"/>
  <c r="O164" i="7"/>
  <c r="L164" i="7"/>
  <c r="I164" i="7"/>
  <c r="C164" i="7" s="1"/>
  <c r="F164" i="7"/>
  <c r="O163" i="7"/>
  <c r="L163" i="7"/>
  <c r="L162" i="7" s="1"/>
  <c r="L161" i="7" s="1"/>
  <c r="L160" i="7" s="1"/>
  <c r="I163" i="7"/>
  <c r="F163" i="7"/>
  <c r="O162" i="7"/>
  <c r="N162" i="7"/>
  <c r="M162" i="7"/>
  <c r="M161" i="7" s="1"/>
  <c r="M160" i="7" s="1"/>
  <c r="K162" i="7"/>
  <c r="J162" i="7"/>
  <c r="H162" i="7"/>
  <c r="G162" i="7"/>
  <c r="G161" i="7" s="1"/>
  <c r="G160" i="7" s="1"/>
  <c r="E162" i="7"/>
  <c r="D162" i="7"/>
  <c r="N161" i="7"/>
  <c r="N160" i="7" s="1"/>
  <c r="J161" i="7"/>
  <c r="J160" i="7" s="1"/>
  <c r="H161" i="7"/>
  <c r="H160" i="7" s="1"/>
  <c r="D161" i="7"/>
  <c r="D160" i="7" s="1"/>
  <c r="O159" i="7"/>
  <c r="L159" i="7"/>
  <c r="I159" i="7"/>
  <c r="F159" i="7"/>
  <c r="O158" i="7"/>
  <c r="L158" i="7"/>
  <c r="L153" i="7" s="1"/>
  <c r="L152" i="7" s="1"/>
  <c r="I158" i="7"/>
  <c r="F158" i="7"/>
  <c r="C158" i="7" s="1"/>
  <c r="O157" i="7"/>
  <c r="L157" i="7"/>
  <c r="I157" i="7"/>
  <c r="F157" i="7"/>
  <c r="O156" i="7"/>
  <c r="L156" i="7"/>
  <c r="I156" i="7"/>
  <c r="F156" i="7"/>
  <c r="O155" i="7"/>
  <c r="L155" i="7"/>
  <c r="I155" i="7"/>
  <c r="F155" i="7"/>
  <c r="O154" i="7"/>
  <c r="O153" i="7" s="1"/>
  <c r="O152" i="7" s="1"/>
  <c r="L154" i="7"/>
  <c r="I154" i="7"/>
  <c r="I153" i="7" s="1"/>
  <c r="I152" i="7" s="1"/>
  <c r="F154" i="7"/>
  <c r="C154" i="7"/>
  <c r="N153" i="7"/>
  <c r="N152" i="7" s="1"/>
  <c r="M153" i="7"/>
  <c r="K153" i="7"/>
  <c r="K152" i="7" s="1"/>
  <c r="J153" i="7"/>
  <c r="J152" i="7" s="1"/>
  <c r="H153" i="7"/>
  <c r="H152" i="7" s="1"/>
  <c r="G153" i="7"/>
  <c r="E153" i="7"/>
  <c r="E152" i="7" s="1"/>
  <c r="D153" i="7"/>
  <c r="D152" i="7" s="1"/>
  <c r="M152" i="7"/>
  <c r="G152" i="7"/>
  <c r="O151" i="7"/>
  <c r="L151" i="7"/>
  <c r="I151" i="7"/>
  <c r="F151" i="7"/>
  <c r="O150" i="7"/>
  <c r="L150" i="7"/>
  <c r="I150" i="7"/>
  <c r="C150" i="7" s="1"/>
  <c r="F150" i="7"/>
  <c r="O149" i="7"/>
  <c r="L149" i="7"/>
  <c r="I149" i="7"/>
  <c r="F149" i="7"/>
  <c r="O148" i="7"/>
  <c r="O147" i="7" s="1"/>
  <c r="L148" i="7"/>
  <c r="L147" i="7" s="1"/>
  <c r="I148" i="7"/>
  <c r="F148" i="7"/>
  <c r="N147" i="7"/>
  <c r="M147" i="7"/>
  <c r="K147" i="7"/>
  <c r="J147" i="7"/>
  <c r="H147" i="7"/>
  <c r="G147" i="7"/>
  <c r="F147" i="7"/>
  <c r="E147" i="7"/>
  <c r="D147" i="7"/>
  <c r="O146" i="7"/>
  <c r="L146" i="7"/>
  <c r="I146" i="7"/>
  <c r="F146" i="7"/>
  <c r="C146" i="7" s="1"/>
  <c r="O145" i="7"/>
  <c r="L145" i="7"/>
  <c r="I145" i="7"/>
  <c r="F145" i="7"/>
  <c r="O144" i="7"/>
  <c r="L144" i="7"/>
  <c r="I144" i="7"/>
  <c r="C144" i="7" s="1"/>
  <c r="F144" i="7"/>
  <c r="O143" i="7"/>
  <c r="L143" i="7"/>
  <c r="I143" i="7"/>
  <c r="F143" i="7"/>
  <c r="O142" i="7"/>
  <c r="L142" i="7"/>
  <c r="I142" i="7"/>
  <c r="C142" i="7" s="1"/>
  <c r="F142" i="7"/>
  <c r="O141" i="7"/>
  <c r="L141" i="7"/>
  <c r="I141" i="7"/>
  <c r="F141" i="7"/>
  <c r="C141" i="7" s="1"/>
  <c r="O140" i="7"/>
  <c r="L140" i="7"/>
  <c r="I140" i="7"/>
  <c r="F140" i="7"/>
  <c r="O139" i="7"/>
  <c r="L139" i="7"/>
  <c r="L138" i="7" s="1"/>
  <c r="I139" i="7"/>
  <c r="F139" i="7"/>
  <c r="O138" i="7"/>
  <c r="N138" i="7"/>
  <c r="M138" i="7"/>
  <c r="K138" i="7"/>
  <c r="J138" i="7"/>
  <c r="H138" i="7"/>
  <c r="G138" i="7"/>
  <c r="E138" i="7"/>
  <c r="D138" i="7"/>
  <c r="O137" i="7"/>
  <c r="L137" i="7"/>
  <c r="I137" i="7"/>
  <c r="F137" i="7"/>
  <c r="O136" i="7"/>
  <c r="L136" i="7"/>
  <c r="I136" i="7"/>
  <c r="C136" i="7" s="1"/>
  <c r="F136" i="7"/>
  <c r="O135" i="7"/>
  <c r="L135" i="7"/>
  <c r="L134" i="7" s="1"/>
  <c r="I135" i="7"/>
  <c r="F135" i="7"/>
  <c r="O134" i="7"/>
  <c r="N134" i="7"/>
  <c r="M134" i="7"/>
  <c r="K134" i="7"/>
  <c r="J134" i="7"/>
  <c r="H134" i="7"/>
  <c r="G134" i="7"/>
  <c r="E134" i="7"/>
  <c r="D134" i="7"/>
  <c r="O133" i="7"/>
  <c r="L133" i="7"/>
  <c r="I133" i="7"/>
  <c r="F133" i="7"/>
  <c r="O132" i="7"/>
  <c r="O131" i="7" s="1"/>
  <c r="L132" i="7"/>
  <c r="I132" i="7"/>
  <c r="C132" i="7" s="1"/>
  <c r="F132" i="7"/>
  <c r="N131" i="7"/>
  <c r="M131" i="7"/>
  <c r="L131" i="7"/>
  <c r="K131" i="7"/>
  <c r="J131" i="7"/>
  <c r="H131" i="7"/>
  <c r="G131" i="7"/>
  <c r="F131" i="7"/>
  <c r="E131" i="7"/>
  <c r="D131" i="7"/>
  <c r="O130" i="7"/>
  <c r="L130" i="7"/>
  <c r="I130" i="7"/>
  <c r="F130" i="7"/>
  <c r="C130" i="7"/>
  <c r="O129" i="7"/>
  <c r="L129" i="7"/>
  <c r="I129" i="7"/>
  <c r="F129" i="7"/>
  <c r="C129" i="7" s="1"/>
  <c r="O128" i="7"/>
  <c r="L128" i="7"/>
  <c r="I128" i="7"/>
  <c r="F128" i="7"/>
  <c r="O127" i="7"/>
  <c r="L127" i="7"/>
  <c r="L126" i="7" s="1"/>
  <c r="I127" i="7"/>
  <c r="F127" i="7"/>
  <c r="C127" i="7" s="1"/>
  <c r="O126" i="7"/>
  <c r="N126" i="7"/>
  <c r="M126" i="7"/>
  <c r="K126" i="7"/>
  <c r="J126" i="7"/>
  <c r="H126" i="7"/>
  <c r="G126" i="7"/>
  <c r="E126" i="7"/>
  <c r="D126" i="7"/>
  <c r="O125" i="7"/>
  <c r="L125" i="7"/>
  <c r="I125" i="7"/>
  <c r="F125" i="7"/>
  <c r="O124" i="7"/>
  <c r="L124" i="7"/>
  <c r="I124" i="7"/>
  <c r="C124" i="7" s="1"/>
  <c r="F124" i="7"/>
  <c r="O123" i="7"/>
  <c r="L123" i="7"/>
  <c r="I123" i="7"/>
  <c r="F123" i="7"/>
  <c r="O122" i="7"/>
  <c r="O121" i="7" s="1"/>
  <c r="L122" i="7"/>
  <c r="I122" i="7"/>
  <c r="I121" i="7" s="1"/>
  <c r="F122" i="7"/>
  <c r="C122" i="7" s="1"/>
  <c r="N121" i="7"/>
  <c r="N120" i="7" s="1"/>
  <c r="M121" i="7"/>
  <c r="L121" i="7"/>
  <c r="K121" i="7"/>
  <c r="J121" i="7"/>
  <c r="J120" i="7" s="1"/>
  <c r="H121" i="7"/>
  <c r="H120" i="7" s="1"/>
  <c r="G121" i="7"/>
  <c r="E121" i="7"/>
  <c r="D121" i="7"/>
  <c r="D120" i="7" s="1"/>
  <c r="M120" i="7"/>
  <c r="E120" i="7"/>
  <c r="O119" i="7"/>
  <c r="L119" i="7"/>
  <c r="I119" i="7"/>
  <c r="F119" i="7"/>
  <c r="O118" i="7"/>
  <c r="L118" i="7"/>
  <c r="I118" i="7"/>
  <c r="F118" i="7"/>
  <c r="C118" i="7" s="1"/>
  <c r="O117" i="7"/>
  <c r="L117" i="7"/>
  <c r="I117" i="7"/>
  <c r="F117" i="7"/>
  <c r="O116" i="7"/>
  <c r="L116" i="7"/>
  <c r="I116" i="7"/>
  <c r="F116" i="7"/>
  <c r="O115" i="7"/>
  <c r="L115" i="7"/>
  <c r="L114" i="7" s="1"/>
  <c r="I115" i="7"/>
  <c r="F115" i="7"/>
  <c r="O114" i="7"/>
  <c r="N114" i="7"/>
  <c r="M114" i="7"/>
  <c r="K114" i="7"/>
  <c r="J114" i="7"/>
  <c r="H114" i="7"/>
  <c r="G114" i="7"/>
  <c r="E114" i="7"/>
  <c r="D114" i="7"/>
  <c r="O113" i="7"/>
  <c r="L113" i="7"/>
  <c r="I113" i="7"/>
  <c r="F113" i="7"/>
  <c r="C113" i="7" s="1"/>
  <c r="O112" i="7"/>
  <c r="L112" i="7"/>
  <c r="I112" i="7"/>
  <c r="F112" i="7"/>
  <c r="O111" i="7"/>
  <c r="L111" i="7"/>
  <c r="I111" i="7"/>
  <c r="F111" i="7"/>
  <c r="C111" i="7" s="1"/>
  <c r="O110" i="7"/>
  <c r="L110" i="7"/>
  <c r="I110" i="7"/>
  <c r="F110" i="7"/>
  <c r="C110" i="7" s="1"/>
  <c r="O109" i="7"/>
  <c r="L109" i="7"/>
  <c r="L108" i="7" s="1"/>
  <c r="I109" i="7"/>
  <c r="F109" i="7"/>
  <c r="N108" i="7"/>
  <c r="M108" i="7"/>
  <c r="K108" i="7"/>
  <c r="J108" i="7"/>
  <c r="H108" i="7"/>
  <c r="G108" i="7"/>
  <c r="E108" i="7"/>
  <c r="D108" i="7"/>
  <c r="O107" i="7"/>
  <c r="L107" i="7"/>
  <c r="I107" i="7"/>
  <c r="F107" i="7"/>
  <c r="O106" i="7"/>
  <c r="L106" i="7"/>
  <c r="I106" i="7"/>
  <c r="F106" i="7"/>
  <c r="C106" i="7" s="1"/>
  <c r="O105" i="7"/>
  <c r="L105" i="7"/>
  <c r="I105" i="7"/>
  <c r="F105" i="7"/>
  <c r="O104" i="7"/>
  <c r="L104" i="7"/>
  <c r="I104" i="7"/>
  <c r="C104" i="7" s="1"/>
  <c r="F104" i="7"/>
  <c r="O103" i="7"/>
  <c r="L103" i="7"/>
  <c r="I103" i="7"/>
  <c r="F103" i="7"/>
  <c r="O102" i="7"/>
  <c r="L102" i="7"/>
  <c r="I102" i="7"/>
  <c r="F102" i="7"/>
  <c r="C102" i="7" s="1"/>
  <c r="O101" i="7"/>
  <c r="L101" i="7"/>
  <c r="I101" i="7"/>
  <c r="F101" i="7"/>
  <c r="O100" i="7"/>
  <c r="L100" i="7"/>
  <c r="I100" i="7"/>
  <c r="F100" i="7"/>
  <c r="N99" i="7"/>
  <c r="M99" i="7"/>
  <c r="K99" i="7"/>
  <c r="J99" i="7"/>
  <c r="H99" i="7"/>
  <c r="G99" i="7"/>
  <c r="E99" i="7"/>
  <c r="D99" i="7"/>
  <c r="O98" i="7"/>
  <c r="L98" i="7"/>
  <c r="I98" i="7"/>
  <c r="F98" i="7"/>
  <c r="C98" i="7"/>
  <c r="O97" i="7"/>
  <c r="L97" i="7"/>
  <c r="I97" i="7"/>
  <c r="F97" i="7"/>
  <c r="C97" i="7" s="1"/>
  <c r="O96" i="7"/>
  <c r="L96" i="7"/>
  <c r="I96" i="7"/>
  <c r="F96" i="7"/>
  <c r="O95" i="7"/>
  <c r="L95" i="7"/>
  <c r="I95" i="7"/>
  <c r="F95" i="7"/>
  <c r="O94" i="7"/>
  <c r="L94" i="7"/>
  <c r="I94" i="7"/>
  <c r="F94" i="7"/>
  <c r="C94" i="7" s="1"/>
  <c r="O93" i="7"/>
  <c r="L93" i="7"/>
  <c r="I93" i="7"/>
  <c r="F93" i="7"/>
  <c r="O92" i="7"/>
  <c r="O91" i="7" s="1"/>
  <c r="L92" i="7"/>
  <c r="I92" i="7"/>
  <c r="F92" i="7"/>
  <c r="N91" i="7"/>
  <c r="M91" i="7"/>
  <c r="K91" i="7"/>
  <c r="J91" i="7"/>
  <c r="H91" i="7"/>
  <c r="G91" i="7"/>
  <c r="E91" i="7"/>
  <c r="D91" i="7"/>
  <c r="O90" i="7"/>
  <c r="L90" i="7"/>
  <c r="I90" i="7"/>
  <c r="F90" i="7"/>
  <c r="C90" i="7" s="1"/>
  <c r="O89" i="7"/>
  <c r="L89" i="7"/>
  <c r="I89" i="7"/>
  <c r="F89" i="7"/>
  <c r="O88" i="7"/>
  <c r="L88" i="7"/>
  <c r="I88" i="7"/>
  <c r="F88" i="7"/>
  <c r="O87" i="7"/>
  <c r="L87" i="7"/>
  <c r="I87" i="7"/>
  <c r="F87" i="7"/>
  <c r="O86" i="7"/>
  <c r="O85" i="7" s="1"/>
  <c r="L86" i="7"/>
  <c r="I86" i="7"/>
  <c r="I85" i="7" s="1"/>
  <c r="F86" i="7"/>
  <c r="C86" i="7" s="1"/>
  <c r="N85" i="7"/>
  <c r="M85" i="7"/>
  <c r="K85" i="7"/>
  <c r="J85" i="7"/>
  <c r="H85" i="7"/>
  <c r="H83" i="7" s="1"/>
  <c r="G85" i="7"/>
  <c r="E85" i="7"/>
  <c r="D85" i="7"/>
  <c r="D83" i="7" s="1"/>
  <c r="O84" i="7"/>
  <c r="L84" i="7"/>
  <c r="I84" i="7"/>
  <c r="F84" i="7"/>
  <c r="N83" i="7"/>
  <c r="O82" i="7"/>
  <c r="L82" i="7"/>
  <c r="I82" i="7"/>
  <c r="F82" i="7"/>
  <c r="C82" i="7" s="1"/>
  <c r="O81" i="7"/>
  <c r="L81" i="7"/>
  <c r="I81" i="7"/>
  <c r="I80" i="7" s="1"/>
  <c r="F81" i="7"/>
  <c r="N80" i="7"/>
  <c r="M80" i="7"/>
  <c r="L80" i="7"/>
  <c r="K80" i="7"/>
  <c r="J80" i="7"/>
  <c r="H80" i="7"/>
  <c r="G80" i="7"/>
  <c r="E80" i="7"/>
  <c r="D80" i="7"/>
  <c r="O79" i="7"/>
  <c r="L79" i="7"/>
  <c r="I79" i="7"/>
  <c r="F79" i="7"/>
  <c r="O78" i="7"/>
  <c r="O77" i="7" s="1"/>
  <c r="L78" i="7"/>
  <c r="I78" i="7"/>
  <c r="F78" i="7"/>
  <c r="C78" i="7"/>
  <c r="N77" i="7"/>
  <c r="M77" i="7"/>
  <c r="M76" i="7" s="1"/>
  <c r="K77" i="7"/>
  <c r="J77" i="7"/>
  <c r="H77" i="7"/>
  <c r="H76" i="7" s="1"/>
  <c r="H75" i="7" s="1"/>
  <c r="G77" i="7"/>
  <c r="F77" i="7"/>
  <c r="E77" i="7"/>
  <c r="D77" i="7"/>
  <c r="D76" i="7" s="1"/>
  <c r="D75" i="7" s="1"/>
  <c r="N76" i="7"/>
  <c r="N75" i="7" s="1"/>
  <c r="K76" i="7"/>
  <c r="J76" i="7"/>
  <c r="G76" i="7"/>
  <c r="O74" i="7"/>
  <c r="L74" i="7"/>
  <c r="C74" i="7" s="1"/>
  <c r="I74" i="7"/>
  <c r="F74" i="7"/>
  <c r="O73" i="7"/>
  <c r="L73" i="7"/>
  <c r="I73" i="7"/>
  <c r="F73" i="7"/>
  <c r="O72" i="7"/>
  <c r="L72" i="7"/>
  <c r="I72" i="7"/>
  <c r="F72" i="7"/>
  <c r="O71" i="7"/>
  <c r="L71" i="7"/>
  <c r="I71" i="7"/>
  <c r="F71" i="7"/>
  <c r="O70" i="7"/>
  <c r="O69" i="7" s="1"/>
  <c r="O67" i="7" s="1"/>
  <c r="L70" i="7"/>
  <c r="I70" i="7"/>
  <c r="F70" i="7"/>
  <c r="C70" i="7"/>
  <c r="N69" i="7"/>
  <c r="M69" i="7"/>
  <c r="L69" i="7"/>
  <c r="K69" i="7"/>
  <c r="J69" i="7"/>
  <c r="H69" i="7"/>
  <c r="H67" i="7" s="1"/>
  <c r="G69" i="7"/>
  <c r="E69" i="7"/>
  <c r="E67" i="7" s="1"/>
  <c r="D69" i="7"/>
  <c r="D67" i="7" s="1"/>
  <c r="O68" i="7"/>
  <c r="L68" i="7"/>
  <c r="L67" i="7" s="1"/>
  <c r="I68" i="7"/>
  <c r="F68" i="7"/>
  <c r="N67" i="7"/>
  <c r="M67" i="7"/>
  <c r="K67" i="7"/>
  <c r="J67" i="7"/>
  <c r="G67" i="7"/>
  <c r="O66" i="7"/>
  <c r="L66" i="7"/>
  <c r="I66" i="7"/>
  <c r="F66" i="7"/>
  <c r="C66" i="7"/>
  <c r="O65" i="7"/>
  <c r="L65" i="7"/>
  <c r="I65" i="7"/>
  <c r="F65" i="7"/>
  <c r="C65" i="7" s="1"/>
  <c r="O64" i="7"/>
  <c r="L64" i="7"/>
  <c r="I64" i="7"/>
  <c r="F64" i="7"/>
  <c r="O63" i="7"/>
  <c r="L63" i="7"/>
  <c r="I63" i="7"/>
  <c r="F63" i="7"/>
  <c r="O62" i="7"/>
  <c r="O58" i="7" s="1"/>
  <c r="L62" i="7"/>
  <c r="I62" i="7"/>
  <c r="F62" i="7"/>
  <c r="C62" i="7" s="1"/>
  <c r="O61" i="7"/>
  <c r="L61" i="7"/>
  <c r="I61" i="7"/>
  <c r="F61" i="7"/>
  <c r="O60" i="7"/>
  <c r="L60" i="7"/>
  <c r="I60" i="7"/>
  <c r="F60" i="7"/>
  <c r="O59" i="7"/>
  <c r="L59" i="7"/>
  <c r="L58" i="7" s="1"/>
  <c r="I59" i="7"/>
  <c r="F59" i="7"/>
  <c r="N58" i="7"/>
  <c r="M58" i="7"/>
  <c r="K58" i="7"/>
  <c r="J58" i="7"/>
  <c r="H58" i="7"/>
  <c r="G58" i="7"/>
  <c r="E58" i="7"/>
  <c r="D58" i="7"/>
  <c r="O57" i="7"/>
  <c r="L57" i="7"/>
  <c r="I57" i="7"/>
  <c r="F57" i="7"/>
  <c r="O56" i="7"/>
  <c r="L56" i="7"/>
  <c r="L55" i="7" s="1"/>
  <c r="I56" i="7"/>
  <c r="I55" i="7" s="1"/>
  <c r="F56" i="7"/>
  <c r="N55" i="7"/>
  <c r="N54" i="7" s="1"/>
  <c r="M55" i="7"/>
  <c r="M54" i="7" s="1"/>
  <c r="M53" i="7" s="1"/>
  <c r="K55" i="7"/>
  <c r="J55" i="7"/>
  <c r="J54" i="7" s="1"/>
  <c r="J53" i="7" s="1"/>
  <c r="H55" i="7"/>
  <c r="G55" i="7"/>
  <c r="G54" i="7" s="1"/>
  <c r="G53" i="7" s="1"/>
  <c r="E55" i="7"/>
  <c r="E54" i="7" s="1"/>
  <c r="D55" i="7"/>
  <c r="K54" i="7"/>
  <c r="K53" i="7" s="1"/>
  <c r="H54" i="7"/>
  <c r="D54" i="7"/>
  <c r="D53" i="7"/>
  <c r="O47" i="7"/>
  <c r="C47" i="7" s="1"/>
  <c r="O46" i="7"/>
  <c r="C46" i="7"/>
  <c r="O45" i="7"/>
  <c r="N45" i="7"/>
  <c r="M45" i="7"/>
  <c r="L44" i="7"/>
  <c r="L43" i="7" s="1"/>
  <c r="I44" i="7"/>
  <c r="C44" i="7" s="1"/>
  <c r="F44" i="7"/>
  <c r="F43" i="7" s="1"/>
  <c r="K43" i="7"/>
  <c r="J43" i="7"/>
  <c r="H43" i="7"/>
  <c r="G43" i="7"/>
  <c r="E43" i="7"/>
  <c r="D43" i="7"/>
  <c r="F42" i="7"/>
  <c r="F41" i="7" s="1"/>
  <c r="C41" i="7" s="1"/>
  <c r="E41" i="7"/>
  <c r="D41" i="7"/>
  <c r="L40" i="7"/>
  <c r="C40" i="7" s="1"/>
  <c r="L39" i="7"/>
  <c r="C39" i="7" s="1"/>
  <c r="L38" i="7"/>
  <c r="C38" i="7" s="1"/>
  <c r="L37" i="7"/>
  <c r="C37" i="7" s="1"/>
  <c r="K36" i="7"/>
  <c r="J36" i="7"/>
  <c r="L35" i="7"/>
  <c r="C35" i="7" s="1"/>
  <c r="L34" i="7"/>
  <c r="C34" i="7"/>
  <c r="L33" i="7"/>
  <c r="C33" i="7" s="1"/>
  <c r="K33" i="7"/>
  <c r="J33" i="7"/>
  <c r="L32" i="7"/>
  <c r="L31" i="7" s="1"/>
  <c r="K31" i="7"/>
  <c r="J31" i="7"/>
  <c r="L30" i="7"/>
  <c r="C30" i="7" s="1"/>
  <c r="L29" i="7"/>
  <c r="C29" i="7"/>
  <c r="L28" i="7"/>
  <c r="C28" i="7" s="1"/>
  <c r="K27" i="7"/>
  <c r="J27" i="7"/>
  <c r="K26" i="7"/>
  <c r="F25" i="7"/>
  <c r="C25" i="7"/>
  <c r="I24" i="7"/>
  <c r="O23" i="7"/>
  <c r="L23" i="7"/>
  <c r="I23" i="7"/>
  <c r="F23" i="7"/>
  <c r="O22" i="7"/>
  <c r="L22" i="7"/>
  <c r="I22" i="7"/>
  <c r="F22" i="7"/>
  <c r="F21" i="7" s="1"/>
  <c r="O21" i="7"/>
  <c r="N21" i="7"/>
  <c r="N275" i="7" s="1"/>
  <c r="N274" i="7" s="1"/>
  <c r="M21" i="7"/>
  <c r="M275" i="7" s="1"/>
  <c r="M274" i="7" s="1"/>
  <c r="K21" i="7"/>
  <c r="K275" i="7" s="1"/>
  <c r="K274" i="7" s="1"/>
  <c r="J21" i="7"/>
  <c r="J275" i="7" s="1"/>
  <c r="J274" i="7" s="1"/>
  <c r="H21" i="7"/>
  <c r="H275" i="7" s="1"/>
  <c r="H274" i="7" s="1"/>
  <c r="G21" i="7"/>
  <c r="G275" i="7" s="1"/>
  <c r="G274" i="7" s="1"/>
  <c r="E21" i="7"/>
  <c r="E275" i="7" s="1"/>
  <c r="E274" i="7" s="1"/>
  <c r="D21" i="7"/>
  <c r="D275" i="7" s="1"/>
  <c r="D274" i="7" s="1"/>
  <c r="M20" i="7"/>
  <c r="H20" i="7"/>
  <c r="I40" i="6"/>
  <c r="J39" i="6"/>
  <c r="J38" i="6" s="1"/>
  <c r="I39" i="6"/>
  <c r="H38" i="6"/>
  <c r="G38" i="6"/>
  <c r="F38" i="6"/>
  <c r="E38" i="6"/>
  <c r="J32" i="6"/>
  <c r="I32" i="6"/>
  <c r="J31" i="6"/>
  <c r="I31" i="6"/>
  <c r="J30" i="6"/>
  <c r="I30" i="6"/>
  <c r="J29" i="6"/>
  <c r="I29" i="6"/>
  <c r="J28" i="6"/>
  <c r="I28" i="6"/>
  <c r="J27" i="6"/>
  <c r="I27" i="6"/>
  <c r="J26" i="6"/>
  <c r="I26" i="6"/>
  <c r="J25" i="6"/>
  <c r="E25" i="6"/>
  <c r="I25" i="6" s="1"/>
  <c r="J24" i="6"/>
  <c r="I24" i="6"/>
  <c r="J23" i="6"/>
  <c r="I23" i="6"/>
  <c r="J22" i="6"/>
  <c r="I22" i="6"/>
  <c r="J21" i="6"/>
  <c r="I21" i="6"/>
  <c r="J20" i="6"/>
  <c r="I20" i="6"/>
  <c r="J19" i="6"/>
  <c r="I19" i="6"/>
  <c r="J18" i="6"/>
  <c r="I18" i="6"/>
  <c r="J17" i="6"/>
  <c r="I17" i="6"/>
  <c r="J16" i="6"/>
  <c r="I16" i="6"/>
  <c r="J15" i="6"/>
  <c r="I15" i="6"/>
  <c r="J14" i="6"/>
  <c r="J13" i="6" s="1"/>
  <c r="I14" i="6"/>
  <c r="H13" i="6"/>
  <c r="G13" i="6"/>
  <c r="F13" i="6"/>
  <c r="E13" i="6"/>
  <c r="O284" i="5"/>
  <c r="L284" i="5"/>
  <c r="I284" i="5"/>
  <c r="F284" i="5"/>
  <c r="C284" i="5" s="1"/>
  <c r="O283" i="5"/>
  <c r="L283" i="5"/>
  <c r="I283" i="5"/>
  <c r="F283" i="5"/>
  <c r="O282" i="5"/>
  <c r="L282" i="5"/>
  <c r="I282" i="5"/>
  <c r="C282" i="5" s="1"/>
  <c r="F282" i="5"/>
  <c r="O281" i="5"/>
  <c r="L281" i="5"/>
  <c r="I281" i="5"/>
  <c r="F281" i="5"/>
  <c r="O280" i="5"/>
  <c r="L280" i="5"/>
  <c r="I280" i="5"/>
  <c r="F280" i="5"/>
  <c r="C280" i="5" s="1"/>
  <c r="O279" i="5"/>
  <c r="L279" i="5"/>
  <c r="I279" i="5"/>
  <c r="F279" i="5"/>
  <c r="O278" i="5"/>
  <c r="L278" i="5"/>
  <c r="I278" i="5"/>
  <c r="C278" i="5" s="1"/>
  <c r="F278" i="5"/>
  <c r="O277" i="5"/>
  <c r="L277" i="5"/>
  <c r="I277" i="5"/>
  <c r="F277" i="5"/>
  <c r="F276" i="5" s="1"/>
  <c r="O276" i="5"/>
  <c r="N276" i="5"/>
  <c r="M276" i="5"/>
  <c r="K276" i="5"/>
  <c r="J276" i="5"/>
  <c r="H276" i="5"/>
  <c r="G276" i="5"/>
  <c r="E276" i="5"/>
  <c r="D276" i="5"/>
  <c r="O271" i="5"/>
  <c r="L271" i="5"/>
  <c r="I271" i="5"/>
  <c r="F271" i="5"/>
  <c r="C271" i="5" s="1"/>
  <c r="O270" i="5"/>
  <c r="L270" i="5"/>
  <c r="L269" i="5" s="1"/>
  <c r="I270" i="5"/>
  <c r="F270" i="5"/>
  <c r="O269" i="5"/>
  <c r="N269" i="5"/>
  <c r="M269" i="5"/>
  <c r="K269" i="5"/>
  <c r="J269" i="5"/>
  <c r="H269" i="5"/>
  <c r="G269" i="5"/>
  <c r="F269" i="5"/>
  <c r="E269" i="5"/>
  <c r="D269" i="5"/>
  <c r="O268" i="5"/>
  <c r="O267" i="5" s="1"/>
  <c r="O266" i="5" s="1"/>
  <c r="O265" i="5" s="1"/>
  <c r="L268" i="5"/>
  <c r="I268" i="5"/>
  <c r="F268" i="5"/>
  <c r="F267" i="5" s="1"/>
  <c r="C268" i="5"/>
  <c r="N267" i="5"/>
  <c r="M267" i="5"/>
  <c r="L267" i="5"/>
  <c r="L266" i="5" s="1"/>
  <c r="L265" i="5" s="1"/>
  <c r="K267" i="5"/>
  <c r="K266" i="5" s="1"/>
  <c r="K265" i="5" s="1"/>
  <c r="J267" i="5"/>
  <c r="I267" i="5"/>
  <c r="H267" i="5"/>
  <c r="H266" i="5" s="1"/>
  <c r="H265" i="5" s="1"/>
  <c r="G267" i="5"/>
  <c r="E267" i="5"/>
  <c r="D267" i="5"/>
  <c r="D266" i="5" s="1"/>
  <c r="D265" i="5" s="1"/>
  <c r="N266" i="5"/>
  <c r="N265" i="5" s="1"/>
  <c r="M266" i="5"/>
  <c r="M265" i="5" s="1"/>
  <c r="J266" i="5"/>
  <c r="I266" i="5"/>
  <c r="I265" i="5" s="1"/>
  <c r="G266" i="5"/>
  <c r="G265" i="5" s="1"/>
  <c r="E266" i="5"/>
  <c r="E265" i="5" s="1"/>
  <c r="J265" i="5"/>
  <c r="O264" i="5"/>
  <c r="O263" i="5" s="1"/>
  <c r="L264" i="5"/>
  <c r="L263" i="5" s="1"/>
  <c r="I264" i="5"/>
  <c r="F264" i="5"/>
  <c r="F263" i="5" s="1"/>
  <c r="N263" i="5"/>
  <c r="M263" i="5"/>
  <c r="K263" i="5"/>
  <c r="J263" i="5"/>
  <c r="I263" i="5"/>
  <c r="H263" i="5"/>
  <c r="G263" i="5"/>
  <c r="E263" i="5"/>
  <c r="D263" i="5"/>
  <c r="O262" i="5"/>
  <c r="L262" i="5"/>
  <c r="I262" i="5"/>
  <c r="C262" i="5" s="1"/>
  <c r="F262" i="5"/>
  <c r="O261" i="5"/>
  <c r="L261" i="5"/>
  <c r="I261" i="5"/>
  <c r="F261" i="5"/>
  <c r="O260" i="5"/>
  <c r="O257" i="5" s="1"/>
  <c r="L260" i="5"/>
  <c r="I260" i="5"/>
  <c r="C260" i="5" s="1"/>
  <c r="F260" i="5"/>
  <c r="O259" i="5"/>
  <c r="L259" i="5"/>
  <c r="I259" i="5"/>
  <c r="F259" i="5"/>
  <c r="O258" i="5"/>
  <c r="L258" i="5"/>
  <c r="L257" i="5" s="1"/>
  <c r="I258" i="5"/>
  <c r="F258" i="5"/>
  <c r="N257" i="5"/>
  <c r="M257" i="5"/>
  <c r="K257" i="5"/>
  <c r="J257" i="5"/>
  <c r="H257" i="5"/>
  <c r="G257" i="5"/>
  <c r="F257" i="5"/>
  <c r="E257" i="5"/>
  <c r="D257" i="5"/>
  <c r="O256" i="5"/>
  <c r="L256" i="5"/>
  <c r="I256" i="5"/>
  <c r="F256" i="5"/>
  <c r="C256" i="5"/>
  <c r="O255" i="5"/>
  <c r="L255" i="5"/>
  <c r="I255" i="5"/>
  <c r="F255" i="5"/>
  <c r="C255" i="5" s="1"/>
  <c r="O254" i="5"/>
  <c r="L254" i="5"/>
  <c r="L253" i="5" s="1"/>
  <c r="I254" i="5"/>
  <c r="F254" i="5"/>
  <c r="F253" i="5" s="1"/>
  <c r="N253" i="5"/>
  <c r="N252" i="5" s="1"/>
  <c r="M253" i="5"/>
  <c r="K253" i="5"/>
  <c r="J253" i="5"/>
  <c r="J252" i="5" s="1"/>
  <c r="H253" i="5"/>
  <c r="G253" i="5"/>
  <c r="G252" i="5" s="1"/>
  <c r="E253" i="5"/>
  <c r="D253" i="5"/>
  <c r="K252" i="5"/>
  <c r="O251" i="5"/>
  <c r="L251" i="5"/>
  <c r="L250" i="5" s="1"/>
  <c r="I251" i="5"/>
  <c r="I250" i="5" s="1"/>
  <c r="F251" i="5"/>
  <c r="F250" i="5" s="1"/>
  <c r="O250" i="5"/>
  <c r="N250" i="5"/>
  <c r="M250" i="5"/>
  <c r="K250" i="5"/>
  <c r="J250" i="5"/>
  <c r="H250" i="5"/>
  <c r="G250" i="5"/>
  <c r="E250" i="5"/>
  <c r="D250" i="5"/>
  <c r="O249" i="5"/>
  <c r="L249" i="5"/>
  <c r="I249" i="5"/>
  <c r="F249" i="5"/>
  <c r="O248" i="5"/>
  <c r="O245" i="5" s="1"/>
  <c r="L248" i="5"/>
  <c r="I248" i="5"/>
  <c r="F248" i="5"/>
  <c r="C248" i="5"/>
  <c r="O247" i="5"/>
  <c r="L247" i="5"/>
  <c r="I247" i="5"/>
  <c r="F247" i="5"/>
  <c r="C247" i="5" s="1"/>
  <c r="O246" i="5"/>
  <c r="L246" i="5"/>
  <c r="L245" i="5" s="1"/>
  <c r="I246" i="5"/>
  <c r="F246" i="5"/>
  <c r="F245" i="5" s="1"/>
  <c r="N245" i="5"/>
  <c r="M245" i="5"/>
  <c r="K245" i="5"/>
  <c r="J245" i="5"/>
  <c r="H245" i="5"/>
  <c r="G245" i="5"/>
  <c r="E245" i="5"/>
  <c r="D245" i="5"/>
  <c r="O244" i="5"/>
  <c r="O241" i="5" s="1"/>
  <c r="L244" i="5"/>
  <c r="I244" i="5"/>
  <c r="C244" i="5" s="1"/>
  <c r="F244" i="5"/>
  <c r="O243" i="5"/>
  <c r="L243" i="5"/>
  <c r="I243" i="5"/>
  <c r="F243" i="5"/>
  <c r="O242" i="5"/>
  <c r="L242" i="5"/>
  <c r="L241" i="5" s="1"/>
  <c r="L240" i="5" s="1"/>
  <c r="I242" i="5"/>
  <c r="F242" i="5"/>
  <c r="N241" i="5"/>
  <c r="N240" i="5" s="1"/>
  <c r="M241" i="5"/>
  <c r="K241" i="5"/>
  <c r="J241" i="5"/>
  <c r="J240" i="5" s="1"/>
  <c r="H241" i="5"/>
  <c r="G241" i="5"/>
  <c r="G240" i="5" s="1"/>
  <c r="E241" i="5"/>
  <c r="D241" i="5"/>
  <c r="D240" i="5" s="1"/>
  <c r="M240" i="5"/>
  <c r="K240" i="5"/>
  <c r="H240" i="5"/>
  <c r="E240" i="5"/>
  <c r="O239" i="5"/>
  <c r="L239" i="5"/>
  <c r="I239" i="5"/>
  <c r="F239" i="5"/>
  <c r="O238" i="5"/>
  <c r="L238" i="5"/>
  <c r="I238" i="5"/>
  <c r="F238" i="5"/>
  <c r="O237" i="5"/>
  <c r="L237" i="5"/>
  <c r="I237" i="5"/>
  <c r="F237" i="5"/>
  <c r="O236" i="5"/>
  <c r="O233" i="5" s="1"/>
  <c r="O232" i="5" s="1"/>
  <c r="L236" i="5"/>
  <c r="I236" i="5"/>
  <c r="F236" i="5"/>
  <c r="C236" i="5"/>
  <c r="O235" i="5"/>
  <c r="L235" i="5"/>
  <c r="I235" i="5"/>
  <c r="F235" i="5"/>
  <c r="C235" i="5" s="1"/>
  <c r="O234" i="5"/>
  <c r="L234" i="5"/>
  <c r="L233" i="5" s="1"/>
  <c r="L232" i="5" s="1"/>
  <c r="I234" i="5"/>
  <c r="F234" i="5"/>
  <c r="C234" i="5" s="1"/>
  <c r="N233" i="5"/>
  <c r="N232" i="5" s="1"/>
  <c r="M233" i="5"/>
  <c r="K233" i="5"/>
  <c r="J233" i="5"/>
  <c r="J232" i="5" s="1"/>
  <c r="H233" i="5"/>
  <c r="G233" i="5"/>
  <c r="G232" i="5" s="1"/>
  <c r="E233" i="5"/>
  <c r="D233" i="5"/>
  <c r="D232" i="5" s="1"/>
  <c r="M232" i="5"/>
  <c r="K232" i="5"/>
  <c r="H232" i="5"/>
  <c r="E232" i="5"/>
  <c r="O231" i="5"/>
  <c r="L231" i="5"/>
  <c r="I231" i="5"/>
  <c r="F231" i="5"/>
  <c r="O230" i="5"/>
  <c r="L230" i="5"/>
  <c r="I230" i="5"/>
  <c r="F230" i="5"/>
  <c r="O229" i="5"/>
  <c r="L229" i="5"/>
  <c r="I229" i="5"/>
  <c r="F229" i="5"/>
  <c r="O228" i="5"/>
  <c r="O227" i="5" s="1"/>
  <c r="L228" i="5"/>
  <c r="I228" i="5"/>
  <c r="F228" i="5"/>
  <c r="F227" i="5" s="1"/>
  <c r="C228" i="5"/>
  <c r="N227" i="5"/>
  <c r="M227" i="5"/>
  <c r="L227" i="5"/>
  <c r="K227" i="5"/>
  <c r="J227" i="5"/>
  <c r="H227" i="5"/>
  <c r="G227" i="5"/>
  <c r="E227" i="5"/>
  <c r="D227" i="5"/>
  <c r="O226" i="5"/>
  <c r="L226" i="5"/>
  <c r="I226" i="5"/>
  <c r="F226" i="5"/>
  <c r="O225" i="5"/>
  <c r="L225" i="5"/>
  <c r="I225" i="5"/>
  <c r="F225" i="5"/>
  <c r="O224" i="5"/>
  <c r="L224" i="5"/>
  <c r="I224" i="5"/>
  <c r="C224" i="5" s="1"/>
  <c r="F224" i="5"/>
  <c r="O223" i="5"/>
  <c r="L223" i="5"/>
  <c r="I223" i="5"/>
  <c r="F223" i="5"/>
  <c r="O222" i="5"/>
  <c r="L222" i="5"/>
  <c r="I222" i="5"/>
  <c r="F222" i="5"/>
  <c r="C222" i="5" s="1"/>
  <c r="O221" i="5"/>
  <c r="L221" i="5"/>
  <c r="I221" i="5"/>
  <c r="F221" i="5"/>
  <c r="O220" i="5"/>
  <c r="O219" i="5" s="1"/>
  <c r="L220" i="5"/>
  <c r="I220" i="5"/>
  <c r="F220" i="5"/>
  <c r="F219" i="5" s="1"/>
  <c r="N219" i="5"/>
  <c r="M219" i="5"/>
  <c r="L219" i="5"/>
  <c r="K219" i="5"/>
  <c r="J219" i="5"/>
  <c r="H219" i="5"/>
  <c r="G219" i="5"/>
  <c r="E219" i="5"/>
  <c r="D219" i="5"/>
  <c r="O218" i="5"/>
  <c r="L218" i="5"/>
  <c r="I218" i="5"/>
  <c r="F218" i="5"/>
  <c r="C218" i="5" s="1"/>
  <c r="O217" i="5"/>
  <c r="L217" i="5"/>
  <c r="I217" i="5"/>
  <c r="I216" i="5" s="1"/>
  <c r="F217" i="5"/>
  <c r="O216" i="5"/>
  <c r="N216" i="5"/>
  <c r="M216" i="5"/>
  <c r="K216" i="5"/>
  <c r="J216" i="5"/>
  <c r="H216" i="5"/>
  <c r="G216" i="5"/>
  <c r="F216" i="5"/>
  <c r="E216" i="5"/>
  <c r="D216" i="5"/>
  <c r="O215" i="5"/>
  <c r="O214" i="5" s="1"/>
  <c r="L215" i="5"/>
  <c r="L214" i="5" s="1"/>
  <c r="I215" i="5"/>
  <c r="F215" i="5"/>
  <c r="F214" i="5" s="1"/>
  <c r="N214" i="5"/>
  <c r="M214" i="5"/>
  <c r="M212" i="5" s="1"/>
  <c r="M211" i="5" s="1"/>
  <c r="K214" i="5"/>
  <c r="K212" i="5" s="1"/>
  <c r="K211" i="5" s="1"/>
  <c r="J214" i="5"/>
  <c r="J212" i="5" s="1"/>
  <c r="I214" i="5"/>
  <c r="H214" i="5"/>
  <c r="G214" i="5"/>
  <c r="E214" i="5"/>
  <c r="E212" i="5" s="1"/>
  <c r="E211" i="5" s="1"/>
  <c r="D214" i="5"/>
  <c r="O213" i="5"/>
  <c r="L213" i="5"/>
  <c r="I213" i="5"/>
  <c r="F213" i="5"/>
  <c r="G212" i="5"/>
  <c r="O210" i="5"/>
  <c r="L210" i="5"/>
  <c r="I210" i="5"/>
  <c r="F210" i="5"/>
  <c r="O209" i="5"/>
  <c r="L209" i="5"/>
  <c r="C209" i="5" s="1"/>
  <c r="I209" i="5"/>
  <c r="F209" i="5"/>
  <c r="O208" i="5"/>
  <c r="N208" i="5"/>
  <c r="M208" i="5"/>
  <c r="K208" i="5"/>
  <c r="J208" i="5"/>
  <c r="I208" i="5"/>
  <c r="H208" i="5"/>
  <c r="G208" i="5"/>
  <c r="F208" i="5"/>
  <c r="E208" i="5"/>
  <c r="D208" i="5"/>
  <c r="O207" i="5"/>
  <c r="L207" i="5"/>
  <c r="I207" i="5"/>
  <c r="F207" i="5"/>
  <c r="O206" i="5"/>
  <c r="L206" i="5"/>
  <c r="I206" i="5"/>
  <c r="F206" i="5"/>
  <c r="O205" i="5"/>
  <c r="L205" i="5"/>
  <c r="I205" i="5"/>
  <c r="F205" i="5"/>
  <c r="O204" i="5"/>
  <c r="L204" i="5"/>
  <c r="I204" i="5"/>
  <c r="C204" i="5" s="1"/>
  <c r="F204" i="5"/>
  <c r="O203" i="5"/>
  <c r="L203" i="5"/>
  <c r="I203" i="5"/>
  <c r="F203" i="5"/>
  <c r="O202" i="5"/>
  <c r="L202" i="5"/>
  <c r="I202" i="5"/>
  <c r="F202" i="5"/>
  <c r="C202" i="5" s="1"/>
  <c r="O201" i="5"/>
  <c r="L201" i="5"/>
  <c r="I201" i="5"/>
  <c r="F201" i="5"/>
  <c r="O200" i="5"/>
  <c r="O199" i="5" s="1"/>
  <c r="L200" i="5"/>
  <c r="I200" i="5"/>
  <c r="F200" i="5"/>
  <c r="F199" i="5" s="1"/>
  <c r="N199" i="5"/>
  <c r="M199" i="5"/>
  <c r="L199" i="5"/>
  <c r="K199" i="5"/>
  <c r="J199" i="5"/>
  <c r="H199" i="5"/>
  <c r="G199" i="5"/>
  <c r="E199" i="5"/>
  <c r="D199" i="5"/>
  <c r="O198" i="5"/>
  <c r="L198" i="5"/>
  <c r="I198" i="5"/>
  <c r="F198" i="5"/>
  <c r="O197" i="5"/>
  <c r="L197" i="5"/>
  <c r="C197" i="5" s="1"/>
  <c r="I197" i="5"/>
  <c r="F197" i="5"/>
  <c r="O196" i="5"/>
  <c r="L196" i="5"/>
  <c r="I196" i="5"/>
  <c r="F196" i="5"/>
  <c r="C196" i="5" s="1"/>
  <c r="O195" i="5"/>
  <c r="L195" i="5"/>
  <c r="I195" i="5"/>
  <c r="F195" i="5"/>
  <c r="O194" i="5"/>
  <c r="L194" i="5"/>
  <c r="I194" i="5"/>
  <c r="F194" i="5"/>
  <c r="O193" i="5"/>
  <c r="L193" i="5"/>
  <c r="I193" i="5"/>
  <c r="F193" i="5"/>
  <c r="O192" i="5"/>
  <c r="O188" i="5" s="1"/>
  <c r="O187" i="5" s="1"/>
  <c r="L192" i="5"/>
  <c r="I192" i="5"/>
  <c r="F192" i="5"/>
  <c r="C192" i="5"/>
  <c r="O191" i="5"/>
  <c r="L191" i="5"/>
  <c r="I191" i="5"/>
  <c r="F191" i="5"/>
  <c r="C191" i="5" s="1"/>
  <c r="O190" i="5"/>
  <c r="L190" i="5"/>
  <c r="I190" i="5"/>
  <c r="F190" i="5"/>
  <c r="C190" i="5" s="1"/>
  <c r="O189" i="5"/>
  <c r="L189" i="5"/>
  <c r="I189" i="5"/>
  <c r="F189" i="5"/>
  <c r="N188" i="5"/>
  <c r="M188" i="5"/>
  <c r="K188" i="5"/>
  <c r="K187" i="5" s="1"/>
  <c r="J188" i="5"/>
  <c r="H188" i="5"/>
  <c r="H187" i="5" s="1"/>
  <c r="G188" i="5"/>
  <c r="G187" i="5" s="1"/>
  <c r="E188" i="5"/>
  <c r="E187" i="5" s="1"/>
  <c r="D188" i="5"/>
  <c r="N187" i="5"/>
  <c r="M187" i="5"/>
  <c r="J187" i="5"/>
  <c r="D187" i="5"/>
  <c r="O186" i="5"/>
  <c r="L186" i="5"/>
  <c r="I186" i="5"/>
  <c r="F186" i="5"/>
  <c r="O185" i="5"/>
  <c r="L185" i="5"/>
  <c r="I185" i="5"/>
  <c r="F185" i="5"/>
  <c r="O184" i="5"/>
  <c r="O183" i="5" s="1"/>
  <c r="L184" i="5"/>
  <c r="I184" i="5"/>
  <c r="F184" i="5"/>
  <c r="F183" i="5" s="1"/>
  <c r="C184" i="5"/>
  <c r="N183" i="5"/>
  <c r="M183" i="5"/>
  <c r="L183" i="5"/>
  <c r="K183" i="5"/>
  <c r="J183" i="5"/>
  <c r="H183" i="5"/>
  <c r="G183" i="5"/>
  <c r="E183" i="5"/>
  <c r="D183" i="5"/>
  <c r="N182" i="5"/>
  <c r="M182" i="5"/>
  <c r="J182" i="5"/>
  <c r="O180" i="5"/>
  <c r="O179" i="5" s="1"/>
  <c r="O178" i="5" s="1"/>
  <c r="L180" i="5"/>
  <c r="L179" i="5" s="1"/>
  <c r="L178" i="5" s="1"/>
  <c r="I180" i="5"/>
  <c r="C180" i="5" s="1"/>
  <c r="F180" i="5"/>
  <c r="F179" i="5" s="1"/>
  <c r="N179" i="5"/>
  <c r="N178" i="5" s="1"/>
  <c r="N174" i="5" s="1"/>
  <c r="M179" i="5"/>
  <c r="M178" i="5" s="1"/>
  <c r="M174" i="5" s="1"/>
  <c r="K179" i="5"/>
  <c r="J179" i="5"/>
  <c r="I179" i="5"/>
  <c r="I178" i="5" s="1"/>
  <c r="I174" i="5" s="1"/>
  <c r="H179" i="5"/>
  <c r="H178" i="5" s="1"/>
  <c r="G179" i="5"/>
  <c r="E179" i="5"/>
  <c r="D179" i="5"/>
  <c r="D178" i="5" s="1"/>
  <c r="K178" i="5"/>
  <c r="J178" i="5"/>
  <c r="G178" i="5"/>
  <c r="E178" i="5"/>
  <c r="O177" i="5"/>
  <c r="L177" i="5"/>
  <c r="I177" i="5"/>
  <c r="F177" i="5"/>
  <c r="O176" i="5"/>
  <c r="O175" i="5" s="1"/>
  <c r="O174" i="5" s="1"/>
  <c r="L176" i="5"/>
  <c r="I176" i="5"/>
  <c r="F176" i="5"/>
  <c r="F175" i="5" s="1"/>
  <c r="C176" i="5"/>
  <c r="N175" i="5"/>
  <c r="M175" i="5"/>
  <c r="L175" i="5"/>
  <c r="K175" i="5"/>
  <c r="K174" i="5" s="1"/>
  <c r="J175" i="5"/>
  <c r="I175" i="5"/>
  <c r="H175" i="5"/>
  <c r="H174" i="5" s="1"/>
  <c r="G175" i="5"/>
  <c r="E175" i="5"/>
  <c r="D175" i="5"/>
  <c r="J174" i="5"/>
  <c r="G174" i="5"/>
  <c r="E174" i="5"/>
  <c r="O173" i="5"/>
  <c r="L173" i="5"/>
  <c r="I173" i="5"/>
  <c r="F173" i="5"/>
  <c r="O172" i="5"/>
  <c r="O171" i="5" s="1"/>
  <c r="L172" i="5"/>
  <c r="L171" i="5" s="1"/>
  <c r="I172" i="5"/>
  <c r="C172" i="5" s="1"/>
  <c r="F172" i="5"/>
  <c r="F171" i="5" s="1"/>
  <c r="N171" i="5"/>
  <c r="M171" i="5"/>
  <c r="K171" i="5"/>
  <c r="J171" i="5"/>
  <c r="I171" i="5"/>
  <c r="H171" i="5"/>
  <c r="G171" i="5"/>
  <c r="E171" i="5"/>
  <c r="D171" i="5"/>
  <c r="O170" i="5"/>
  <c r="L170" i="5"/>
  <c r="I170" i="5"/>
  <c r="F170" i="5"/>
  <c r="C170" i="5" s="1"/>
  <c r="O169" i="5"/>
  <c r="L169" i="5"/>
  <c r="I169" i="5"/>
  <c r="F169" i="5"/>
  <c r="O168" i="5"/>
  <c r="L168" i="5"/>
  <c r="I168" i="5"/>
  <c r="F168" i="5"/>
  <c r="C168" i="5" s="1"/>
  <c r="O167" i="5"/>
  <c r="L167" i="5"/>
  <c r="I167" i="5"/>
  <c r="I166" i="5" s="1"/>
  <c r="F167" i="5"/>
  <c r="N166" i="5"/>
  <c r="M166" i="5"/>
  <c r="K166" i="5"/>
  <c r="J166" i="5"/>
  <c r="H166" i="5"/>
  <c r="G166" i="5"/>
  <c r="E166" i="5"/>
  <c r="D166" i="5"/>
  <c r="O165" i="5"/>
  <c r="L165" i="5"/>
  <c r="C165" i="5" s="1"/>
  <c r="I165" i="5"/>
  <c r="F165" i="5"/>
  <c r="O164" i="5"/>
  <c r="L164" i="5"/>
  <c r="I164" i="5"/>
  <c r="C164" i="5" s="1"/>
  <c r="F164" i="5"/>
  <c r="O163" i="5"/>
  <c r="O162" i="5" s="1"/>
  <c r="L163" i="5"/>
  <c r="I163" i="5"/>
  <c r="F163" i="5"/>
  <c r="F162" i="5" s="1"/>
  <c r="N162" i="5"/>
  <c r="N161" i="5" s="1"/>
  <c r="N160" i="5" s="1"/>
  <c r="M162" i="5"/>
  <c r="M161" i="5" s="1"/>
  <c r="M160" i="5" s="1"/>
  <c r="K162" i="5"/>
  <c r="J162" i="5"/>
  <c r="I162" i="5"/>
  <c r="H162" i="5"/>
  <c r="G162" i="5"/>
  <c r="E162" i="5"/>
  <c r="E161" i="5" s="1"/>
  <c r="E160" i="5" s="1"/>
  <c r="D162" i="5"/>
  <c r="D161" i="5" s="1"/>
  <c r="K161" i="5"/>
  <c r="J161" i="5"/>
  <c r="J160" i="5" s="1"/>
  <c r="H161" i="5"/>
  <c r="G161" i="5"/>
  <c r="K160" i="5"/>
  <c r="G160" i="5"/>
  <c r="O159" i="5"/>
  <c r="L159" i="5"/>
  <c r="I159" i="5"/>
  <c r="F159" i="5"/>
  <c r="C159" i="5" s="1"/>
  <c r="O158" i="5"/>
  <c r="L158" i="5"/>
  <c r="I158" i="5"/>
  <c r="F158" i="5"/>
  <c r="C158" i="5" s="1"/>
  <c r="O157" i="5"/>
  <c r="L157" i="5"/>
  <c r="I157" i="5"/>
  <c r="F157" i="5"/>
  <c r="O156" i="5"/>
  <c r="O153" i="5" s="1"/>
  <c r="O152" i="5" s="1"/>
  <c r="L156" i="5"/>
  <c r="I156" i="5"/>
  <c r="F156" i="5"/>
  <c r="C156" i="5" s="1"/>
  <c r="O155" i="5"/>
  <c r="L155" i="5"/>
  <c r="I155" i="5"/>
  <c r="F155" i="5"/>
  <c r="O154" i="5"/>
  <c r="L154" i="5"/>
  <c r="L153" i="5" s="1"/>
  <c r="L152" i="5" s="1"/>
  <c r="I154" i="5"/>
  <c r="I153" i="5" s="1"/>
  <c r="I152" i="5" s="1"/>
  <c r="F154" i="5"/>
  <c r="N153" i="5"/>
  <c r="N152" i="5" s="1"/>
  <c r="M153" i="5"/>
  <c r="M152" i="5" s="1"/>
  <c r="K153" i="5"/>
  <c r="K152" i="5" s="1"/>
  <c r="J153" i="5"/>
  <c r="J152" i="5" s="1"/>
  <c r="H153" i="5"/>
  <c r="G153" i="5"/>
  <c r="F153" i="5"/>
  <c r="C153" i="5" s="1"/>
  <c r="E153" i="5"/>
  <c r="E152" i="5" s="1"/>
  <c r="D153" i="5"/>
  <c r="H152" i="5"/>
  <c r="G152" i="5"/>
  <c r="D152" i="5"/>
  <c r="O151" i="5"/>
  <c r="L151" i="5"/>
  <c r="I151" i="5"/>
  <c r="F151" i="5"/>
  <c r="O150" i="5"/>
  <c r="L150" i="5"/>
  <c r="I150" i="5"/>
  <c r="F150" i="5"/>
  <c r="O149" i="5"/>
  <c r="L149" i="5"/>
  <c r="C149" i="5" s="1"/>
  <c r="I149" i="5"/>
  <c r="F149" i="5"/>
  <c r="O148" i="5"/>
  <c r="O147" i="5" s="1"/>
  <c r="L148" i="5"/>
  <c r="L147" i="5" s="1"/>
  <c r="I148" i="5"/>
  <c r="C148" i="5" s="1"/>
  <c r="F148" i="5"/>
  <c r="F147" i="5" s="1"/>
  <c r="N147" i="5"/>
  <c r="M147" i="5"/>
  <c r="K147" i="5"/>
  <c r="J147" i="5"/>
  <c r="I147" i="5"/>
  <c r="H147" i="5"/>
  <c r="G147" i="5"/>
  <c r="E147" i="5"/>
  <c r="D147" i="5"/>
  <c r="O146" i="5"/>
  <c r="L146" i="5"/>
  <c r="I146" i="5"/>
  <c r="F146" i="5"/>
  <c r="O145" i="5"/>
  <c r="L145" i="5"/>
  <c r="I145" i="5"/>
  <c r="F145" i="5"/>
  <c r="O144" i="5"/>
  <c r="L144" i="5"/>
  <c r="I144" i="5"/>
  <c r="F144" i="5"/>
  <c r="C144" i="5" s="1"/>
  <c r="O143" i="5"/>
  <c r="L143" i="5"/>
  <c r="I143" i="5"/>
  <c r="F143" i="5"/>
  <c r="O142" i="5"/>
  <c r="L142" i="5"/>
  <c r="I142" i="5"/>
  <c r="F142" i="5"/>
  <c r="O141" i="5"/>
  <c r="L141" i="5"/>
  <c r="C141" i="5" s="1"/>
  <c r="I141" i="5"/>
  <c r="F141" i="5"/>
  <c r="O140" i="5"/>
  <c r="L140" i="5"/>
  <c r="I140" i="5"/>
  <c r="C140" i="5" s="1"/>
  <c r="F140" i="5"/>
  <c r="O139" i="5"/>
  <c r="O138" i="5" s="1"/>
  <c r="L139" i="5"/>
  <c r="I139" i="5"/>
  <c r="F139" i="5"/>
  <c r="N138" i="5"/>
  <c r="M138" i="5"/>
  <c r="K138" i="5"/>
  <c r="J138" i="5"/>
  <c r="I138" i="5"/>
  <c r="H138" i="5"/>
  <c r="G138" i="5"/>
  <c r="E138" i="5"/>
  <c r="D138" i="5"/>
  <c r="O137" i="5"/>
  <c r="L137" i="5"/>
  <c r="I137" i="5"/>
  <c r="F137" i="5"/>
  <c r="O136" i="5"/>
  <c r="L136" i="5"/>
  <c r="I136" i="5"/>
  <c r="F136" i="5"/>
  <c r="C136" i="5" s="1"/>
  <c r="O135" i="5"/>
  <c r="L135" i="5"/>
  <c r="I135" i="5"/>
  <c r="I134" i="5" s="1"/>
  <c r="F135" i="5"/>
  <c r="N134" i="5"/>
  <c r="M134" i="5"/>
  <c r="K134" i="5"/>
  <c r="J134" i="5"/>
  <c r="H134" i="5"/>
  <c r="G134" i="5"/>
  <c r="E134" i="5"/>
  <c r="D134" i="5"/>
  <c r="O133" i="5"/>
  <c r="L133" i="5"/>
  <c r="I133" i="5"/>
  <c r="F133" i="5"/>
  <c r="O132" i="5"/>
  <c r="O131" i="5" s="1"/>
  <c r="L132" i="5"/>
  <c r="I132" i="5"/>
  <c r="F132" i="5"/>
  <c r="F131" i="5" s="1"/>
  <c r="N131" i="5"/>
  <c r="M131" i="5"/>
  <c r="K131" i="5"/>
  <c r="J131" i="5"/>
  <c r="I131" i="5"/>
  <c r="H131" i="5"/>
  <c r="G131" i="5"/>
  <c r="E131" i="5"/>
  <c r="D131" i="5"/>
  <c r="O130" i="5"/>
  <c r="L130" i="5"/>
  <c r="I130" i="5"/>
  <c r="F130" i="5"/>
  <c r="O129" i="5"/>
  <c r="L129" i="5"/>
  <c r="I129" i="5"/>
  <c r="F129" i="5"/>
  <c r="O128" i="5"/>
  <c r="L128" i="5"/>
  <c r="I128" i="5"/>
  <c r="F128" i="5"/>
  <c r="C128" i="5" s="1"/>
  <c r="O127" i="5"/>
  <c r="O126" i="5" s="1"/>
  <c r="L127" i="5"/>
  <c r="I127" i="5"/>
  <c r="I126" i="5" s="1"/>
  <c r="F127" i="5"/>
  <c r="N126" i="5"/>
  <c r="M126" i="5"/>
  <c r="K126" i="5"/>
  <c r="J126" i="5"/>
  <c r="H126" i="5"/>
  <c r="G126" i="5"/>
  <c r="E126" i="5"/>
  <c r="D126" i="5"/>
  <c r="O125" i="5"/>
  <c r="L125" i="5"/>
  <c r="I125" i="5"/>
  <c r="F125" i="5"/>
  <c r="O124" i="5"/>
  <c r="L124" i="5"/>
  <c r="I124" i="5"/>
  <c r="F124" i="5"/>
  <c r="C124" i="5" s="1"/>
  <c r="O123" i="5"/>
  <c r="L123" i="5"/>
  <c r="I123" i="5"/>
  <c r="F123" i="5"/>
  <c r="O122" i="5"/>
  <c r="L122" i="5"/>
  <c r="L121" i="5" s="1"/>
  <c r="I122" i="5"/>
  <c r="I121" i="5" s="1"/>
  <c r="F122" i="5"/>
  <c r="N121" i="5"/>
  <c r="N120" i="5" s="1"/>
  <c r="M121" i="5"/>
  <c r="K121" i="5"/>
  <c r="J121" i="5"/>
  <c r="J120" i="5" s="1"/>
  <c r="H121" i="5"/>
  <c r="G121" i="5"/>
  <c r="E121" i="5"/>
  <c r="E120" i="5" s="1"/>
  <c r="D121" i="5"/>
  <c r="K120" i="5"/>
  <c r="G120" i="5"/>
  <c r="O119" i="5"/>
  <c r="L119" i="5"/>
  <c r="I119" i="5"/>
  <c r="F119" i="5"/>
  <c r="O118" i="5"/>
  <c r="L118" i="5"/>
  <c r="I118" i="5"/>
  <c r="F118" i="5"/>
  <c r="O117" i="5"/>
  <c r="L117" i="5"/>
  <c r="I117" i="5"/>
  <c r="C117" i="5" s="1"/>
  <c r="F117" i="5"/>
  <c r="O116" i="5"/>
  <c r="L116" i="5"/>
  <c r="I116" i="5"/>
  <c r="F116" i="5"/>
  <c r="C116" i="5" s="1"/>
  <c r="O115" i="5"/>
  <c r="O114" i="5" s="1"/>
  <c r="L115" i="5"/>
  <c r="L114" i="5" s="1"/>
  <c r="I115" i="5"/>
  <c r="F115" i="5"/>
  <c r="N114" i="5"/>
  <c r="M114" i="5"/>
  <c r="K114" i="5"/>
  <c r="J114" i="5"/>
  <c r="H114" i="5"/>
  <c r="G114" i="5"/>
  <c r="F114" i="5"/>
  <c r="E114" i="5"/>
  <c r="D114" i="5"/>
  <c r="O113" i="5"/>
  <c r="L113" i="5"/>
  <c r="I113" i="5"/>
  <c r="F113" i="5"/>
  <c r="O112" i="5"/>
  <c r="L112" i="5"/>
  <c r="I112" i="5"/>
  <c r="C112" i="5" s="1"/>
  <c r="F112" i="5"/>
  <c r="O111" i="5"/>
  <c r="L111" i="5"/>
  <c r="I111" i="5"/>
  <c r="F111" i="5"/>
  <c r="O110" i="5"/>
  <c r="L110" i="5"/>
  <c r="I110" i="5"/>
  <c r="F110" i="5"/>
  <c r="O109" i="5"/>
  <c r="L109" i="5"/>
  <c r="C109" i="5" s="1"/>
  <c r="I109" i="5"/>
  <c r="F109" i="5"/>
  <c r="F108" i="5" s="1"/>
  <c r="O108" i="5"/>
  <c r="N108" i="5"/>
  <c r="M108" i="5"/>
  <c r="K108" i="5"/>
  <c r="J108" i="5"/>
  <c r="H108" i="5"/>
  <c r="G108" i="5"/>
  <c r="E108" i="5"/>
  <c r="D108" i="5"/>
  <c r="O107" i="5"/>
  <c r="L107" i="5"/>
  <c r="I107" i="5"/>
  <c r="F107" i="5"/>
  <c r="C107" i="5" s="1"/>
  <c r="O106" i="5"/>
  <c r="L106" i="5"/>
  <c r="I106" i="5"/>
  <c r="F106" i="5"/>
  <c r="O105" i="5"/>
  <c r="L105" i="5"/>
  <c r="I105" i="5"/>
  <c r="F105" i="5"/>
  <c r="O104" i="5"/>
  <c r="L104" i="5"/>
  <c r="I104" i="5"/>
  <c r="F104" i="5"/>
  <c r="C104" i="5" s="1"/>
  <c r="O103" i="5"/>
  <c r="L103" i="5"/>
  <c r="I103" i="5"/>
  <c r="F103" i="5"/>
  <c r="C103" i="5" s="1"/>
  <c r="O102" i="5"/>
  <c r="L102" i="5"/>
  <c r="I102" i="5"/>
  <c r="F102" i="5"/>
  <c r="O101" i="5"/>
  <c r="L101" i="5"/>
  <c r="I101" i="5"/>
  <c r="F101" i="5"/>
  <c r="O100" i="5"/>
  <c r="L100" i="5"/>
  <c r="I100" i="5"/>
  <c r="F100" i="5"/>
  <c r="F99" i="5" s="1"/>
  <c r="N99" i="5"/>
  <c r="M99" i="5"/>
  <c r="L99" i="5"/>
  <c r="K99" i="5"/>
  <c r="J99" i="5"/>
  <c r="H99" i="5"/>
  <c r="G99" i="5"/>
  <c r="E99" i="5"/>
  <c r="D99" i="5"/>
  <c r="O98" i="5"/>
  <c r="L98" i="5"/>
  <c r="I98" i="5"/>
  <c r="F98" i="5"/>
  <c r="O97" i="5"/>
  <c r="L97" i="5"/>
  <c r="C97" i="5" s="1"/>
  <c r="I97" i="5"/>
  <c r="F97" i="5"/>
  <c r="O96" i="5"/>
  <c r="L96" i="5"/>
  <c r="I96" i="5"/>
  <c r="F96" i="5"/>
  <c r="C96" i="5" s="1"/>
  <c r="O95" i="5"/>
  <c r="L95" i="5"/>
  <c r="I95" i="5"/>
  <c r="F95" i="5"/>
  <c r="O94" i="5"/>
  <c r="L94" i="5"/>
  <c r="I94" i="5"/>
  <c r="C94" i="5" s="1"/>
  <c r="F94" i="5"/>
  <c r="O93" i="5"/>
  <c r="L93" i="5"/>
  <c r="I93" i="5"/>
  <c r="F93" i="5"/>
  <c r="O92" i="5"/>
  <c r="O91" i="5" s="1"/>
  <c r="L92" i="5"/>
  <c r="I92" i="5"/>
  <c r="F92" i="5"/>
  <c r="F91" i="5" s="1"/>
  <c r="C92" i="5"/>
  <c r="N91" i="5"/>
  <c r="M91" i="5"/>
  <c r="L91" i="5"/>
  <c r="K91" i="5"/>
  <c r="J91" i="5"/>
  <c r="H91" i="5"/>
  <c r="G91" i="5"/>
  <c r="E91" i="5"/>
  <c r="D91" i="5"/>
  <c r="O90" i="5"/>
  <c r="L90" i="5"/>
  <c r="I90" i="5"/>
  <c r="C90" i="5" s="1"/>
  <c r="F90" i="5"/>
  <c r="O89" i="5"/>
  <c r="L89" i="5"/>
  <c r="I89" i="5"/>
  <c r="F89" i="5"/>
  <c r="O88" i="5"/>
  <c r="L88" i="5"/>
  <c r="I88" i="5"/>
  <c r="C88" i="5" s="1"/>
  <c r="F88" i="5"/>
  <c r="O87" i="5"/>
  <c r="L87" i="5"/>
  <c r="I87" i="5"/>
  <c r="F87" i="5"/>
  <c r="C87" i="5" s="1"/>
  <c r="O86" i="5"/>
  <c r="L86" i="5"/>
  <c r="L85" i="5" s="1"/>
  <c r="I86" i="5"/>
  <c r="F86" i="5"/>
  <c r="F85" i="5" s="1"/>
  <c r="N85" i="5"/>
  <c r="N83" i="5" s="1"/>
  <c r="M85" i="5"/>
  <c r="M83" i="5" s="1"/>
  <c r="K85" i="5"/>
  <c r="K83" i="5" s="1"/>
  <c r="J85" i="5"/>
  <c r="J83" i="5" s="1"/>
  <c r="H85" i="5"/>
  <c r="G85" i="5"/>
  <c r="G83" i="5" s="1"/>
  <c r="E85" i="5"/>
  <c r="D85" i="5"/>
  <c r="O84" i="5"/>
  <c r="L84" i="5"/>
  <c r="I84" i="5"/>
  <c r="F84" i="5"/>
  <c r="C84" i="5"/>
  <c r="H83" i="5"/>
  <c r="E83" i="5"/>
  <c r="D83" i="5"/>
  <c r="O82" i="5"/>
  <c r="L82" i="5"/>
  <c r="I82" i="5"/>
  <c r="F82" i="5"/>
  <c r="O81" i="5"/>
  <c r="L81" i="5"/>
  <c r="I81" i="5"/>
  <c r="F81" i="5"/>
  <c r="F80" i="5" s="1"/>
  <c r="O80" i="5"/>
  <c r="N80" i="5"/>
  <c r="M80" i="5"/>
  <c r="K80" i="5"/>
  <c r="J80" i="5"/>
  <c r="H80" i="5"/>
  <c r="G80" i="5"/>
  <c r="E80" i="5"/>
  <c r="D80" i="5"/>
  <c r="O79" i="5"/>
  <c r="L79" i="5"/>
  <c r="I79" i="5"/>
  <c r="F79" i="5"/>
  <c r="O78" i="5"/>
  <c r="L78" i="5"/>
  <c r="L77" i="5" s="1"/>
  <c r="I78" i="5"/>
  <c r="C78" i="5" s="1"/>
  <c r="F78" i="5"/>
  <c r="O77" i="5"/>
  <c r="N77" i="5"/>
  <c r="N76" i="5" s="1"/>
  <c r="N75" i="5" s="1"/>
  <c r="M77" i="5"/>
  <c r="M76" i="5" s="1"/>
  <c r="K77" i="5"/>
  <c r="J77" i="5"/>
  <c r="J76" i="5" s="1"/>
  <c r="J75" i="5" s="1"/>
  <c r="H77" i="5"/>
  <c r="G77" i="5"/>
  <c r="F77" i="5"/>
  <c r="E77" i="5"/>
  <c r="E76" i="5" s="1"/>
  <c r="E75" i="5" s="1"/>
  <c r="D77" i="5"/>
  <c r="O76" i="5"/>
  <c r="K76" i="5"/>
  <c r="H76" i="5"/>
  <c r="G76" i="5"/>
  <c r="G75" i="5" s="1"/>
  <c r="D76" i="5"/>
  <c r="O74" i="5"/>
  <c r="L74" i="5"/>
  <c r="I74" i="5"/>
  <c r="C74" i="5" s="1"/>
  <c r="F74" i="5"/>
  <c r="O73" i="5"/>
  <c r="L73" i="5"/>
  <c r="I73" i="5"/>
  <c r="F73" i="5"/>
  <c r="O72" i="5"/>
  <c r="O69" i="5" s="1"/>
  <c r="L72" i="5"/>
  <c r="I72" i="5"/>
  <c r="C72" i="5" s="1"/>
  <c r="F72" i="5"/>
  <c r="O71" i="5"/>
  <c r="L71" i="5"/>
  <c r="I71" i="5"/>
  <c r="F71" i="5"/>
  <c r="C71" i="5" s="1"/>
  <c r="O70" i="5"/>
  <c r="L70" i="5"/>
  <c r="L69" i="5" s="1"/>
  <c r="L67" i="5" s="1"/>
  <c r="I70" i="5"/>
  <c r="F70" i="5"/>
  <c r="F69" i="5" s="1"/>
  <c r="N69" i="5"/>
  <c r="N67" i="5" s="1"/>
  <c r="M69" i="5"/>
  <c r="M67" i="5" s="1"/>
  <c r="K69" i="5"/>
  <c r="K67" i="5" s="1"/>
  <c r="J69" i="5"/>
  <c r="J67" i="5" s="1"/>
  <c r="H69" i="5"/>
  <c r="G69" i="5"/>
  <c r="G67" i="5" s="1"/>
  <c r="E69" i="5"/>
  <c r="D69" i="5"/>
  <c r="O68" i="5"/>
  <c r="O67" i="5" s="1"/>
  <c r="L68" i="5"/>
  <c r="I68" i="5"/>
  <c r="F68" i="5"/>
  <c r="C68" i="5"/>
  <c r="H67" i="5"/>
  <c r="E67" i="5"/>
  <c r="D67" i="5"/>
  <c r="O66" i="5"/>
  <c r="L66" i="5"/>
  <c r="I66" i="5"/>
  <c r="F66" i="5"/>
  <c r="O65" i="5"/>
  <c r="L65" i="5"/>
  <c r="I65" i="5"/>
  <c r="F65" i="5"/>
  <c r="O64" i="5"/>
  <c r="L64" i="5"/>
  <c r="I64" i="5"/>
  <c r="F64" i="5"/>
  <c r="C64" i="5" s="1"/>
  <c r="O63" i="5"/>
  <c r="L63" i="5"/>
  <c r="I63" i="5"/>
  <c r="F63" i="5"/>
  <c r="O62" i="5"/>
  <c r="L62" i="5"/>
  <c r="I62" i="5"/>
  <c r="C62" i="5" s="1"/>
  <c r="F62" i="5"/>
  <c r="O61" i="5"/>
  <c r="L61" i="5"/>
  <c r="I61" i="5"/>
  <c r="F61" i="5"/>
  <c r="O60" i="5"/>
  <c r="O58" i="5" s="1"/>
  <c r="L60" i="5"/>
  <c r="I60" i="5"/>
  <c r="C60" i="5" s="1"/>
  <c r="F60" i="5"/>
  <c r="O59" i="5"/>
  <c r="L59" i="5"/>
  <c r="L58" i="5" s="1"/>
  <c r="I59" i="5"/>
  <c r="F59" i="5"/>
  <c r="F58" i="5" s="1"/>
  <c r="N58" i="5"/>
  <c r="M58" i="5"/>
  <c r="K58" i="5"/>
  <c r="J58" i="5"/>
  <c r="H58" i="5"/>
  <c r="G58" i="5"/>
  <c r="E58" i="5"/>
  <c r="E54" i="5" s="1"/>
  <c r="E53" i="5" s="1"/>
  <c r="E52" i="5" s="1"/>
  <c r="D58" i="5"/>
  <c r="O57" i="5"/>
  <c r="L57" i="5"/>
  <c r="I57" i="5"/>
  <c r="F57" i="5"/>
  <c r="O56" i="5"/>
  <c r="O55" i="5" s="1"/>
  <c r="O54" i="5" s="1"/>
  <c r="O53" i="5" s="1"/>
  <c r="L56" i="5"/>
  <c r="I56" i="5"/>
  <c r="F56" i="5"/>
  <c r="F55" i="5" s="1"/>
  <c r="C56" i="5"/>
  <c r="N55" i="5"/>
  <c r="M55" i="5"/>
  <c r="L55" i="5"/>
  <c r="K55" i="5"/>
  <c r="K54" i="5" s="1"/>
  <c r="J55" i="5"/>
  <c r="I55" i="5"/>
  <c r="H55" i="5"/>
  <c r="G55" i="5"/>
  <c r="E55" i="5"/>
  <c r="D55" i="5"/>
  <c r="D54" i="5" s="1"/>
  <c r="D53" i="5" s="1"/>
  <c r="N54" i="5"/>
  <c r="M54" i="5"/>
  <c r="J54" i="5"/>
  <c r="G54" i="5"/>
  <c r="O47" i="5"/>
  <c r="C47" i="5" s="1"/>
  <c r="O46" i="5"/>
  <c r="C46" i="5" s="1"/>
  <c r="N45" i="5"/>
  <c r="M45" i="5"/>
  <c r="L44" i="5"/>
  <c r="I44" i="5"/>
  <c r="C44" i="5" s="1"/>
  <c r="F44" i="5"/>
  <c r="F43" i="5" s="1"/>
  <c r="L43" i="5"/>
  <c r="K43" i="5"/>
  <c r="J43" i="5"/>
  <c r="H43" i="5"/>
  <c r="G43" i="5"/>
  <c r="E43" i="5"/>
  <c r="D43" i="5"/>
  <c r="F42" i="5"/>
  <c r="C42" i="5" s="1"/>
  <c r="E41" i="5"/>
  <c r="D41" i="5"/>
  <c r="L40" i="5"/>
  <c r="C40" i="5"/>
  <c r="L39" i="5"/>
  <c r="C39" i="5"/>
  <c r="L38" i="5"/>
  <c r="C38" i="5"/>
  <c r="L37" i="5"/>
  <c r="L36" i="5" s="1"/>
  <c r="C36" i="5" s="1"/>
  <c r="C37" i="5"/>
  <c r="K36" i="5"/>
  <c r="J36" i="5"/>
  <c r="L35" i="5"/>
  <c r="C35" i="5" s="1"/>
  <c r="L34" i="5"/>
  <c r="C34" i="5" s="1"/>
  <c r="L33" i="5"/>
  <c r="C33" i="5" s="1"/>
  <c r="K33" i="5"/>
  <c r="J33" i="5"/>
  <c r="L32" i="5"/>
  <c r="L31" i="5" s="1"/>
  <c r="C32" i="5"/>
  <c r="K31" i="5"/>
  <c r="J31" i="5"/>
  <c r="J26" i="5" s="1"/>
  <c r="L30" i="5"/>
  <c r="C30" i="5"/>
  <c r="L29" i="5"/>
  <c r="C29" i="5"/>
  <c r="L28" i="5"/>
  <c r="L27" i="5" s="1"/>
  <c r="C27" i="5" s="1"/>
  <c r="C28" i="5"/>
  <c r="K27" i="5"/>
  <c r="J27" i="5"/>
  <c r="K26" i="5"/>
  <c r="F25" i="5"/>
  <c r="C25" i="5"/>
  <c r="I24" i="5"/>
  <c r="F24" i="5"/>
  <c r="C24" i="5" s="1"/>
  <c r="O23" i="5"/>
  <c r="O21" i="5" s="1"/>
  <c r="L23" i="5"/>
  <c r="I23" i="5"/>
  <c r="C23" i="5" s="1"/>
  <c r="F23" i="5"/>
  <c r="O22" i="5"/>
  <c r="L22" i="5"/>
  <c r="L21" i="5" s="1"/>
  <c r="I22" i="5"/>
  <c r="F22" i="5"/>
  <c r="F21" i="5" s="1"/>
  <c r="N21" i="5"/>
  <c r="N275" i="5" s="1"/>
  <c r="N274" i="5" s="1"/>
  <c r="M21" i="5"/>
  <c r="M275" i="5" s="1"/>
  <c r="M274" i="5" s="1"/>
  <c r="K21" i="5"/>
  <c r="K275" i="5" s="1"/>
  <c r="K274" i="5" s="1"/>
  <c r="J21" i="5"/>
  <c r="J275" i="5" s="1"/>
  <c r="J274" i="5" s="1"/>
  <c r="H21" i="5"/>
  <c r="H275" i="5" s="1"/>
  <c r="H274" i="5" s="1"/>
  <c r="G21" i="5"/>
  <c r="G275" i="5" s="1"/>
  <c r="G274" i="5" s="1"/>
  <c r="E21" i="5"/>
  <c r="E275" i="5" s="1"/>
  <c r="E274" i="5" s="1"/>
  <c r="D21" i="5"/>
  <c r="D275" i="5" s="1"/>
  <c r="D274" i="5" s="1"/>
  <c r="N20" i="5"/>
  <c r="D20" i="5"/>
  <c r="O284" i="4"/>
  <c r="L284" i="4"/>
  <c r="I284" i="4"/>
  <c r="F284" i="4"/>
  <c r="C284" i="4" s="1"/>
  <c r="O283" i="4"/>
  <c r="L283" i="4"/>
  <c r="I283" i="4"/>
  <c r="F283" i="4"/>
  <c r="O282" i="4"/>
  <c r="L282" i="4"/>
  <c r="I282" i="4"/>
  <c r="C282" i="4" s="1"/>
  <c r="F282" i="4"/>
  <c r="O281" i="4"/>
  <c r="O276" i="4" s="1"/>
  <c r="L281" i="4"/>
  <c r="I281" i="4"/>
  <c r="F281" i="4"/>
  <c r="O280" i="4"/>
  <c r="L280" i="4"/>
  <c r="I280" i="4"/>
  <c r="C280" i="4" s="1"/>
  <c r="F280" i="4"/>
  <c r="O279" i="4"/>
  <c r="L279" i="4"/>
  <c r="I279" i="4"/>
  <c r="F279" i="4"/>
  <c r="O278" i="4"/>
  <c r="L278" i="4"/>
  <c r="I278" i="4"/>
  <c r="F278" i="4"/>
  <c r="O277" i="4"/>
  <c r="L277" i="4"/>
  <c r="C277" i="4" s="1"/>
  <c r="I277" i="4"/>
  <c r="F277" i="4"/>
  <c r="F276" i="4" s="1"/>
  <c r="N276" i="4"/>
  <c r="M276" i="4"/>
  <c r="K276" i="4"/>
  <c r="J276" i="4"/>
  <c r="H276" i="4"/>
  <c r="G276" i="4"/>
  <c r="E276" i="4"/>
  <c r="D276" i="4"/>
  <c r="O271" i="4"/>
  <c r="L271" i="4"/>
  <c r="I271" i="4"/>
  <c r="F271" i="4"/>
  <c r="O270" i="4"/>
  <c r="L270" i="4"/>
  <c r="L269" i="4" s="1"/>
  <c r="I270" i="4"/>
  <c r="C270" i="4" s="1"/>
  <c r="F270" i="4"/>
  <c r="O269" i="4"/>
  <c r="N269" i="4"/>
  <c r="M269" i="4"/>
  <c r="K269" i="4"/>
  <c r="J269" i="4"/>
  <c r="H269" i="4"/>
  <c r="G269" i="4"/>
  <c r="F269" i="4"/>
  <c r="E269" i="4"/>
  <c r="D269" i="4"/>
  <c r="O268" i="4"/>
  <c r="O267" i="4" s="1"/>
  <c r="O266" i="4" s="1"/>
  <c r="O265" i="4" s="1"/>
  <c r="L268" i="4"/>
  <c r="I268" i="4"/>
  <c r="F268" i="4"/>
  <c r="F267" i="4" s="1"/>
  <c r="C268" i="4"/>
  <c r="N267" i="4"/>
  <c r="M267" i="4"/>
  <c r="L267" i="4"/>
  <c r="L266" i="4" s="1"/>
  <c r="L265" i="4" s="1"/>
  <c r="K267" i="4"/>
  <c r="K266" i="4" s="1"/>
  <c r="K265" i="4" s="1"/>
  <c r="J267" i="4"/>
  <c r="I267" i="4"/>
  <c r="I266" i="4" s="1"/>
  <c r="I265" i="4" s="1"/>
  <c r="H267" i="4"/>
  <c r="H266" i="4" s="1"/>
  <c r="H265" i="4" s="1"/>
  <c r="G267" i="4"/>
  <c r="E267" i="4"/>
  <c r="D267" i="4"/>
  <c r="D266" i="4" s="1"/>
  <c r="D265" i="4" s="1"/>
  <c r="N266" i="4"/>
  <c r="M266" i="4"/>
  <c r="M265" i="4" s="1"/>
  <c r="J266" i="4"/>
  <c r="G266" i="4"/>
  <c r="G265" i="4" s="1"/>
  <c r="E266" i="4"/>
  <c r="E265" i="4" s="1"/>
  <c r="N265" i="4"/>
  <c r="J265" i="4"/>
  <c r="O264" i="4"/>
  <c r="O263" i="4" s="1"/>
  <c r="L264" i="4"/>
  <c r="I264" i="4"/>
  <c r="C264" i="4" s="1"/>
  <c r="F264" i="4"/>
  <c r="F263" i="4" s="1"/>
  <c r="N263" i="4"/>
  <c r="M263" i="4"/>
  <c r="L263" i="4"/>
  <c r="K263" i="4"/>
  <c r="J263" i="4"/>
  <c r="I263" i="4"/>
  <c r="H263" i="4"/>
  <c r="G263" i="4"/>
  <c r="E263" i="4"/>
  <c r="D263" i="4"/>
  <c r="O262" i="4"/>
  <c r="L262" i="4"/>
  <c r="I262" i="4"/>
  <c r="F262" i="4"/>
  <c r="O261" i="4"/>
  <c r="L261" i="4"/>
  <c r="I261" i="4"/>
  <c r="F261" i="4"/>
  <c r="O260" i="4"/>
  <c r="L260" i="4"/>
  <c r="I260" i="4"/>
  <c r="F260" i="4"/>
  <c r="C260" i="4" s="1"/>
  <c r="O259" i="4"/>
  <c r="L259" i="4"/>
  <c r="I259" i="4"/>
  <c r="F259" i="4"/>
  <c r="O258" i="4"/>
  <c r="L258" i="4"/>
  <c r="L257" i="4" s="1"/>
  <c r="I258" i="4"/>
  <c r="C258" i="4" s="1"/>
  <c r="F258" i="4"/>
  <c r="N257" i="4"/>
  <c r="M257" i="4"/>
  <c r="K257" i="4"/>
  <c r="J257" i="4"/>
  <c r="H257" i="4"/>
  <c r="G257" i="4"/>
  <c r="F257" i="4"/>
  <c r="E257" i="4"/>
  <c r="D257" i="4"/>
  <c r="O256" i="4"/>
  <c r="L256" i="4"/>
  <c r="C256" i="4" s="1"/>
  <c r="I256" i="4"/>
  <c r="F256" i="4"/>
  <c r="O255" i="4"/>
  <c r="L255" i="4"/>
  <c r="I255" i="4"/>
  <c r="F255" i="4"/>
  <c r="O254" i="4"/>
  <c r="L254" i="4"/>
  <c r="I254" i="4"/>
  <c r="F254" i="4"/>
  <c r="N253" i="4"/>
  <c r="N252" i="4" s="1"/>
  <c r="M253" i="4"/>
  <c r="K253" i="4"/>
  <c r="J253" i="4"/>
  <c r="J252" i="4" s="1"/>
  <c r="H253" i="4"/>
  <c r="G253" i="4"/>
  <c r="F253" i="4"/>
  <c r="E253" i="4"/>
  <c r="D253" i="4"/>
  <c r="M252" i="4"/>
  <c r="K252" i="4"/>
  <c r="G252" i="4"/>
  <c r="E252" i="4"/>
  <c r="O251" i="4"/>
  <c r="L251" i="4"/>
  <c r="I251" i="4"/>
  <c r="F251" i="4"/>
  <c r="F250" i="4" s="1"/>
  <c r="O250" i="4"/>
  <c r="N250" i="4"/>
  <c r="M250" i="4"/>
  <c r="L250" i="4"/>
  <c r="K250" i="4"/>
  <c r="J250" i="4"/>
  <c r="I250" i="4"/>
  <c r="H250" i="4"/>
  <c r="G250" i="4"/>
  <c r="E250" i="4"/>
  <c r="D250" i="4"/>
  <c r="O249" i="4"/>
  <c r="L249" i="4"/>
  <c r="I249" i="4"/>
  <c r="F249" i="4"/>
  <c r="O248" i="4"/>
  <c r="O245" i="4" s="1"/>
  <c r="L248" i="4"/>
  <c r="I248" i="4"/>
  <c r="F248" i="4"/>
  <c r="C248" i="4"/>
  <c r="O247" i="4"/>
  <c r="L247" i="4"/>
  <c r="I247" i="4"/>
  <c r="F247" i="4"/>
  <c r="C247" i="4" s="1"/>
  <c r="O246" i="4"/>
  <c r="L246" i="4"/>
  <c r="L245" i="4" s="1"/>
  <c r="I246" i="4"/>
  <c r="I245" i="4" s="1"/>
  <c r="F246" i="4"/>
  <c r="C246" i="4" s="1"/>
  <c r="N245" i="4"/>
  <c r="M245" i="4"/>
  <c r="K245" i="4"/>
  <c r="J245" i="4"/>
  <c r="H245" i="4"/>
  <c r="G245" i="4"/>
  <c r="E245" i="4"/>
  <c r="D245" i="4"/>
  <c r="O244" i="4"/>
  <c r="L244" i="4"/>
  <c r="I244" i="4"/>
  <c r="C244" i="4" s="1"/>
  <c r="F244" i="4"/>
  <c r="O243" i="4"/>
  <c r="L243" i="4"/>
  <c r="I243" i="4"/>
  <c r="F243" i="4"/>
  <c r="O242" i="4"/>
  <c r="L242" i="4"/>
  <c r="L241" i="4" s="1"/>
  <c r="L240" i="4" s="1"/>
  <c r="I242" i="4"/>
  <c r="F242" i="4"/>
  <c r="N241" i="4"/>
  <c r="N240" i="4" s="1"/>
  <c r="M241" i="4"/>
  <c r="K241" i="4"/>
  <c r="J241" i="4"/>
  <c r="J240" i="4" s="1"/>
  <c r="H241" i="4"/>
  <c r="G241" i="4"/>
  <c r="G240" i="4" s="1"/>
  <c r="E241" i="4"/>
  <c r="D241" i="4"/>
  <c r="D240" i="4" s="1"/>
  <c r="M240" i="4"/>
  <c r="K240" i="4"/>
  <c r="H240" i="4"/>
  <c r="E240" i="4"/>
  <c r="O239" i="4"/>
  <c r="L239" i="4"/>
  <c r="I239" i="4"/>
  <c r="F239" i="4"/>
  <c r="O238" i="4"/>
  <c r="L238" i="4"/>
  <c r="I238" i="4"/>
  <c r="F238" i="4"/>
  <c r="O237" i="4"/>
  <c r="L237" i="4"/>
  <c r="I237" i="4"/>
  <c r="F237" i="4"/>
  <c r="O236" i="4"/>
  <c r="L236" i="4"/>
  <c r="I236" i="4"/>
  <c r="C236" i="4" s="1"/>
  <c r="F236" i="4"/>
  <c r="O235" i="4"/>
  <c r="L235" i="4"/>
  <c r="I235" i="4"/>
  <c r="F235" i="4"/>
  <c r="O234" i="4"/>
  <c r="L234" i="4"/>
  <c r="I234" i="4"/>
  <c r="I233" i="4" s="1"/>
  <c r="I232" i="4" s="1"/>
  <c r="F234" i="4"/>
  <c r="C234" i="4" s="1"/>
  <c r="N233" i="4"/>
  <c r="N232" i="4" s="1"/>
  <c r="M233" i="4"/>
  <c r="K233" i="4"/>
  <c r="J233" i="4"/>
  <c r="J232" i="4" s="1"/>
  <c r="H233" i="4"/>
  <c r="G233" i="4"/>
  <c r="F233" i="4"/>
  <c r="E233" i="4"/>
  <c r="E232" i="4" s="1"/>
  <c r="D233" i="4"/>
  <c r="D232" i="4" s="1"/>
  <c r="M232" i="4"/>
  <c r="K232" i="4"/>
  <c r="H232" i="4"/>
  <c r="G232" i="4"/>
  <c r="O231" i="4"/>
  <c r="L231" i="4"/>
  <c r="I231" i="4"/>
  <c r="F231" i="4"/>
  <c r="O230" i="4"/>
  <c r="L230" i="4"/>
  <c r="I230" i="4"/>
  <c r="F230" i="4"/>
  <c r="C230" i="4" s="1"/>
  <c r="O229" i="4"/>
  <c r="L229" i="4"/>
  <c r="I229" i="4"/>
  <c r="F229" i="4"/>
  <c r="C229" i="4" s="1"/>
  <c r="O228" i="4"/>
  <c r="O227" i="4" s="1"/>
  <c r="L228" i="4"/>
  <c r="I228" i="4"/>
  <c r="F228" i="4"/>
  <c r="C228" i="4"/>
  <c r="N227" i="4"/>
  <c r="M227" i="4"/>
  <c r="L227" i="4"/>
  <c r="K227" i="4"/>
  <c r="J227" i="4"/>
  <c r="H227" i="4"/>
  <c r="G227" i="4"/>
  <c r="E227" i="4"/>
  <c r="D227" i="4"/>
  <c r="O226" i="4"/>
  <c r="L226" i="4"/>
  <c r="I226" i="4"/>
  <c r="F226" i="4"/>
  <c r="O225" i="4"/>
  <c r="L225" i="4"/>
  <c r="I225" i="4"/>
  <c r="F225" i="4"/>
  <c r="C225" i="4" s="1"/>
  <c r="O224" i="4"/>
  <c r="L224" i="4"/>
  <c r="I224" i="4"/>
  <c r="F224" i="4"/>
  <c r="C224" i="4" s="1"/>
  <c r="O223" i="4"/>
  <c r="L223" i="4"/>
  <c r="I223" i="4"/>
  <c r="F223" i="4"/>
  <c r="O222" i="4"/>
  <c r="L222" i="4"/>
  <c r="I222" i="4"/>
  <c r="F222" i="4"/>
  <c r="C222" i="4" s="1"/>
  <c r="O221" i="4"/>
  <c r="L221" i="4"/>
  <c r="I221" i="4"/>
  <c r="F221" i="4"/>
  <c r="O220" i="4"/>
  <c r="O219" i="4" s="1"/>
  <c r="L220" i="4"/>
  <c r="I220" i="4"/>
  <c r="F220" i="4"/>
  <c r="C220" i="4" s="1"/>
  <c r="N219" i="4"/>
  <c r="M219" i="4"/>
  <c r="L219" i="4"/>
  <c r="K219" i="4"/>
  <c r="J219" i="4"/>
  <c r="H219" i="4"/>
  <c r="G219" i="4"/>
  <c r="E219" i="4"/>
  <c r="D219" i="4"/>
  <c r="O218" i="4"/>
  <c r="L218" i="4"/>
  <c r="I218" i="4"/>
  <c r="F218" i="4"/>
  <c r="O217" i="4"/>
  <c r="L217" i="4"/>
  <c r="L216" i="4" s="1"/>
  <c r="I217" i="4"/>
  <c r="I216" i="4" s="1"/>
  <c r="F217" i="4"/>
  <c r="O216" i="4"/>
  <c r="N216" i="4"/>
  <c r="M216" i="4"/>
  <c r="K216" i="4"/>
  <c r="J216" i="4"/>
  <c r="H216" i="4"/>
  <c r="G216" i="4"/>
  <c r="F216" i="4"/>
  <c r="E216" i="4"/>
  <c r="D216" i="4"/>
  <c r="O215" i="4"/>
  <c r="O214" i="4" s="1"/>
  <c r="L215" i="4"/>
  <c r="L214" i="4" s="1"/>
  <c r="I215" i="4"/>
  <c r="F215" i="4"/>
  <c r="F214" i="4" s="1"/>
  <c r="N214" i="4"/>
  <c r="N212" i="4" s="1"/>
  <c r="M214" i="4"/>
  <c r="M212" i="4" s="1"/>
  <c r="M211" i="4" s="1"/>
  <c r="K214" i="4"/>
  <c r="J214" i="4"/>
  <c r="I214" i="4"/>
  <c r="H214" i="4"/>
  <c r="G214" i="4"/>
  <c r="G212" i="4" s="1"/>
  <c r="G211" i="4" s="1"/>
  <c r="E214" i="4"/>
  <c r="E212" i="4" s="1"/>
  <c r="E211" i="4" s="1"/>
  <c r="D214" i="4"/>
  <c r="O213" i="4"/>
  <c r="L213" i="4"/>
  <c r="I213" i="4"/>
  <c r="F213" i="4"/>
  <c r="K212" i="4"/>
  <c r="K211" i="4" s="1"/>
  <c r="J212" i="4"/>
  <c r="O210" i="4"/>
  <c r="L210" i="4"/>
  <c r="I210" i="4"/>
  <c r="F210" i="4"/>
  <c r="O209" i="4"/>
  <c r="L209" i="4"/>
  <c r="L208" i="4" s="1"/>
  <c r="I209" i="4"/>
  <c r="I208" i="4" s="1"/>
  <c r="F209" i="4"/>
  <c r="O208" i="4"/>
  <c r="N208" i="4"/>
  <c r="M208" i="4"/>
  <c r="K208" i="4"/>
  <c r="J208" i="4"/>
  <c r="H208" i="4"/>
  <c r="G208" i="4"/>
  <c r="F208" i="4"/>
  <c r="E208" i="4"/>
  <c r="D208" i="4"/>
  <c r="D187" i="4" s="1"/>
  <c r="O207" i="4"/>
  <c r="L207" i="4"/>
  <c r="I207" i="4"/>
  <c r="F207" i="4"/>
  <c r="C207" i="4" s="1"/>
  <c r="O206" i="4"/>
  <c r="L206" i="4"/>
  <c r="I206" i="4"/>
  <c r="F206" i="4"/>
  <c r="C206" i="4" s="1"/>
  <c r="O205" i="4"/>
  <c r="L205" i="4"/>
  <c r="I205" i="4"/>
  <c r="F205" i="4"/>
  <c r="O204" i="4"/>
  <c r="L204" i="4"/>
  <c r="I204" i="4"/>
  <c r="F204" i="4"/>
  <c r="C204" i="4" s="1"/>
  <c r="O203" i="4"/>
  <c r="L203" i="4"/>
  <c r="I203" i="4"/>
  <c r="F203" i="4"/>
  <c r="O202" i="4"/>
  <c r="L202" i="4"/>
  <c r="I202" i="4"/>
  <c r="F202" i="4"/>
  <c r="O201" i="4"/>
  <c r="L201" i="4"/>
  <c r="I201" i="4"/>
  <c r="F201" i="4"/>
  <c r="O200" i="4"/>
  <c r="O199" i="4" s="1"/>
  <c r="L200" i="4"/>
  <c r="I200" i="4"/>
  <c r="C200" i="4" s="1"/>
  <c r="F200" i="4"/>
  <c r="N199" i="4"/>
  <c r="M199" i="4"/>
  <c r="L199" i="4"/>
  <c r="K199" i="4"/>
  <c r="J199" i="4"/>
  <c r="H199" i="4"/>
  <c r="G199" i="4"/>
  <c r="E199" i="4"/>
  <c r="D199" i="4"/>
  <c r="O198" i="4"/>
  <c r="L198" i="4"/>
  <c r="I198" i="4"/>
  <c r="F198" i="4"/>
  <c r="O197" i="4"/>
  <c r="L197" i="4"/>
  <c r="I197" i="4"/>
  <c r="F197" i="4"/>
  <c r="O196" i="4"/>
  <c r="O188" i="4" s="1"/>
  <c r="O187" i="4" s="1"/>
  <c r="L196" i="4"/>
  <c r="I196" i="4"/>
  <c r="F196" i="4"/>
  <c r="C196" i="4"/>
  <c r="O195" i="4"/>
  <c r="L195" i="4"/>
  <c r="I195" i="4"/>
  <c r="F195" i="4"/>
  <c r="C195" i="4" s="1"/>
  <c r="O194" i="4"/>
  <c r="L194" i="4"/>
  <c r="I194" i="4"/>
  <c r="F194" i="4"/>
  <c r="C194" i="4" s="1"/>
  <c r="O193" i="4"/>
  <c r="L193" i="4"/>
  <c r="I193" i="4"/>
  <c r="F193" i="4"/>
  <c r="O192" i="4"/>
  <c r="L192" i="4"/>
  <c r="I192" i="4"/>
  <c r="F192" i="4"/>
  <c r="C192" i="4" s="1"/>
  <c r="O191" i="4"/>
  <c r="L191" i="4"/>
  <c r="I191" i="4"/>
  <c r="F191" i="4"/>
  <c r="O190" i="4"/>
  <c r="L190" i="4"/>
  <c r="I190" i="4"/>
  <c r="F190" i="4"/>
  <c r="O189" i="4"/>
  <c r="L189" i="4"/>
  <c r="I189" i="4"/>
  <c r="I188" i="4" s="1"/>
  <c r="F189" i="4"/>
  <c r="N188" i="4"/>
  <c r="M188" i="4"/>
  <c r="M187" i="4" s="1"/>
  <c r="M182" i="4" s="1"/>
  <c r="K188" i="4"/>
  <c r="K187" i="4" s="1"/>
  <c r="J188" i="4"/>
  <c r="J187" i="4" s="1"/>
  <c r="H188" i="4"/>
  <c r="G188" i="4"/>
  <c r="G187" i="4" s="1"/>
  <c r="E188" i="4"/>
  <c r="D188" i="4"/>
  <c r="H187" i="4"/>
  <c r="E187" i="4"/>
  <c r="O186" i="4"/>
  <c r="L186" i="4"/>
  <c r="I186" i="4"/>
  <c r="F186" i="4"/>
  <c r="O185" i="4"/>
  <c r="L185" i="4"/>
  <c r="C185" i="4" s="1"/>
  <c r="I185" i="4"/>
  <c r="F185" i="4"/>
  <c r="O184" i="4"/>
  <c r="O183" i="4" s="1"/>
  <c r="L184" i="4"/>
  <c r="L183" i="4" s="1"/>
  <c r="I184" i="4"/>
  <c r="F184" i="4"/>
  <c r="F183" i="4" s="1"/>
  <c r="N183" i="4"/>
  <c r="M183" i="4"/>
  <c r="K183" i="4"/>
  <c r="J183" i="4"/>
  <c r="H183" i="4"/>
  <c r="G183" i="4"/>
  <c r="E183" i="4"/>
  <c r="D183" i="4"/>
  <c r="E182" i="4"/>
  <c r="E181" i="4" s="1"/>
  <c r="O180" i="4"/>
  <c r="O179" i="4" s="1"/>
  <c r="O178" i="4" s="1"/>
  <c r="L180" i="4"/>
  <c r="L179" i="4" s="1"/>
  <c r="L178" i="4" s="1"/>
  <c r="I180" i="4"/>
  <c r="F180" i="4"/>
  <c r="F179" i="4" s="1"/>
  <c r="N179" i="4"/>
  <c r="N178" i="4" s="1"/>
  <c r="M179" i="4"/>
  <c r="M178" i="4" s="1"/>
  <c r="M174" i="4" s="1"/>
  <c r="K179" i="4"/>
  <c r="K178" i="4" s="1"/>
  <c r="J179" i="4"/>
  <c r="I179" i="4"/>
  <c r="H179" i="4"/>
  <c r="H178" i="4" s="1"/>
  <c r="G179" i="4"/>
  <c r="G178" i="4" s="1"/>
  <c r="E179" i="4"/>
  <c r="E178" i="4" s="1"/>
  <c r="D179" i="4"/>
  <c r="D178" i="4" s="1"/>
  <c r="J178" i="4"/>
  <c r="I178" i="4"/>
  <c r="O177" i="4"/>
  <c r="L177" i="4"/>
  <c r="C177" i="4" s="1"/>
  <c r="I177" i="4"/>
  <c r="F177" i="4"/>
  <c r="O176" i="4"/>
  <c r="O175" i="4" s="1"/>
  <c r="O174" i="4" s="1"/>
  <c r="L176" i="4"/>
  <c r="L175" i="4" s="1"/>
  <c r="L174" i="4" s="1"/>
  <c r="I176" i="4"/>
  <c r="F176" i="4"/>
  <c r="F175" i="4" s="1"/>
  <c r="N175" i="4"/>
  <c r="M175" i="4"/>
  <c r="K175" i="4"/>
  <c r="K174" i="4" s="1"/>
  <c r="J175" i="4"/>
  <c r="I175" i="4"/>
  <c r="H175" i="4"/>
  <c r="H174" i="4" s="1"/>
  <c r="G175" i="4"/>
  <c r="G174" i="4" s="1"/>
  <c r="E175" i="4"/>
  <c r="E174" i="4" s="1"/>
  <c r="D175" i="4"/>
  <c r="D174" i="4" s="1"/>
  <c r="J174" i="4"/>
  <c r="I174" i="4"/>
  <c r="O173" i="4"/>
  <c r="L173" i="4"/>
  <c r="C173" i="4" s="1"/>
  <c r="I173" i="4"/>
  <c r="F173" i="4"/>
  <c r="O172" i="4"/>
  <c r="O171" i="4" s="1"/>
  <c r="L172" i="4"/>
  <c r="L171" i="4" s="1"/>
  <c r="I172" i="4"/>
  <c r="F172" i="4"/>
  <c r="F171" i="4" s="1"/>
  <c r="N171" i="4"/>
  <c r="M171" i="4"/>
  <c r="K171" i="4"/>
  <c r="J171" i="4"/>
  <c r="I171" i="4"/>
  <c r="H171" i="4"/>
  <c r="G171" i="4"/>
  <c r="E171" i="4"/>
  <c r="D171" i="4"/>
  <c r="O170" i="4"/>
  <c r="L170" i="4"/>
  <c r="I170" i="4"/>
  <c r="F170" i="4"/>
  <c r="O169" i="4"/>
  <c r="L169" i="4"/>
  <c r="I169" i="4"/>
  <c r="F169" i="4"/>
  <c r="O168" i="4"/>
  <c r="L168" i="4"/>
  <c r="I168" i="4"/>
  <c r="C168" i="4" s="1"/>
  <c r="F168" i="4"/>
  <c r="O167" i="4"/>
  <c r="L167" i="4"/>
  <c r="I167" i="4"/>
  <c r="F167" i="4"/>
  <c r="F166" i="4" s="1"/>
  <c r="N166" i="4"/>
  <c r="M166" i="4"/>
  <c r="K166" i="4"/>
  <c r="J166" i="4"/>
  <c r="H166" i="4"/>
  <c r="G166" i="4"/>
  <c r="E166" i="4"/>
  <c r="D166" i="4"/>
  <c r="O165" i="4"/>
  <c r="L165" i="4"/>
  <c r="I165" i="4"/>
  <c r="F165" i="4"/>
  <c r="O164" i="4"/>
  <c r="L164" i="4"/>
  <c r="I164" i="4"/>
  <c r="F164" i="4"/>
  <c r="C164" i="4"/>
  <c r="O163" i="4"/>
  <c r="L163" i="4"/>
  <c r="I163" i="4"/>
  <c r="F163" i="4"/>
  <c r="F162" i="4" s="1"/>
  <c r="N162" i="4"/>
  <c r="M162" i="4"/>
  <c r="K162" i="4"/>
  <c r="J162" i="4"/>
  <c r="I162" i="4"/>
  <c r="H162" i="4"/>
  <c r="G162" i="4"/>
  <c r="E162" i="4"/>
  <c r="E161" i="4" s="1"/>
  <c r="E160" i="4" s="1"/>
  <c r="D162" i="4"/>
  <c r="D161" i="4" s="1"/>
  <c r="D160" i="4" s="1"/>
  <c r="N161" i="4"/>
  <c r="K161" i="4"/>
  <c r="J161" i="4"/>
  <c r="J160" i="4" s="1"/>
  <c r="G161" i="4"/>
  <c r="G160" i="4" s="1"/>
  <c r="K160" i="4"/>
  <c r="O159" i="4"/>
  <c r="L159" i="4"/>
  <c r="I159" i="4"/>
  <c r="F159" i="4"/>
  <c r="O158" i="4"/>
  <c r="L158" i="4"/>
  <c r="I158" i="4"/>
  <c r="F158" i="4"/>
  <c r="O157" i="4"/>
  <c r="L157" i="4"/>
  <c r="I157" i="4"/>
  <c r="F157" i="4"/>
  <c r="O156" i="4"/>
  <c r="O153" i="4" s="1"/>
  <c r="O152" i="4" s="1"/>
  <c r="L156" i="4"/>
  <c r="I156" i="4"/>
  <c r="F156" i="4"/>
  <c r="O155" i="4"/>
  <c r="L155" i="4"/>
  <c r="I155" i="4"/>
  <c r="F155" i="4"/>
  <c r="C155" i="4" s="1"/>
  <c r="O154" i="4"/>
  <c r="L154" i="4"/>
  <c r="L153" i="4" s="1"/>
  <c r="L152" i="4" s="1"/>
  <c r="I154" i="4"/>
  <c r="I153" i="4" s="1"/>
  <c r="I152" i="4" s="1"/>
  <c r="F154" i="4"/>
  <c r="C154" i="4" s="1"/>
  <c r="N153" i="4"/>
  <c r="N152" i="4" s="1"/>
  <c r="M153" i="4"/>
  <c r="M152" i="4" s="1"/>
  <c r="K153" i="4"/>
  <c r="J153" i="4"/>
  <c r="J152" i="4" s="1"/>
  <c r="H153" i="4"/>
  <c r="H152" i="4" s="1"/>
  <c r="G153" i="4"/>
  <c r="E153" i="4"/>
  <c r="E152" i="4" s="1"/>
  <c r="D153" i="4"/>
  <c r="K152" i="4"/>
  <c r="G152" i="4"/>
  <c r="D152" i="4"/>
  <c r="O151" i="4"/>
  <c r="L151" i="4"/>
  <c r="I151" i="4"/>
  <c r="F151" i="4"/>
  <c r="O150" i="4"/>
  <c r="L150" i="4"/>
  <c r="I150" i="4"/>
  <c r="F150" i="4"/>
  <c r="O149" i="4"/>
  <c r="L149" i="4"/>
  <c r="I149" i="4"/>
  <c r="F149" i="4"/>
  <c r="O148" i="4"/>
  <c r="O147" i="4" s="1"/>
  <c r="L148" i="4"/>
  <c r="I148" i="4"/>
  <c r="C148" i="4" s="1"/>
  <c r="F148" i="4"/>
  <c r="F147" i="4" s="1"/>
  <c r="N147" i="4"/>
  <c r="M147" i="4"/>
  <c r="L147" i="4"/>
  <c r="K147" i="4"/>
  <c r="J147" i="4"/>
  <c r="I147" i="4"/>
  <c r="H147" i="4"/>
  <c r="G147" i="4"/>
  <c r="E147" i="4"/>
  <c r="D147" i="4"/>
  <c r="O146" i="4"/>
  <c r="L146" i="4"/>
  <c r="I146" i="4"/>
  <c r="F146" i="4"/>
  <c r="C146" i="4" s="1"/>
  <c r="O145" i="4"/>
  <c r="L145" i="4"/>
  <c r="I145" i="4"/>
  <c r="F145" i="4"/>
  <c r="O144" i="4"/>
  <c r="L144" i="4"/>
  <c r="I144" i="4"/>
  <c r="F144" i="4"/>
  <c r="C144" i="4" s="1"/>
  <c r="O143" i="4"/>
  <c r="L143" i="4"/>
  <c r="I143" i="4"/>
  <c r="F143" i="4"/>
  <c r="O142" i="4"/>
  <c r="L142" i="4"/>
  <c r="I142" i="4"/>
  <c r="F142" i="4"/>
  <c r="O141" i="4"/>
  <c r="L141" i="4"/>
  <c r="I141" i="4"/>
  <c r="F141" i="4"/>
  <c r="O140" i="4"/>
  <c r="L140" i="4"/>
  <c r="I140" i="4"/>
  <c r="F140" i="4"/>
  <c r="C140" i="4" s="1"/>
  <c r="O139" i="4"/>
  <c r="L139" i="4"/>
  <c r="I139" i="4"/>
  <c r="I138" i="4" s="1"/>
  <c r="F139" i="4"/>
  <c r="N138" i="4"/>
  <c r="M138" i="4"/>
  <c r="K138" i="4"/>
  <c r="J138" i="4"/>
  <c r="H138" i="4"/>
  <c r="G138" i="4"/>
  <c r="E138" i="4"/>
  <c r="D138" i="4"/>
  <c r="O137" i="4"/>
  <c r="L137" i="4"/>
  <c r="I137" i="4"/>
  <c r="F137" i="4"/>
  <c r="O136" i="4"/>
  <c r="L136" i="4"/>
  <c r="I136" i="4"/>
  <c r="F136" i="4"/>
  <c r="C136" i="4"/>
  <c r="O135" i="4"/>
  <c r="L135" i="4"/>
  <c r="I135" i="4"/>
  <c r="F135" i="4"/>
  <c r="F134" i="4" s="1"/>
  <c r="N134" i="4"/>
  <c r="M134" i="4"/>
  <c r="K134" i="4"/>
  <c r="J134" i="4"/>
  <c r="I134" i="4"/>
  <c r="H134" i="4"/>
  <c r="G134" i="4"/>
  <c r="E134" i="4"/>
  <c r="D134" i="4"/>
  <c r="O133" i="4"/>
  <c r="L133" i="4"/>
  <c r="I133" i="4"/>
  <c r="F133" i="4"/>
  <c r="O132" i="4"/>
  <c r="O131" i="4" s="1"/>
  <c r="L132" i="4"/>
  <c r="I132" i="4"/>
  <c r="C132" i="4" s="1"/>
  <c r="F132" i="4"/>
  <c r="F131" i="4" s="1"/>
  <c r="N131" i="4"/>
  <c r="M131" i="4"/>
  <c r="L131" i="4"/>
  <c r="K131" i="4"/>
  <c r="J131" i="4"/>
  <c r="I131" i="4"/>
  <c r="H131" i="4"/>
  <c r="G131" i="4"/>
  <c r="E131" i="4"/>
  <c r="D131" i="4"/>
  <c r="O130" i="4"/>
  <c r="L130" i="4"/>
  <c r="I130" i="4"/>
  <c r="F130" i="4"/>
  <c r="C130" i="4" s="1"/>
  <c r="O129" i="4"/>
  <c r="L129" i="4"/>
  <c r="I129" i="4"/>
  <c r="F129" i="4"/>
  <c r="O128" i="4"/>
  <c r="L128" i="4"/>
  <c r="I128" i="4"/>
  <c r="F128" i="4"/>
  <c r="C128" i="4" s="1"/>
  <c r="O127" i="4"/>
  <c r="O126" i="4" s="1"/>
  <c r="L127" i="4"/>
  <c r="I127" i="4"/>
  <c r="I126" i="4" s="1"/>
  <c r="F127" i="4"/>
  <c r="N126" i="4"/>
  <c r="M126" i="4"/>
  <c r="K126" i="4"/>
  <c r="K120" i="4" s="1"/>
  <c r="J126" i="4"/>
  <c r="H126" i="4"/>
  <c r="G126" i="4"/>
  <c r="G120" i="4" s="1"/>
  <c r="E126" i="4"/>
  <c r="D126" i="4"/>
  <c r="O125" i="4"/>
  <c r="L125" i="4"/>
  <c r="I125" i="4"/>
  <c r="F125" i="4"/>
  <c r="O124" i="4"/>
  <c r="L124" i="4"/>
  <c r="I124" i="4"/>
  <c r="F124" i="4"/>
  <c r="C124" i="4" s="1"/>
  <c r="O123" i="4"/>
  <c r="L123" i="4"/>
  <c r="I123" i="4"/>
  <c r="F123" i="4"/>
  <c r="O122" i="4"/>
  <c r="L122" i="4"/>
  <c r="I122" i="4"/>
  <c r="I121" i="4" s="1"/>
  <c r="F122" i="4"/>
  <c r="N121" i="4"/>
  <c r="N120" i="4" s="1"/>
  <c r="M121" i="4"/>
  <c r="K121" i="4"/>
  <c r="J121" i="4"/>
  <c r="H121" i="4"/>
  <c r="G121" i="4"/>
  <c r="F121" i="4"/>
  <c r="E121" i="4"/>
  <c r="D121" i="4"/>
  <c r="O119" i="4"/>
  <c r="L119" i="4"/>
  <c r="I119" i="4"/>
  <c r="F119" i="4"/>
  <c r="O118" i="4"/>
  <c r="L118" i="4"/>
  <c r="I118" i="4"/>
  <c r="F118" i="4"/>
  <c r="O117" i="4"/>
  <c r="L117" i="4"/>
  <c r="L114" i="4" s="1"/>
  <c r="I117" i="4"/>
  <c r="F117" i="4"/>
  <c r="O116" i="4"/>
  <c r="L116" i="4"/>
  <c r="I116" i="4"/>
  <c r="F116" i="4"/>
  <c r="C116" i="4" s="1"/>
  <c r="O115" i="4"/>
  <c r="L115" i="4"/>
  <c r="I115" i="4"/>
  <c r="F115" i="4"/>
  <c r="N114" i="4"/>
  <c r="M114" i="4"/>
  <c r="K114" i="4"/>
  <c r="J114" i="4"/>
  <c r="H114" i="4"/>
  <c r="G114" i="4"/>
  <c r="E114" i="4"/>
  <c r="D114" i="4"/>
  <c r="O113" i="4"/>
  <c r="L113" i="4"/>
  <c r="I113" i="4"/>
  <c r="F113" i="4"/>
  <c r="O112" i="4"/>
  <c r="O108" i="4" s="1"/>
  <c r="L112" i="4"/>
  <c r="I112" i="4"/>
  <c r="F112" i="4"/>
  <c r="C112" i="4"/>
  <c r="O111" i="4"/>
  <c r="L111" i="4"/>
  <c r="I111" i="4"/>
  <c r="F111" i="4"/>
  <c r="O110" i="4"/>
  <c r="L110" i="4"/>
  <c r="I110" i="4"/>
  <c r="F110" i="4"/>
  <c r="C110" i="4" s="1"/>
  <c r="O109" i="4"/>
  <c r="L109" i="4"/>
  <c r="L108" i="4" s="1"/>
  <c r="I109" i="4"/>
  <c r="I108" i="4" s="1"/>
  <c r="F109" i="4"/>
  <c r="N108" i="4"/>
  <c r="M108" i="4"/>
  <c r="K108" i="4"/>
  <c r="J108" i="4"/>
  <c r="H108" i="4"/>
  <c r="G108" i="4"/>
  <c r="E108" i="4"/>
  <c r="D108" i="4"/>
  <c r="O107" i="4"/>
  <c r="L107" i="4"/>
  <c r="I107" i="4"/>
  <c r="F107" i="4"/>
  <c r="O106" i="4"/>
  <c r="L106" i="4"/>
  <c r="I106" i="4"/>
  <c r="F106" i="4"/>
  <c r="O105" i="4"/>
  <c r="L105" i="4"/>
  <c r="I105" i="4"/>
  <c r="C105" i="4" s="1"/>
  <c r="F105" i="4"/>
  <c r="O104" i="4"/>
  <c r="L104" i="4"/>
  <c r="I104" i="4"/>
  <c r="C104" i="4" s="1"/>
  <c r="F104" i="4"/>
  <c r="O103" i="4"/>
  <c r="L103" i="4"/>
  <c r="I103" i="4"/>
  <c r="F103" i="4"/>
  <c r="O102" i="4"/>
  <c r="L102" i="4"/>
  <c r="I102" i="4"/>
  <c r="F102" i="4"/>
  <c r="O101" i="4"/>
  <c r="L101" i="4"/>
  <c r="I101" i="4"/>
  <c r="F101" i="4"/>
  <c r="O100" i="4"/>
  <c r="L100" i="4"/>
  <c r="C100" i="4" s="1"/>
  <c r="I100" i="4"/>
  <c r="F100" i="4"/>
  <c r="F99" i="4" s="1"/>
  <c r="O99" i="4"/>
  <c r="N99" i="4"/>
  <c r="M99" i="4"/>
  <c r="K99" i="4"/>
  <c r="J99" i="4"/>
  <c r="H99" i="4"/>
  <c r="H83" i="4" s="1"/>
  <c r="G99" i="4"/>
  <c r="E99" i="4"/>
  <c r="D99" i="4"/>
  <c r="O98" i="4"/>
  <c r="L98" i="4"/>
  <c r="I98" i="4"/>
  <c r="F98" i="4"/>
  <c r="O97" i="4"/>
  <c r="L97" i="4"/>
  <c r="I97" i="4"/>
  <c r="F97" i="4"/>
  <c r="O96" i="4"/>
  <c r="L96" i="4"/>
  <c r="I96" i="4"/>
  <c r="F96" i="4"/>
  <c r="O95" i="4"/>
  <c r="O91" i="4" s="1"/>
  <c r="L95" i="4"/>
  <c r="I95" i="4"/>
  <c r="F95" i="4"/>
  <c r="O94" i="4"/>
  <c r="L94" i="4"/>
  <c r="I94" i="4"/>
  <c r="F94" i="4"/>
  <c r="C94" i="4" s="1"/>
  <c r="O93" i="4"/>
  <c r="L93" i="4"/>
  <c r="I93" i="4"/>
  <c r="F93" i="4"/>
  <c r="O92" i="4"/>
  <c r="L92" i="4"/>
  <c r="I92" i="4"/>
  <c r="F92" i="4"/>
  <c r="N91" i="4"/>
  <c r="M91" i="4"/>
  <c r="K91" i="4"/>
  <c r="J91" i="4"/>
  <c r="H91" i="4"/>
  <c r="G91" i="4"/>
  <c r="E91" i="4"/>
  <c r="D91" i="4"/>
  <c r="D83" i="4" s="1"/>
  <c r="O90" i="4"/>
  <c r="L90" i="4"/>
  <c r="I90" i="4"/>
  <c r="F90" i="4"/>
  <c r="O89" i="4"/>
  <c r="L89" i="4"/>
  <c r="I89" i="4"/>
  <c r="F89" i="4"/>
  <c r="O88" i="4"/>
  <c r="L88" i="4"/>
  <c r="I88" i="4"/>
  <c r="F88" i="4"/>
  <c r="C88" i="4" s="1"/>
  <c r="O87" i="4"/>
  <c r="L87" i="4"/>
  <c r="I87" i="4"/>
  <c r="F87" i="4"/>
  <c r="O86" i="4"/>
  <c r="L86" i="4"/>
  <c r="L85" i="4" s="1"/>
  <c r="I86" i="4"/>
  <c r="C86" i="4" s="1"/>
  <c r="F86" i="4"/>
  <c r="N85" i="4"/>
  <c r="M85" i="4"/>
  <c r="K85" i="4"/>
  <c r="K83" i="4" s="1"/>
  <c r="J85" i="4"/>
  <c r="H85" i="4"/>
  <c r="G85" i="4"/>
  <c r="G83" i="4" s="1"/>
  <c r="F85" i="4"/>
  <c r="E85" i="4"/>
  <c r="D85" i="4"/>
  <c r="O84" i="4"/>
  <c r="L84" i="4"/>
  <c r="C84" i="4" s="1"/>
  <c r="I84" i="4"/>
  <c r="F84" i="4"/>
  <c r="M83" i="4"/>
  <c r="O82" i="4"/>
  <c r="L82" i="4"/>
  <c r="I82" i="4"/>
  <c r="F82" i="4"/>
  <c r="O81" i="4"/>
  <c r="L81" i="4"/>
  <c r="C81" i="4" s="1"/>
  <c r="I81" i="4"/>
  <c r="F81" i="4"/>
  <c r="F80" i="4" s="1"/>
  <c r="O80" i="4"/>
  <c r="N80" i="4"/>
  <c r="M80" i="4"/>
  <c r="K80" i="4"/>
  <c r="J80" i="4"/>
  <c r="H80" i="4"/>
  <c r="H76" i="4" s="1"/>
  <c r="G80" i="4"/>
  <c r="E80" i="4"/>
  <c r="D80" i="4"/>
  <c r="O79" i="4"/>
  <c r="L79" i="4"/>
  <c r="I79" i="4"/>
  <c r="F79" i="4"/>
  <c r="O78" i="4"/>
  <c r="L78" i="4"/>
  <c r="L77" i="4" s="1"/>
  <c r="I78" i="4"/>
  <c r="F78" i="4"/>
  <c r="O77" i="4"/>
  <c r="O76" i="4" s="1"/>
  <c r="N77" i="4"/>
  <c r="M77" i="4"/>
  <c r="K77" i="4"/>
  <c r="J77" i="4"/>
  <c r="J76" i="4" s="1"/>
  <c r="H77" i="4"/>
  <c r="G77" i="4"/>
  <c r="F77" i="4"/>
  <c r="E77" i="4"/>
  <c r="E76" i="4" s="1"/>
  <c r="D77" i="4"/>
  <c r="M76" i="4"/>
  <c r="K76" i="4"/>
  <c r="G76" i="4"/>
  <c r="D76" i="4"/>
  <c r="O74" i="4"/>
  <c r="L74" i="4"/>
  <c r="I74" i="4"/>
  <c r="F74" i="4"/>
  <c r="O73" i="4"/>
  <c r="L73" i="4"/>
  <c r="I73" i="4"/>
  <c r="F73" i="4"/>
  <c r="O72" i="4"/>
  <c r="O69" i="4" s="1"/>
  <c r="L72" i="4"/>
  <c r="I72" i="4"/>
  <c r="F72" i="4"/>
  <c r="C72" i="4"/>
  <c r="O71" i="4"/>
  <c r="L71" i="4"/>
  <c r="I71" i="4"/>
  <c r="F71" i="4"/>
  <c r="F69" i="4" s="1"/>
  <c r="O70" i="4"/>
  <c r="L70" i="4"/>
  <c r="L69" i="4" s="1"/>
  <c r="I70" i="4"/>
  <c r="F70" i="4"/>
  <c r="N69" i="4"/>
  <c r="N67" i="4" s="1"/>
  <c r="M69" i="4"/>
  <c r="K69" i="4"/>
  <c r="K67" i="4" s="1"/>
  <c r="J69" i="4"/>
  <c r="J67" i="4" s="1"/>
  <c r="J53" i="4" s="1"/>
  <c r="H69" i="4"/>
  <c r="G69" i="4"/>
  <c r="G67" i="4" s="1"/>
  <c r="E69" i="4"/>
  <c r="D69" i="4"/>
  <c r="D67" i="4" s="1"/>
  <c r="O68" i="4"/>
  <c r="L68" i="4"/>
  <c r="I68" i="4"/>
  <c r="F68" i="4"/>
  <c r="F67" i="4" s="1"/>
  <c r="M67" i="4"/>
  <c r="H67" i="4"/>
  <c r="E67" i="4"/>
  <c r="O66" i="4"/>
  <c r="L66" i="4"/>
  <c r="I66" i="4"/>
  <c r="C66" i="4" s="1"/>
  <c r="F66" i="4"/>
  <c r="O65" i="4"/>
  <c r="L65" i="4"/>
  <c r="I65" i="4"/>
  <c r="F65" i="4"/>
  <c r="O64" i="4"/>
  <c r="L64" i="4"/>
  <c r="I64" i="4"/>
  <c r="C64" i="4" s="1"/>
  <c r="F64" i="4"/>
  <c r="O63" i="4"/>
  <c r="L63" i="4"/>
  <c r="I63" i="4"/>
  <c r="F63" i="4"/>
  <c r="O62" i="4"/>
  <c r="L62" i="4"/>
  <c r="I62" i="4"/>
  <c r="F62" i="4"/>
  <c r="O61" i="4"/>
  <c r="L61" i="4"/>
  <c r="C61" i="4" s="1"/>
  <c r="I61" i="4"/>
  <c r="F61" i="4"/>
  <c r="O60" i="4"/>
  <c r="L60" i="4"/>
  <c r="C60" i="4" s="1"/>
  <c r="I60" i="4"/>
  <c r="F60" i="4"/>
  <c r="O59" i="4"/>
  <c r="L59" i="4"/>
  <c r="I59" i="4"/>
  <c r="F59" i="4"/>
  <c r="F58" i="4" s="1"/>
  <c r="N58" i="4"/>
  <c r="M58" i="4"/>
  <c r="K58" i="4"/>
  <c r="J58" i="4"/>
  <c r="I58" i="4"/>
  <c r="H58" i="4"/>
  <c r="G58" i="4"/>
  <c r="E58" i="4"/>
  <c r="D58" i="4"/>
  <c r="O57" i="4"/>
  <c r="L57" i="4"/>
  <c r="I57" i="4"/>
  <c r="F57" i="4"/>
  <c r="O56" i="4"/>
  <c r="O55" i="4" s="1"/>
  <c r="L56" i="4"/>
  <c r="I56" i="4"/>
  <c r="F56" i="4"/>
  <c r="F55" i="4" s="1"/>
  <c r="N55" i="4"/>
  <c r="M55" i="4"/>
  <c r="L55" i="4"/>
  <c r="K55" i="4"/>
  <c r="J55" i="4"/>
  <c r="I55" i="4"/>
  <c r="H55" i="4"/>
  <c r="H54" i="4" s="1"/>
  <c r="H53" i="4" s="1"/>
  <c r="G55" i="4"/>
  <c r="E55" i="4"/>
  <c r="D55" i="4"/>
  <c r="N54" i="4"/>
  <c r="M54" i="4"/>
  <c r="M53" i="4" s="1"/>
  <c r="K54" i="4"/>
  <c r="J54" i="4"/>
  <c r="I54" i="4"/>
  <c r="G54" i="4"/>
  <c r="E54" i="4"/>
  <c r="O47" i="4"/>
  <c r="C47" i="4"/>
  <c r="O46" i="4"/>
  <c r="C46" i="4" s="1"/>
  <c r="N45" i="4"/>
  <c r="N20" i="4" s="1"/>
  <c r="M45" i="4"/>
  <c r="L44" i="4"/>
  <c r="I44" i="4"/>
  <c r="F44" i="4"/>
  <c r="F43" i="4" s="1"/>
  <c r="L43" i="4"/>
  <c r="K43" i="4"/>
  <c r="J43" i="4"/>
  <c r="H43" i="4"/>
  <c r="H20" i="4" s="1"/>
  <c r="G43" i="4"/>
  <c r="E43" i="4"/>
  <c r="D43" i="4"/>
  <c r="F42" i="4"/>
  <c r="C42" i="4" s="1"/>
  <c r="E41" i="4"/>
  <c r="D41" i="4"/>
  <c r="L40" i="4"/>
  <c r="C40" i="4" s="1"/>
  <c r="L39" i="4"/>
  <c r="C39" i="4" s="1"/>
  <c r="L38" i="4"/>
  <c r="C38" i="4" s="1"/>
  <c r="L37" i="4"/>
  <c r="C37" i="4" s="1"/>
  <c r="K36" i="4"/>
  <c r="J36" i="4"/>
  <c r="L35" i="4"/>
  <c r="L33" i="4" s="1"/>
  <c r="C33" i="4" s="1"/>
  <c r="L34" i="4"/>
  <c r="C34" i="4" s="1"/>
  <c r="K33" i="4"/>
  <c r="J33" i="4"/>
  <c r="L32" i="4"/>
  <c r="L31" i="4" s="1"/>
  <c r="K31" i="4"/>
  <c r="J31" i="4"/>
  <c r="L30" i="4"/>
  <c r="C30" i="4" s="1"/>
  <c r="L29" i="4"/>
  <c r="C29" i="4" s="1"/>
  <c r="L28" i="4"/>
  <c r="C28" i="4" s="1"/>
  <c r="L27" i="4"/>
  <c r="C27" i="4" s="1"/>
  <c r="K27" i="4"/>
  <c r="K26" i="4" s="1"/>
  <c r="J27" i="4"/>
  <c r="F25" i="4"/>
  <c r="C25" i="4" s="1"/>
  <c r="I24" i="4"/>
  <c r="F24" i="4"/>
  <c r="C24" i="4"/>
  <c r="O23" i="4"/>
  <c r="L23" i="4"/>
  <c r="I23" i="4"/>
  <c r="F23" i="4"/>
  <c r="O22" i="4"/>
  <c r="L22" i="4"/>
  <c r="L21" i="4" s="1"/>
  <c r="I22" i="4"/>
  <c r="F22" i="4"/>
  <c r="F21" i="4" s="1"/>
  <c r="N21" i="4"/>
  <c r="N275" i="4" s="1"/>
  <c r="N274" i="4" s="1"/>
  <c r="M21" i="4"/>
  <c r="M275" i="4" s="1"/>
  <c r="M274" i="4" s="1"/>
  <c r="K21" i="4"/>
  <c r="K275" i="4" s="1"/>
  <c r="K274" i="4" s="1"/>
  <c r="J21" i="4"/>
  <c r="J275" i="4" s="1"/>
  <c r="J274" i="4" s="1"/>
  <c r="I21" i="4"/>
  <c r="H21" i="4"/>
  <c r="H275" i="4" s="1"/>
  <c r="H274" i="4" s="1"/>
  <c r="G21" i="4"/>
  <c r="G275" i="4" s="1"/>
  <c r="G274" i="4" s="1"/>
  <c r="E21" i="4"/>
  <c r="E275" i="4" s="1"/>
  <c r="E274" i="4" s="1"/>
  <c r="D21" i="4"/>
  <c r="D275" i="4" s="1"/>
  <c r="D274" i="4" s="1"/>
  <c r="D20" i="4"/>
  <c r="N174" i="4" l="1"/>
  <c r="D120" i="4"/>
  <c r="D75" i="4" s="1"/>
  <c r="I199" i="4"/>
  <c r="I187" i="4" s="1"/>
  <c r="I182" i="4" s="1"/>
  <c r="C32" i="4"/>
  <c r="F41" i="4"/>
  <c r="C41" i="4" s="1"/>
  <c r="C44" i="4"/>
  <c r="O45" i="4"/>
  <c r="O20" i="4" s="1"/>
  <c r="D54" i="4"/>
  <c r="D53" i="4" s="1"/>
  <c r="O58" i="4"/>
  <c r="C65" i="4"/>
  <c r="K53" i="4"/>
  <c r="C70" i="4"/>
  <c r="C79" i="4"/>
  <c r="E83" i="4"/>
  <c r="E75" i="4" s="1"/>
  <c r="E272" i="4" s="1"/>
  <c r="C93" i="4"/>
  <c r="E120" i="4"/>
  <c r="J120" i="4"/>
  <c r="C122" i="4"/>
  <c r="C123" i="4"/>
  <c r="O121" i="4"/>
  <c r="C129" i="4"/>
  <c r="C133" i="4"/>
  <c r="O138" i="4"/>
  <c r="C141" i="4"/>
  <c r="C149" i="4"/>
  <c r="F153" i="4"/>
  <c r="C153" i="4" s="1"/>
  <c r="C158" i="4"/>
  <c r="C159" i="4"/>
  <c r="I166" i="4"/>
  <c r="O166" i="4"/>
  <c r="O161" i="4" s="1"/>
  <c r="O160" i="4" s="1"/>
  <c r="C169" i="4"/>
  <c r="C172" i="4"/>
  <c r="C176" i="4"/>
  <c r="C180" i="4"/>
  <c r="K182" i="4"/>
  <c r="C184" i="4"/>
  <c r="O182" i="4"/>
  <c r="N187" i="4"/>
  <c r="N182" i="4" s="1"/>
  <c r="C189" i="4"/>
  <c r="C198" i="4"/>
  <c r="C201" i="4"/>
  <c r="C205" i="4"/>
  <c r="H212" i="4"/>
  <c r="H211" i="4" s="1"/>
  <c r="C95" i="4"/>
  <c r="C156" i="4"/>
  <c r="D182" i="4"/>
  <c r="L36" i="4"/>
  <c r="C36" i="4" s="1"/>
  <c r="E53" i="4"/>
  <c r="E52" i="4" s="1"/>
  <c r="E51" i="4" s="1"/>
  <c r="E273" i="4" s="1"/>
  <c r="C57" i="4"/>
  <c r="C63" i="4"/>
  <c r="G53" i="4"/>
  <c r="L67" i="4"/>
  <c r="C74" i="4"/>
  <c r="C78" i="4"/>
  <c r="N83" i="4"/>
  <c r="C89" i="4"/>
  <c r="C92" i="4"/>
  <c r="C97" i="4"/>
  <c r="C103" i="4"/>
  <c r="C113" i="4"/>
  <c r="C118" i="4"/>
  <c r="C119" i="4"/>
  <c r="I120" i="4"/>
  <c r="L126" i="4"/>
  <c r="F138" i="4"/>
  <c r="C145" i="4"/>
  <c r="N160" i="4"/>
  <c r="H161" i="4"/>
  <c r="H160" i="4" s="1"/>
  <c r="M161" i="4"/>
  <c r="M160" i="4" s="1"/>
  <c r="C186" i="4"/>
  <c r="J182" i="4"/>
  <c r="C193" i="4"/>
  <c r="C210" i="4"/>
  <c r="C218" i="4"/>
  <c r="D212" i="4"/>
  <c r="D211" i="4" s="1"/>
  <c r="D272" i="4" s="1"/>
  <c r="E182" i="5"/>
  <c r="K75" i="4"/>
  <c r="K52" i="4" s="1"/>
  <c r="L212" i="4"/>
  <c r="O21" i="4"/>
  <c r="J26" i="4"/>
  <c r="C35" i="4"/>
  <c r="G20" i="4"/>
  <c r="C56" i="4"/>
  <c r="L58" i="4"/>
  <c r="L54" i="4" s="1"/>
  <c r="L53" i="4" s="1"/>
  <c r="C62" i="4"/>
  <c r="C68" i="4"/>
  <c r="N53" i="4"/>
  <c r="C73" i="4"/>
  <c r="N76" i="4"/>
  <c r="C82" i="4"/>
  <c r="J83" i="4"/>
  <c r="J75" i="4" s="1"/>
  <c r="J52" i="4" s="1"/>
  <c r="C87" i="4"/>
  <c r="O85" i="4"/>
  <c r="C96" i="4"/>
  <c r="C101" i="4"/>
  <c r="C106" i="4"/>
  <c r="C107" i="4"/>
  <c r="C117" i="4"/>
  <c r="I114" i="4"/>
  <c r="M120" i="4"/>
  <c r="M75" i="4" s="1"/>
  <c r="L121" i="4"/>
  <c r="C121" i="4" s="1"/>
  <c r="C125" i="4"/>
  <c r="F126" i="4"/>
  <c r="H120" i="4"/>
  <c r="H75" i="4" s="1"/>
  <c r="H52" i="4" s="1"/>
  <c r="O134" i="4"/>
  <c r="C137" i="4"/>
  <c r="C142" i="4"/>
  <c r="C143" i="4"/>
  <c r="C150" i="4"/>
  <c r="C151" i="4"/>
  <c r="C157" i="4"/>
  <c r="I161" i="4"/>
  <c r="I160" i="4" s="1"/>
  <c r="O162" i="4"/>
  <c r="C165" i="4"/>
  <c r="C170" i="4"/>
  <c r="H182" i="4"/>
  <c r="H181" i="4" s="1"/>
  <c r="I183" i="4"/>
  <c r="C190" i="4"/>
  <c r="C191" i="4"/>
  <c r="C197" i="4"/>
  <c r="F199" i="4"/>
  <c r="C202" i="4"/>
  <c r="C203" i="4"/>
  <c r="C213" i="4"/>
  <c r="I219" i="4"/>
  <c r="C226" i="4"/>
  <c r="N211" i="4"/>
  <c r="L233" i="4"/>
  <c r="L232" i="4" s="1"/>
  <c r="F245" i="4"/>
  <c r="C254" i="4"/>
  <c r="C255" i="4"/>
  <c r="O253" i="4"/>
  <c r="O252" i="4" s="1"/>
  <c r="C262" i="4"/>
  <c r="C278" i="4"/>
  <c r="I276" i="4"/>
  <c r="I21" i="5"/>
  <c r="C21" i="5" s="1"/>
  <c r="H54" i="5"/>
  <c r="H53" i="5" s="1"/>
  <c r="I58" i="5"/>
  <c r="I54" i="5" s="1"/>
  <c r="C61" i="5"/>
  <c r="C66" i="5"/>
  <c r="F67" i="5"/>
  <c r="N53" i="5"/>
  <c r="N52" i="5" s="1"/>
  <c r="C73" i="5"/>
  <c r="C82" i="5"/>
  <c r="C89" i="5"/>
  <c r="C95" i="5"/>
  <c r="C102" i="5"/>
  <c r="C113" i="5"/>
  <c r="C115" i="5"/>
  <c r="C122" i="5"/>
  <c r="C123" i="5"/>
  <c r="C129" i="5"/>
  <c r="C132" i="5"/>
  <c r="C145" i="5"/>
  <c r="C173" i="5"/>
  <c r="L174" i="5"/>
  <c r="G182" i="5"/>
  <c r="I188" i="5"/>
  <c r="I187" i="5" s="1"/>
  <c r="C194" i="5"/>
  <c r="C195" i="5"/>
  <c r="I199" i="5"/>
  <c r="C206" i="5"/>
  <c r="C207" i="5"/>
  <c r="H212" i="5"/>
  <c r="H211" i="5" s="1"/>
  <c r="I219" i="5"/>
  <c r="C226" i="5"/>
  <c r="C229" i="5"/>
  <c r="C237" i="5"/>
  <c r="C246" i="5"/>
  <c r="C258" i="5"/>
  <c r="D252" i="5"/>
  <c r="M252" i="5"/>
  <c r="M181" i="5" s="1"/>
  <c r="C270" i="5"/>
  <c r="C279" i="5"/>
  <c r="I13" i="6"/>
  <c r="I38" i="6"/>
  <c r="C22" i="7"/>
  <c r="L27" i="7"/>
  <c r="C27" i="7" s="1"/>
  <c r="L36" i="7"/>
  <c r="C36" i="7" s="1"/>
  <c r="C42" i="7"/>
  <c r="C221" i="4"/>
  <c r="J211" i="4"/>
  <c r="C235" i="4"/>
  <c r="O233" i="4"/>
  <c r="O232" i="4" s="1"/>
  <c r="C242" i="4"/>
  <c r="C243" i="4"/>
  <c r="O241" i="4"/>
  <c r="C261" i="4"/>
  <c r="F41" i="5"/>
  <c r="C41" i="5" s="1"/>
  <c r="O45" i="5"/>
  <c r="C45" i="5" s="1"/>
  <c r="C65" i="5"/>
  <c r="J53" i="5"/>
  <c r="J52" i="5" s="1"/>
  <c r="K75" i="5"/>
  <c r="C81" i="5"/>
  <c r="O85" i="5"/>
  <c r="C101" i="5"/>
  <c r="C106" i="5"/>
  <c r="C111" i="5"/>
  <c r="L126" i="5"/>
  <c r="O134" i="5"/>
  <c r="C142" i="5"/>
  <c r="C143" i="5"/>
  <c r="C150" i="5"/>
  <c r="C151" i="5"/>
  <c r="C157" i="5"/>
  <c r="C169" i="5"/>
  <c r="H182" i="5"/>
  <c r="C186" i="5"/>
  <c r="C189" i="5"/>
  <c r="C198" i="5"/>
  <c r="C201" i="5"/>
  <c r="D212" i="5"/>
  <c r="D211" i="5" s="1"/>
  <c r="C221" i="5"/>
  <c r="C242" i="5"/>
  <c r="C243" i="5"/>
  <c r="E252" i="5"/>
  <c r="I276" i="5"/>
  <c r="C32" i="7"/>
  <c r="D52" i="8"/>
  <c r="F227" i="4"/>
  <c r="C238" i="4"/>
  <c r="C239" i="4"/>
  <c r="F241" i="4"/>
  <c r="I241" i="4"/>
  <c r="C249" i="4"/>
  <c r="C259" i="4"/>
  <c r="O257" i="4"/>
  <c r="H252" i="4"/>
  <c r="C271" i="4"/>
  <c r="C281" i="4"/>
  <c r="H20" i="5"/>
  <c r="C57" i="5"/>
  <c r="C63" i="5"/>
  <c r="K53" i="5"/>
  <c r="K52" i="5" s="1"/>
  <c r="K51" i="5" s="1"/>
  <c r="C70" i="5"/>
  <c r="C79" i="5"/>
  <c r="C86" i="5"/>
  <c r="C93" i="5"/>
  <c r="C98" i="5"/>
  <c r="C100" i="5"/>
  <c r="O99" i="5"/>
  <c r="C105" i="5"/>
  <c r="C110" i="5"/>
  <c r="C119" i="5"/>
  <c r="C125" i="5"/>
  <c r="H120" i="5"/>
  <c r="H75" i="5" s="1"/>
  <c r="C146" i="5"/>
  <c r="C154" i="5"/>
  <c r="C155" i="5"/>
  <c r="F166" i="5"/>
  <c r="F161" i="5" s="1"/>
  <c r="O166" i="5"/>
  <c r="H160" i="5"/>
  <c r="C177" i="5"/>
  <c r="D182" i="5"/>
  <c r="C185" i="5"/>
  <c r="C193" i="5"/>
  <c r="C200" i="5"/>
  <c r="C205" i="5"/>
  <c r="N212" i="5"/>
  <c r="C220" i="5"/>
  <c r="C225" i="5"/>
  <c r="C230" i="5"/>
  <c r="C231" i="5"/>
  <c r="F233" i="5"/>
  <c r="I233" i="5"/>
  <c r="I232" i="5" s="1"/>
  <c r="C238" i="5"/>
  <c r="C239" i="5"/>
  <c r="F241" i="5"/>
  <c r="I241" i="5"/>
  <c r="C249" i="5"/>
  <c r="C254" i="5"/>
  <c r="C261" i="5"/>
  <c r="C264" i="5"/>
  <c r="C277" i="5"/>
  <c r="E75" i="8"/>
  <c r="I174" i="8"/>
  <c r="F219" i="4"/>
  <c r="C219" i="4" s="1"/>
  <c r="I227" i="4"/>
  <c r="C250" i="4"/>
  <c r="D252" i="4"/>
  <c r="C279" i="4"/>
  <c r="G20" i="5"/>
  <c r="M53" i="5"/>
  <c r="G53" i="5"/>
  <c r="G52" i="5" s="1"/>
  <c r="O83" i="5"/>
  <c r="I114" i="5"/>
  <c r="D120" i="5"/>
  <c r="D75" i="5" s="1"/>
  <c r="D52" i="5" s="1"/>
  <c r="L131" i="5"/>
  <c r="I161" i="5"/>
  <c r="I160" i="5" s="1"/>
  <c r="O161" i="5"/>
  <c r="O160" i="5" s="1"/>
  <c r="D160" i="5"/>
  <c r="O182" i="5"/>
  <c r="K182" i="5"/>
  <c r="K181" i="5" s="1"/>
  <c r="C199" i="5"/>
  <c r="C203" i="5"/>
  <c r="C210" i="5"/>
  <c r="G211" i="5"/>
  <c r="G272" i="5" s="1"/>
  <c r="C213" i="5"/>
  <c r="C217" i="5"/>
  <c r="C219" i="5"/>
  <c r="C223" i="5"/>
  <c r="I227" i="5"/>
  <c r="I212" i="5" s="1"/>
  <c r="L252" i="5"/>
  <c r="C259" i="5"/>
  <c r="H252" i="5"/>
  <c r="H272" i="5" s="1"/>
  <c r="C263" i="5"/>
  <c r="C281" i="5"/>
  <c r="C23" i="7"/>
  <c r="J26" i="7"/>
  <c r="J20" i="7" s="1"/>
  <c r="E53" i="7"/>
  <c r="C60" i="7"/>
  <c r="C71" i="7"/>
  <c r="I77" i="7"/>
  <c r="I76" i="7" s="1"/>
  <c r="E76" i="7"/>
  <c r="O80" i="7"/>
  <c r="O76" i="7" s="1"/>
  <c r="O75" i="7" s="1"/>
  <c r="L91" i="7"/>
  <c r="C103" i="7"/>
  <c r="C105" i="7"/>
  <c r="G83" i="7"/>
  <c r="G75" i="7" s="1"/>
  <c r="G52" i="7" s="1"/>
  <c r="G51" i="7" s="1"/>
  <c r="C119" i="7"/>
  <c r="C123" i="7"/>
  <c r="F121" i="7"/>
  <c r="C133" i="7"/>
  <c r="K182" i="7"/>
  <c r="K181" i="7" s="1"/>
  <c r="E211" i="7"/>
  <c r="G211" i="7"/>
  <c r="G181" i="7" s="1"/>
  <c r="K211" i="7"/>
  <c r="I20" i="8"/>
  <c r="L91" i="8"/>
  <c r="O134" i="8"/>
  <c r="O162" i="8"/>
  <c r="H174" i="8"/>
  <c r="H52" i="8" s="1"/>
  <c r="O212" i="8"/>
  <c r="L77" i="7"/>
  <c r="L76" i="7" s="1"/>
  <c r="J83" i="7"/>
  <c r="J75" i="7" s="1"/>
  <c r="C93" i="7"/>
  <c r="O108" i="7"/>
  <c r="K120" i="7"/>
  <c r="C135" i="7"/>
  <c r="C137" i="7"/>
  <c r="C155" i="7"/>
  <c r="F153" i="7"/>
  <c r="C168" i="7"/>
  <c r="C177" i="7"/>
  <c r="C185" i="7"/>
  <c r="C186" i="7"/>
  <c r="M182" i="7"/>
  <c r="M181" i="7" s="1"/>
  <c r="C192" i="7"/>
  <c r="C195" i="7"/>
  <c r="C197" i="7"/>
  <c r="C204" i="7"/>
  <c r="C207" i="7"/>
  <c r="M211" i="7"/>
  <c r="F216" i="7"/>
  <c r="O216" i="7"/>
  <c r="C224" i="7"/>
  <c r="O227" i="7"/>
  <c r="L227" i="7"/>
  <c r="L232" i="7"/>
  <c r="C235" i="7"/>
  <c r="F233" i="7"/>
  <c r="L240" i="7"/>
  <c r="C243" i="7"/>
  <c r="C251" i="7"/>
  <c r="L252" i="7"/>
  <c r="C259" i="7"/>
  <c r="C261" i="7"/>
  <c r="L276" i="7"/>
  <c r="C277" i="7"/>
  <c r="C280" i="7"/>
  <c r="L27" i="8"/>
  <c r="C27" i="8" s="1"/>
  <c r="J26" i="8"/>
  <c r="N52" i="8"/>
  <c r="N51" i="8" s="1"/>
  <c r="N50" i="8" s="1"/>
  <c r="M54" i="8"/>
  <c r="M53" i="8" s="1"/>
  <c r="L54" i="8"/>
  <c r="L53" i="8" s="1"/>
  <c r="C68" i="8"/>
  <c r="C79" i="8"/>
  <c r="I80" i="8"/>
  <c r="G83" i="8"/>
  <c r="G75" i="8" s="1"/>
  <c r="C90" i="8"/>
  <c r="F91" i="8"/>
  <c r="C91" i="8" s="1"/>
  <c r="C103" i="8"/>
  <c r="C104" i="8"/>
  <c r="C110" i="8"/>
  <c r="O114" i="8"/>
  <c r="J120" i="8"/>
  <c r="J75" i="8" s="1"/>
  <c r="J52" i="8" s="1"/>
  <c r="F126" i="8"/>
  <c r="C135" i="8"/>
  <c r="C136" i="8"/>
  <c r="C142" i="8"/>
  <c r="C150" i="8"/>
  <c r="C155" i="8"/>
  <c r="C156" i="8"/>
  <c r="C163" i="8"/>
  <c r="C164" i="8"/>
  <c r="C170" i="8"/>
  <c r="D174" i="8"/>
  <c r="M174" i="8"/>
  <c r="G181" i="8"/>
  <c r="C185" i="8"/>
  <c r="C197" i="8"/>
  <c r="C198" i="8"/>
  <c r="C204" i="8"/>
  <c r="H212" i="8"/>
  <c r="H211" i="8" s="1"/>
  <c r="H181" i="8" s="1"/>
  <c r="I219" i="8"/>
  <c r="C225" i="8"/>
  <c r="C226" i="8"/>
  <c r="C236" i="8"/>
  <c r="M240" i="8"/>
  <c r="I245" i="8"/>
  <c r="I240" i="8" s="1"/>
  <c r="C248" i="8"/>
  <c r="C251" i="8"/>
  <c r="I257" i="8"/>
  <c r="I253" i="8" s="1"/>
  <c r="L257" i="8"/>
  <c r="L253" i="8" s="1"/>
  <c r="L252" i="8" s="1"/>
  <c r="C268" i="8"/>
  <c r="F16" i="9"/>
  <c r="F12" i="9" s="1"/>
  <c r="G42" i="10"/>
  <c r="O55" i="7"/>
  <c r="O54" i="7" s="1"/>
  <c r="O53" i="7" s="1"/>
  <c r="C63" i="7"/>
  <c r="C72" i="7"/>
  <c r="L85" i="7"/>
  <c r="L83" i="7" s="1"/>
  <c r="L99" i="7"/>
  <c r="E83" i="7"/>
  <c r="G120" i="7"/>
  <c r="C128" i="7"/>
  <c r="C139" i="7"/>
  <c r="C149" i="7"/>
  <c r="C156" i="7"/>
  <c r="C159" i="7"/>
  <c r="O161" i="7"/>
  <c r="O160" i="7" s="1"/>
  <c r="L174" i="7"/>
  <c r="C176" i="7"/>
  <c r="C184" i="7"/>
  <c r="C196" i="7"/>
  <c r="L199" i="7"/>
  <c r="L187" i="7" s="1"/>
  <c r="L182" i="7" s="1"/>
  <c r="D212" i="7"/>
  <c r="D211" i="7" s="1"/>
  <c r="H212" i="7"/>
  <c r="H211" i="7" s="1"/>
  <c r="N212" i="7"/>
  <c r="N211" i="7" s="1"/>
  <c r="L219" i="7"/>
  <c r="C229" i="7"/>
  <c r="C236" i="7"/>
  <c r="C239" i="7"/>
  <c r="H240" i="7"/>
  <c r="I240" i="7"/>
  <c r="C244" i="7"/>
  <c r="C246" i="7"/>
  <c r="O269" i="7"/>
  <c r="O275" i="7" s="1"/>
  <c r="O274" i="7" s="1"/>
  <c r="G20" i="8"/>
  <c r="L33" i="8"/>
  <c r="C33" i="8" s="1"/>
  <c r="F58" i="8"/>
  <c r="C60" i="8"/>
  <c r="C65" i="8"/>
  <c r="C73" i="8"/>
  <c r="N83" i="8"/>
  <c r="C95" i="8"/>
  <c r="C96" i="8"/>
  <c r="C102" i="8"/>
  <c r="C107" i="8"/>
  <c r="C115" i="8"/>
  <c r="C116" i="8"/>
  <c r="K120" i="8"/>
  <c r="K75" i="8" s="1"/>
  <c r="K52" i="8" s="1"/>
  <c r="C123" i="8"/>
  <c r="C124" i="8"/>
  <c r="M120" i="8"/>
  <c r="C130" i="8"/>
  <c r="O138" i="8"/>
  <c r="C146" i="8"/>
  <c r="C154" i="8"/>
  <c r="C159" i="8"/>
  <c r="I161" i="8"/>
  <c r="I160" i="8" s="1"/>
  <c r="O166" i="8"/>
  <c r="C184" i="8"/>
  <c r="N187" i="8"/>
  <c r="N182" i="8" s="1"/>
  <c r="N181" i="8" s="1"/>
  <c r="C192" i="8"/>
  <c r="C201" i="8"/>
  <c r="C202" i="8"/>
  <c r="C208" i="8"/>
  <c r="C209" i="8"/>
  <c r="C210" i="8"/>
  <c r="J211" i="8"/>
  <c r="J181" i="8" s="1"/>
  <c r="C213" i="8"/>
  <c r="D211" i="8"/>
  <c r="C220" i="8"/>
  <c r="C229" i="8"/>
  <c r="C230" i="8"/>
  <c r="C244" i="8"/>
  <c r="C246" i="8"/>
  <c r="C250" i="8"/>
  <c r="E252" i="8"/>
  <c r="C258" i="8"/>
  <c r="C259" i="8"/>
  <c r="C263" i="8"/>
  <c r="C277" i="8"/>
  <c r="C278" i="8"/>
  <c r="C279" i="8"/>
  <c r="C56" i="7"/>
  <c r="C57" i="7"/>
  <c r="H53" i="7"/>
  <c r="I69" i="7"/>
  <c r="I67" i="7" s="1"/>
  <c r="C84" i="7"/>
  <c r="C96" i="7"/>
  <c r="C101" i="7"/>
  <c r="M83" i="7"/>
  <c r="C112" i="7"/>
  <c r="K83" i="7"/>
  <c r="C117" i="7"/>
  <c r="C140" i="7"/>
  <c r="C143" i="7"/>
  <c r="C145" i="7"/>
  <c r="C148" i="7"/>
  <c r="C151" i="7"/>
  <c r="E161" i="7"/>
  <c r="E160" i="7" s="1"/>
  <c r="K161" i="7"/>
  <c r="K160" i="7" s="1"/>
  <c r="C163" i="7"/>
  <c r="C165" i="7"/>
  <c r="C173" i="7"/>
  <c r="H182" i="7"/>
  <c r="E182" i="7"/>
  <c r="E181" i="7" s="1"/>
  <c r="F188" i="7"/>
  <c r="O188" i="7"/>
  <c r="C201" i="7"/>
  <c r="L216" i="7"/>
  <c r="J212" i="7"/>
  <c r="J211" i="7" s="1"/>
  <c r="C221" i="7"/>
  <c r="C228" i="7"/>
  <c r="C231" i="7"/>
  <c r="C247" i="7"/>
  <c r="F245" i="7"/>
  <c r="O257" i="7"/>
  <c r="O253" i="7" s="1"/>
  <c r="O252" i="7" s="1"/>
  <c r="F21" i="8"/>
  <c r="F275" i="8" s="1"/>
  <c r="O55" i="8"/>
  <c r="C59" i="8"/>
  <c r="C63" i="8"/>
  <c r="C71" i="8"/>
  <c r="O69" i="8"/>
  <c r="N75" i="8"/>
  <c r="F80" i="8"/>
  <c r="F76" i="8" s="1"/>
  <c r="O76" i="8"/>
  <c r="J83" i="8"/>
  <c r="C87" i="8"/>
  <c r="M83" i="8"/>
  <c r="M75" i="8" s="1"/>
  <c r="C94" i="8"/>
  <c r="O99" i="8"/>
  <c r="L99" i="8"/>
  <c r="L83" i="8" s="1"/>
  <c r="C106" i="8"/>
  <c r="C109" i="8"/>
  <c r="O108" i="8"/>
  <c r="I114" i="8"/>
  <c r="C119" i="8"/>
  <c r="C122" i="8"/>
  <c r="O126" i="8"/>
  <c r="O120" i="8" s="1"/>
  <c r="F131" i="8"/>
  <c r="C131" i="8" s="1"/>
  <c r="L134" i="8"/>
  <c r="L120" i="8" s="1"/>
  <c r="C139" i="8"/>
  <c r="C140" i="8"/>
  <c r="F147" i="8"/>
  <c r="C147" i="8" s="1"/>
  <c r="L153" i="8"/>
  <c r="L152" i="8" s="1"/>
  <c r="C158" i="8"/>
  <c r="M160" i="8"/>
  <c r="L162" i="8"/>
  <c r="C167" i="8"/>
  <c r="C168" i="8"/>
  <c r="F175" i="8"/>
  <c r="G174" i="8"/>
  <c r="K174" i="8"/>
  <c r="K272" i="8" s="1"/>
  <c r="J182" i="8"/>
  <c r="C189" i="8"/>
  <c r="C190" i="8"/>
  <c r="O188" i="8"/>
  <c r="O187" i="8" s="1"/>
  <c r="O182" i="8" s="1"/>
  <c r="C196" i="8"/>
  <c r="I199" i="8"/>
  <c r="C205" i="8"/>
  <c r="C206" i="8"/>
  <c r="C218" i="8"/>
  <c r="C224" i="8"/>
  <c r="I227" i="8"/>
  <c r="C237" i="8"/>
  <c r="C238" i="8"/>
  <c r="F241" i="8"/>
  <c r="C249" i="8"/>
  <c r="F253" i="8"/>
  <c r="F252" i="8" s="1"/>
  <c r="C254" i="8"/>
  <c r="C255" i="8"/>
  <c r="C261" i="8"/>
  <c r="C262" i="8"/>
  <c r="O269" i="8"/>
  <c r="O275" i="8" s="1"/>
  <c r="O274" i="8" s="1"/>
  <c r="I276" i="8"/>
  <c r="C276" i="8" s="1"/>
  <c r="C281" i="8"/>
  <c r="C282" i="8"/>
  <c r="C283" i="8"/>
  <c r="G33" i="10"/>
  <c r="O275" i="4"/>
  <c r="O274" i="4" s="1"/>
  <c r="J20" i="4"/>
  <c r="O54" i="4"/>
  <c r="O67" i="4"/>
  <c r="N75" i="4"/>
  <c r="F54" i="4"/>
  <c r="C55" i="4"/>
  <c r="F275" i="4"/>
  <c r="F20" i="4"/>
  <c r="C21" i="4"/>
  <c r="C77" i="4"/>
  <c r="L275" i="4"/>
  <c r="C31" i="4"/>
  <c r="L26" i="4"/>
  <c r="G75" i="4"/>
  <c r="G52" i="4" s="1"/>
  <c r="G51" i="4" s="1"/>
  <c r="C23" i="4"/>
  <c r="E20" i="4"/>
  <c r="M20" i="4"/>
  <c r="C22" i="4"/>
  <c r="C59" i="4"/>
  <c r="I69" i="4"/>
  <c r="I67" i="4" s="1"/>
  <c r="I53" i="4" s="1"/>
  <c r="C71" i="4"/>
  <c r="F76" i="4"/>
  <c r="I77" i="4"/>
  <c r="I85" i="4"/>
  <c r="C85" i="4" s="1"/>
  <c r="I91" i="4"/>
  <c r="F91" i="4"/>
  <c r="F83" i="4" s="1"/>
  <c r="C98" i="4"/>
  <c r="C102" i="4"/>
  <c r="O114" i="4"/>
  <c r="O83" i="4" s="1"/>
  <c r="C126" i="4"/>
  <c r="C131" i="4"/>
  <c r="C147" i="4"/>
  <c r="M181" i="4"/>
  <c r="C208" i="4"/>
  <c r="O212" i="4"/>
  <c r="C216" i="4"/>
  <c r="C227" i="4"/>
  <c r="C233" i="4"/>
  <c r="C241" i="4"/>
  <c r="I240" i="4"/>
  <c r="L253" i="4"/>
  <c r="L252" i="4" s="1"/>
  <c r="C263" i="4"/>
  <c r="F83" i="5"/>
  <c r="F114" i="4"/>
  <c r="C115" i="4"/>
  <c r="F161" i="4"/>
  <c r="C214" i="4"/>
  <c r="C276" i="4"/>
  <c r="L275" i="5"/>
  <c r="L80" i="4"/>
  <c r="L76" i="4" s="1"/>
  <c r="K181" i="4"/>
  <c r="N181" i="4"/>
  <c r="C245" i="4"/>
  <c r="F266" i="4"/>
  <c r="C267" i="4"/>
  <c r="F274" i="4"/>
  <c r="L26" i="5"/>
  <c r="L20" i="5" s="1"/>
  <c r="C31" i="5"/>
  <c r="L54" i="5"/>
  <c r="L53" i="5" s="1"/>
  <c r="F54" i="5"/>
  <c r="C55" i="5"/>
  <c r="K20" i="4"/>
  <c r="I43" i="4"/>
  <c r="C43" i="4" s="1"/>
  <c r="C45" i="4"/>
  <c r="I80" i="4"/>
  <c r="C90" i="4"/>
  <c r="L91" i="4"/>
  <c r="L99" i="4"/>
  <c r="C111" i="4"/>
  <c r="F108" i="4"/>
  <c r="C108" i="4" s="1"/>
  <c r="C171" i="4"/>
  <c r="C175" i="4"/>
  <c r="F178" i="4"/>
  <c r="C178" i="4" s="1"/>
  <c r="C179" i="4"/>
  <c r="G182" i="4"/>
  <c r="G181" i="4" s="1"/>
  <c r="C183" i="4"/>
  <c r="I212" i="4"/>
  <c r="O240" i="4"/>
  <c r="K272" i="4"/>
  <c r="F275" i="5"/>
  <c r="F274" i="5" s="1"/>
  <c r="F20" i="5"/>
  <c r="O275" i="5"/>
  <c r="O20" i="5"/>
  <c r="J20" i="5"/>
  <c r="C58" i="5"/>
  <c r="F120" i="4"/>
  <c r="C127" i="4"/>
  <c r="L134" i="4"/>
  <c r="C134" i="4" s="1"/>
  <c r="C135" i="4"/>
  <c r="L138" i="4"/>
  <c r="C138" i="4" s="1"/>
  <c r="C139" i="4"/>
  <c r="L162" i="4"/>
  <c r="L161" i="4" s="1"/>
  <c r="L160" i="4" s="1"/>
  <c r="C163" i="4"/>
  <c r="L166" i="4"/>
  <c r="C167" i="4"/>
  <c r="F188" i="4"/>
  <c r="C215" i="4"/>
  <c r="C223" i="4"/>
  <c r="C231" i="4"/>
  <c r="F232" i="4"/>
  <c r="F240" i="4"/>
  <c r="C240" i="4" s="1"/>
  <c r="C251" i="4"/>
  <c r="F252" i="4"/>
  <c r="I257" i="4"/>
  <c r="C257" i="4" s="1"/>
  <c r="I269" i="4"/>
  <c r="C283" i="4"/>
  <c r="E20" i="5"/>
  <c r="M20" i="5"/>
  <c r="C22" i="5"/>
  <c r="C59" i="5"/>
  <c r="I69" i="5"/>
  <c r="I67" i="5" s="1"/>
  <c r="C67" i="5" s="1"/>
  <c r="F76" i="5"/>
  <c r="I77" i="5"/>
  <c r="C77" i="5" s="1"/>
  <c r="I85" i="5"/>
  <c r="C85" i="5" s="1"/>
  <c r="C118" i="5"/>
  <c r="O121" i="5"/>
  <c r="O120" i="5" s="1"/>
  <c r="C130" i="5"/>
  <c r="C133" i="5"/>
  <c r="F134" i="5"/>
  <c r="C135" i="5"/>
  <c r="C171" i="5"/>
  <c r="F178" i="5"/>
  <c r="C178" i="5" s="1"/>
  <c r="C179" i="5"/>
  <c r="E181" i="5"/>
  <c r="E51" i="5" s="1"/>
  <c r="D181" i="5"/>
  <c r="J211" i="5"/>
  <c r="J181" i="5" s="1"/>
  <c r="J51" i="5" s="1"/>
  <c r="N211" i="5"/>
  <c r="N181" i="5" s="1"/>
  <c r="N51" i="5" s="1"/>
  <c r="O212" i="5"/>
  <c r="C216" i="5"/>
  <c r="C227" i="5"/>
  <c r="C233" i="5"/>
  <c r="C241" i="5"/>
  <c r="C250" i="5"/>
  <c r="J272" i="5"/>
  <c r="L26" i="7"/>
  <c r="C31" i="7"/>
  <c r="C114" i="5"/>
  <c r="C214" i="5"/>
  <c r="F212" i="5"/>
  <c r="K272" i="5"/>
  <c r="E272" i="5"/>
  <c r="I99" i="4"/>
  <c r="C109" i="4"/>
  <c r="L188" i="4"/>
  <c r="L187" i="4" s="1"/>
  <c r="L182" i="4" s="1"/>
  <c r="C209" i="4"/>
  <c r="C217" i="4"/>
  <c r="C237" i="4"/>
  <c r="L276" i="4"/>
  <c r="K20" i="5"/>
  <c r="L80" i="5"/>
  <c r="L76" i="5" s="1"/>
  <c r="I91" i="5"/>
  <c r="C91" i="5" s="1"/>
  <c r="I99" i="5"/>
  <c r="C99" i="5" s="1"/>
  <c r="L108" i="5"/>
  <c r="L83" i="5" s="1"/>
  <c r="F121" i="5"/>
  <c r="I120" i="5"/>
  <c r="F138" i="5"/>
  <c r="C139" i="5"/>
  <c r="F174" i="5"/>
  <c r="C174" i="5" s="1"/>
  <c r="C175" i="5"/>
  <c r="I43" i="5"/>
  <c r="C43" i="5" s="1"/>
  <c r="I80" i="5"/>
  <c r="I108" i="5"/>
  <c r="C108" i="5" s="1"/>
  <c r="M120" i="5"/>
  <c r="M75" i="5" s="1"/>
  <c r="M52" i="5" s="1"/>
  <c r="F126" i="5"/>
  <c r="C126" i="5" s="1"/>
  <c r="C127" i="5"/>
  <c r="C131" i="5"/>
  <c r="C137" i="5"/>
  <c r="L134" i="5"/>
  <c r="C147" i="5"/>
  <c r="D174" i="5"/>
  <c r="O240" i="5"/>
  <c r="O253" i="5"/>
  <c r="O252" i="5" s="1"/>
  <c r="F266" i="5"/>
  <c r="C267" i="5"/>
  <c r="N272" i="5"/>
  <c r="O274" i="5"/>
  <c r="L138" i="5"/>
  <c r="F152" i="5"/>
  <c r="C152" i="5" s="1"/>
  <c r="L162" i="5"/>
  <c r="C163" i="5"/>
  <c r="L166" i="5"/>
  <c r="C166" i="5" s="1"/>
  <c r="C167" i="5"/>
  <c r="F188" i="5"/>
  <c r="C215" i="5"/>
  <c r="F232" i="5"/>
  <c r="C232" i="5" s="1"/>
  <c r="F240" i="5"/>
  <c r="I245" i="5"/>
  <c r="I240" i="5" s="1"/>
  <c r="C251" i="5"/>
  <c r="F252" i="5"/>
  <c r="I257" i="5"/>
  <c r="C257" i="5" s="1"/>
  <c r="I269" i="5"/>
  <c r="C283" i="5"/>
  <c r="G20" i="7"/>
  <c r="K20" i="7"/>
  <c r="O20" i="7"/>
  <c r="N53" i="7"/>
  <c r="I58" i="7"/>
  <c r="C64" i="7"/>
  <c r="C68" i="7"/>
  <c r="C79" i="7"/>
  <c r="C87" i="7"/>
  <c r="C88" i="7"/>
  <c r="F85" i="7"/>
  <c r="C89" i="7"/>
  <c r="O99" i="7"/>
  <c r="F108" i="7"/>
  <c r="C109" i="7"/>
  <c r="C116" i="7"/>
  <c r="I114" i="7"/>
  <c r="L120" i="7"/>
  <c r="L75" i="7" s="1"/>
  <c r="C121" i="7"/>
  <c r="J174" i="7"/>
  <c r="N174" i="7"/>
  <c r="O174" i="7"/>
  <c r="J181" i="7"/>
  <c r="N181" i="7"/>
  <c r="L212" i="7"/>
  <c r="L211" i="7" s="1"/>
  <c r="F240" i="7"/>
  <c r="O240" i="7"/>
  <c r="H272" i="7"/>
  <c r="C77" i="7"/>
  <c r="O83" i="7"/>
  <c r="F152" i="7"/>
  <c r="C152" i="7" s="1"/>
  <c r="C153" i="7"/>
  <c r="F232" i="7"/>
  <c r="C232" i="7" s="1"/>
  <c r="C233" i="7"/>
  <c r="I183" i="5"/>
  <c r="I182" i="5" s="1"/>
  <c r="L188" i="5"/>
  <c r="L208" i="5"/>
  <c r="C208" i="5" s="1"/>
  <c r="L216" i="5"/>
  <c r="L212" i="5" s="1"/>
  <c r="L211" i="5" s="1"/>
  <c r="L276" i="5"/>
  <c r="L274" i="5" s="1"/>
  <c r="L21" i="7"/>
  <c r="F55" i="7"/>
  <c r="I54" i="7"/>
  <c r="F69" i="7"/>
  <c r="C73" i="7"/>
  <c r="F80" i="7"/>
  <c r="C81" i="7"/>
  <c r="F99" i="7"/>
  <c r="C100" i="7"/>
  <c r="I99" i="7"/>
  <c r="N272" i="7"/>
  <c r="N20" i="7"/>
  <c r="I21" i="7"/>
  <c r="I43" i="7"/>
  <c r="C43" i="7" s="1"/>
  <c r="C45" i="7"/>
  <c r="L54" i="7"/>
  <c r="L53" i="7" s="1"/>
  <c r="C61" i="7"/>
  <c r="F58" i="7"/>
  <c r="C58" i="7" s="1"/>
  <c r="M75" i="7"/>
  <c r="M52" i="7" s="1"/>
  <c r="F91" i="7"/>
  <c r="C92" i="7"/>
  <c r="I91" i="7"/>
  <c r="C95" i="7"/>
  <c r="C107" i="7"/>
  <c r="I108" i="7"/>
  <c r="K75" i="7"/>
  <c r="K52" i="7" s="1"/>
  <c r="K51" i="7" s="1"/>
  <c r="C115" i="7"/>
  <c r="O120" i="7"/>
  <c r="C171" i="7"/>
  <c r="D174" i="7"/>
  <c r="D272" i="7" s="1"/>
  <c r="H174" i="7"/>
  <c r="D181" i="7"/>
  <c r="H181" i="7"/>
  <c r="C188" i="7"/>
  <c r="F187" i="7"/>
  <c r="F182" i="7" s="1"/>
  <c r="O187" i="7"/>
  <c r="O182" i="7" s="1"/>
  <c r="C208" i="7"/>
  <c r="O212" i="7"/>
  <c r="O211" i="7" s="1"/>
  <c r="C245" i="7"/>
  <c r="F114" i="7"/>
  <c r="C125" i="7"/>
  <c r="F126" i="7"/>
  <c r="I131" i="7"/>
  <c r="C131" i="7" s="1"/>
  <c r="F134" i="7"/>
  <c r="F138" i="7"/>
  <c r="I147" i="7"/>
  <c r="C147" i="7" s="1"/>
  <c r="C157" i="7"/>
  <c r="F162" i="7"/>
  <c r="F166" i="7"/>
  <c r="I171" i="7"/>
  <c r="I175" i="7"/>
  <c r="C175" i="7" s="1"/>
  <c r="F178" i="7"/>
  <c r="C178" i="7" s="1"/>
  <c r="I179" i="7"/>
  <c r="I178" i="7" s="1"/>
  <c r="I183" i="7"/>
  <c r="C183" i="7" s="1"/>
  <c r="C189" i="7"/>
  <c r="I199" i="7"/>
  <c r="C199" i="7" s="1"/>
  <c r="C209" i="7"/>
  <c r="C213" i="7"/>
  <c r="F214" i="7"/>
  <c r="C214" i="7" s="1"/>
  <c r="C217" i="7"/>
  <c r="I219" i="7"/>
  <c r="C219" i="7" s="1"/>
  <c r="I227" i="7"/>
  <c r="C227" i="7" s="1"/>
  <c r="C237" i="7"/>
  <c r="C241" i="7"/>
  <c r="C249" i="7"/>
  <c r="F250" i="7"/>
  <c r="C250" i="7" s="1"/>
  <c r="C256" i="7"/>
  <c r="C260" i="7"/>
  <c r="C264" i="7"/>
  <c r="F263" i="7"/>
  <c r="C263" i="7" s="1"/>
  <c r="C268" i="7"/>
  <c r="F267" i="7"/>
  <c r="F276" i="7"/>
  <c r="O276" i="7"/>
  <c r="C284" i="7"/>
  <c r="C44" i="8"/>
  <c r="C45" i="8"/>
  <c r="C59" i="7"/>
  <c r="I276" i="7"/>
  <c r="O20" i="8"/>
  <c r="L275" i="8"/>
  <c r="L274" i="8" s="1"/>
  <c r="C43" i="8"/>
  <c r="I54" i="8"/>
  <c r="I126" i="7"/>
  <c r="I134" i="7"/>
  <c r="I138" i="7"/>
  <c r="I162" i="7"/>
  <c r="I166" i="7"/>
  <c r="C254" i="7"/>
  <c r="F257" i="7"/>
  <c r="C257" i="7" s="1"/>
  <c r="C258" i="7"/>
  <c r="F269" i="7"/>
  <c r="F275" i="7" s="1"/>
  <c r="C270" i="7"/>
  <c r="C282" i="7"/>
  <c r="C283" i="7"/>
  <c r="D275" i="8"/>
  <c r="D274" i="8" s="1"/>
  <c r="H275" i="8"/>
  <c r="H274" i="8" s="1"/>
  <c r="H20" i="8"/>
  <c r="L31" i="8"/>
  <c r="C31" i="8" s="1"/>
  <c r="C32" i="8"/>
  <c r="L36" i="8"/>
  <c r="C36" i="8" s="1"/>
  <c r="E52" i="8"/>
  <c r="F55" i="8"/>
  <c r="C56" i="8"/>
  <c r="O54" i="8"/>
  <c r="I58" i="8"/>
  <c r="C58" i="8" s="1"/>
  <c r="F67" i="8"/>
  <c r="I69" i="8"/>
  <c r="I67" i="8" s="1"/>
  <c r="C77" i="8"/>
  <c r="I76" i="8"/>
  <c r="C82" i="8"/>
  <c r="O83" i="8"/>
  <c r="C99" i="8"/>
  <c r="C138" i="8"/>
  <c r="O161" i="8"/>
  <c r="O160" i="8" s="1"/>
  <c r="C166" i="8"/>
  <c r="C84" i="8"/>
  <c r="J20" i="8"/>
  <c r="N20" i="8"/>
  <c r="C62" i="8"/>
  <c r="C162" i="8"/>
  <c r="C171" i="8"/>
  <c r="O67" i="8"/>
  <c r="C70" i="8"/>
  <c r="C78" i="8"/>
  <c r="C86" i="8"/>
  <c r="C88" i="8"/>
  <c r="F85" i="8"/>
  <c r="C85" i="8" s="1"/>
  <c r="C114" i="8"/>
  <c r="L161" i="8"/>
  <c r="L160" i="8" s="1"/>
  <c r="F174" i="8"/>
  <c r="C175" i="8"/>
  <c r="I121" i="8"/>
  <c r="I120" i="8" s="1"/>
  <c r="I153" i="8"/>
  <c r="I152" i="8" s="1"/>
  <c r="C180" i="8"/>
  <c r="L179" i="8"/>
  <c r="K181" i="8"/>
  <c r="C188" i="8"/>
  <c r="I187" i="8"/>
  <c r="E211" i="8"/>
  <c r="E181" i="8" s="1"/>
  <c r="O211" i="8"/>
  <c r="M211" i="8"/>
  <c r="M181" i="8" s="1"/>
  <c r="C269" i="8"/>
  <c r="C92" i="8"/>
  <c r="C100" i="8"/>
  <c r="F121" i="8"/>
  <c r="C132" i="8"/>
  <c r="C148" i="8"/>
  <c r="F153" i="8"/>
  <c r="F161" i="8"/>
  <c r="C172" i="8"/>
  <c r="C176" i="8"/>
  <c r="L187" i="8"/>
  <c r="C214" i="8"/>
  <c r="F232" i="8"/>
  <c r="C245" i="8"/>
  <c r="D272" i="8"/>
  <c r="I108" i="8"/>
  <c r="I83" i="8" s="1"/>
  <c r="D181" i="8"/>
  <c r="F240" i="8"/>
  <c r="I266" i="8"/>
  <c r="C267" i="8"/>
  <c r="N272" i="8"/>
  <c r="F199" i="8"/>
  <c r="C199" i="8" s="1"/>
  <c r="I216" i="8"/>
  <c r="C216" i="8" s="1"/>
  <c r="F219" i="8"/>
  <c r="F227" i="8"/>
  <c r="L233" i="8"/>
  <c r="L232" i="8" s="1"/>
  <c r="C234" i="8"/>
  <c r="L241" i="8"/>
  <c r="C242" i="8"/>
  <c r="L245" i="8"/>
  <c r="L183" i="8"/>
  <c r="L182" i="8" s="1"/>
  <c r="L199" i="8"/>
  <c r="L219" i="8"/>
  <c r="L227" i="8"/>
  <c r="I183" i="8"/>
  <c r="I182" i="8" s="1"/>
  <c r="N50" i="5" l="1"/>
  <c r="N273" i="5"/>
  <c r="G272" i="8"/>
  <c r="G52" i="8"/>
  <c r="G51" i="8" s="1"/>
  <c r="O52" i="7"/>
  <c r="D272" i="5"/>
  <c r="H51" i="8"/>
  <c r="H51" i="4"/>
  <c r="M52" i="4"/>
  <c r="M51" i="4" s="1"/>
  <c r="M50" i="4" s="1"/>
  <c r="M272" i="4"/>
  <c r="J51" i="8"/>
  <c r="J50" i="8" s="1"/>
  <c r="K50" i="5"/>
  <c r="K273" i="5"/>
  <c r="J272" i="4"/>
  <c r="L75" i="8"/>
  <c r="I252" i="8"/>
  <c r="C252" i="8" s="1"/>
  <c r="C253" i="8"/>
  <c r="O75" i="8"/>
  <c r="I212" i="8"/>
  <c r="I211" i="8" s="1"/>
  <c r="H272" i="8"/>
  <c r="C134" i="8"/>
  <c r="O181" i="7"/>
  <c r="I53" i="7"/>
  <c r="J52" i="7"/>
  <c r="J51" i="7" s="1"/>
  <c r="M272" i="5"/>
  <c r="C99" i="4"/>
  <c r="O75" i="5"/>
  <c r="O52" i="5" s="1"/>
  <c r="C232" i="4"/>
  <c r="C166" i="4"/>
  <c r="L83" i="4"/>
  <c r="L75" i="4" s="1"/>
  <c r="L52" i="4" s="1"/>
  <c r="C199" i="4"/>
  <c r="N52" i="4"/>
  <c r="N51" i="4" s="1"/>
  <c r="C257" i="8"/>
  <c r="C80" i="8"/>
  <c r="E75" i="7"/>
  <c r="E52" i="7"/>
  <c r="E51" i="7" s="1"/>
  <c r="E50" i="7" s="1"/>
  <c r="E24" i="7" s="1"/>
  <c r="E20" i="7" s="1"/>
  <c r="G51" i="5"/>
  <c r="O181" i="8"/>
  <c r="L272" i="7"/>
  <c r="M51" i="5"/>
  <c r="J181" i="4"/>
  <c r="J51" i="4" s="1"/>
  <c r="G272" i="7"/>
  <c r="I120" i="7"/>
  <c r="C21" i="8"/>
  <c r="F120" i="7"/>
  <c r="C120" i="7" s="1"/>
  <c r="H52" i="7"/>
  <c r="H51" i="7" s="1"/>
  <c r="I211" i="5"/>
  <c r="L161" i="5"/>
  <c r="L160" i="5" s="1"/>
  <c r="C80" i="5"/>
  <c r="C183" i="5"/>
  <c r="F152" i="4"/>
  <c r="C152" i="4" s="1"/>
  <c r="L120" i="4"/>
  <c r="H272" i="4"/>
  <c r="F212" i="4"/>
  <c r="E50" i="4"/>
  <c r="G181" i="5"/>
  <c r="O120" i="4"/>
  <c r="O75" i="4" s="1"/>
  <c r="O52" i="4" s="1"/>
  <c r="C58" i="4"/>
  <c r="G272" i="4"/>
  <c r="C216" i="7"/>
  <c r="L212" i="8"/>
  <c r="L211" i="8" s="1"/>
  <c r="L181" i="8" s="1"/>
  <c r="L240" i="8"/>
  <c r="C219" i="8"/>
  <c r="E272" i="8"/>
  <c r="D51" i="8"/>
  <c r="D50" i="8" s="1"/>
  <c r="D24" i="8" s="1"/>
  <c r="N273" i="8"/>
  <c r="E51" i="8"/>
  <c r="I161" i="7"/>
  <c r="I160" i="7" s="1"/>
  <c r="E272" i="7"/>
  <c r="C138" i="7"/>
  <c r="O272" i="7"/>
  <c r="I83" i="7"/>
  <c r="I75" i="7" s="1"/>
  <c r="M51" i="7"/>
  <c r="M50" i="7" s="1"/>
  <c r="D52" i="7"/>
  <c r="L187" i="5"/>
  <c r="L182" i="5" s="1"/>
  <c r="L181" i="5" s="1"/>
  <c r="I253" i="5"/>
  <c r="I252" i="5" s="1"/>
  <c r="C252" i="5" s="1"/>
  <c r="L120" i="5"/>
  <c r="C138" i="5"/>
  <c r="C80" i="4"/>
  <c r="O211" i="4"/>
  <c r="O53" i="4"/>
  <c r="C126" i="8"/>
  <c r="M52" i="8"/>
  <c r="M51" i="8" s="1"/>
  <c r="I274" i="8"/>
  <c r="H181" i="5"/>
  <c r="H52" i="5"/>
  <c r="H51" i="5" s="1"/>
  <c r="L211" i="4"/>
  <c r="L272" i="4" s="1"/>
  <c r="D181" i="4"/>
  <c r="D52" i="4"/>
  <c r="F274" i="7"/>
  <c r="J50" i="7"/>
  <c r="J273" i="7"/>
  <c r="L75" i="5"/>
  <c r="N50" i="4"/>
  <c r="N273" i="4"/>
  <c r="H273" i="7"/>
  <c r="H50" i="7"/>
  <c r="L181" i="4"/>
  <c r="J50" i="5"/>
  <c r="J273" i="5"/>
  <c r="H273" i="4"/>
  <c r="H50" i="4"/>
  <c r="K50" i="7"/>
  <c r="K273" i="7"/>
  <c r="M50" i="5"/>
  <c r="M273" i="5"/>
  <c r="C161" i="8"/>
  <c r="F160" i="8"/>
  <c r="C160" i="8" s="1"/>
  <c r="C55" i="8"/>
  <c r="F54" i="8"/>
  <c r="C166" i="7"/>
  <c r="C241" i="8"/>
  <c r="C232" i="8"/>
  <c r="C227" i="8"/>
  <c r="F187" i="8"/>
  <c r="C233" i="8"/>
  <c r="C108" i="8"/>
  <c r="C76" i="8"/>
  <c r="I75" i="8"/>
  <c r="O53" i="8"/>
  <c r="O52" i="8" s="1"/>
  <c r="O51" i="8" s="1"/>
  <c r="K51" i="8"/>
  <c r="F253" i="7"/>
  <c r="M272" i="7"/>
  <c r="I212" i="7"/>
  <c r="I211" i="7" s="1"/>
  <c r="F174" i="7"/>
  <c r="L181" i="7"/>
  <c r="C99" i="7"/>
  <c r="C69" i="7"/>
  <c r="F67" i="7"/>
  <c r="C67" i="7" s="1"/>
  <c r="C240" i="7"/>
  <c r="N52" i="7"/>
  <c r="N51" i="7" s="1"/>
  <c r="C162" i="5"/>
  <c r="C121" i="5"/>
  <c r="F120" i="5"/>
  <c r="C120" i="5" s="1"/>
  <c r="I275" i="5"/>
  <c r="I274" i="5" s="1"/>
  <c r="F75" i="5"/>
  <c r="I253" i="4"/>
  <c r="I211" i="4"/>
  <c r="F174" i="4"/>
  <c r="C174" i="4" s="1"/>
  <c r="C54" i="5"/>
  <c r="F53" i="5"/>
  <c r="I53" i="5"/>
  <c r="C161" i="4"/>
  <c r="F160" i="4"/>
  <c r="C160" i="4" s="1"/>
  <c r="C114" i="4"/>
  <c r="C69" i="5"/>
  <c r="C91" i="4"/>
  <c r="F75" i="4"/>
  <c r="M273" i="4"/>
  <c r="L274" i="4"/>
  <c r="C54" i="4"/>
  <c r="F53" i="4"/>
  <c r="C121" i="8"/>
  <c r="F120" i="8"/>
  <c r="C120" i="8" s="1"/>
  <c r="C267" i="7"/>
  <c r="F266" i="7"/>
  <c r="C126" i="7"/>
  <c r="L52" i="7"/>
  <c r="L51" i="7" s="1"/>
  <c r="L50" i="7" s="1"/>
  <c r="I275" i="7"/>
  <c r="I274" i="7" s="1"/>
  <c r="I20" i="7"/>
  <c r="L275" i="7"/>
  <c r="L274" i="7" s="1"/>
  <c r="L20" i="7"/>
  <c r="C85" i="7"/>
  <c r="F83" i="7"/>
  <c r="C83" i="7" s="1"/>
  <c r="G273" i="7"/>
  <c r="G50" i="7"/>
  <c r="F187" i="5"/>
  <c r="C188" i="5"/>
  <c r="C276" i="5"/>
  <c r="C245" i="5"/>
  <c r="L273" i="7"/>
  <c r="C26" i="7"/>
  <c r="C134" i="5"/>
  <c r="D51" i="5"/>
  <c r="L52" i="5"/>
  <c r="L51" i="5" s="1"/>
  <c r="L50" i="5" s="1"/>
  <c r="C266" i="4"/>
  <c r="F265" i="4"/>
  <c r="C162" i="4"/>
  <c r="E273" i="5"/>
  <c r="E50" i="5"/>
  <c r="C26" i="4"/>
  <c r="C240" i="8"/>
  <c r="C153" i="8"/>
  <c r="F152" i="8"/>
  <c r="C152" i="8" s="1"/>
  <c r="L178" i="8"/>
  <c r="C179" i="8"/>
  <c r="D51" i="7"/>
  <c r="C108" i="7"/>
  <c r="M273" i="7"/>
  <c r="C240" i="5"/>
  <c r="F211" i="5"/>
  <c r="C212" i="5"/>
  <c r="C21" i="7"/>
  <c r="I83" i="5"/>
  <c r="C83" i="5" s="1"/>
  <c r="F187" i="4"/>
  <c r="C188" i="4"/>
  <c r="C26" i="5"/>
  <c r="F211" i="4"/>
  <c r="C211" i="4" s="1"/>
  <c r="C212" i="4"/>
  <c r="C269" i="4"/>
  <c r="I83" i="4"/>
  <c r="I275" i="4"/>
  <c r="I274" i="4" s="1"/>
  <c r="C274" i="4" s="1"/>
  <c r="G273" i="4"/>
  <c r="G50" i="4"/>
  <c r="C69" i="4"/>
  <c r="C67" i="4"/>
  <c r="F212" i="8"/>
  <c r="I265" i="8"/>
  <c r="C266" i="8"/>
  <c r="M272" i="8"/>
  <c r="F83" i="8"/>
  <c r="C269" i="7"/>
  <c r="C69" i="8"/>
  <c r="F212" i="7"/>
  <c r="C80" i="7"/>
  <c r="F76" i="7"/>
  <c r="C55" i="7"/>
  <c r="F54" i="7"/>
  <c r="J272" i="8"/>
  <c r="C183" i="8"/>
  <c r="C67" i="8"/>
  <c r="E50" i="8"/>
  <c r="E24" i="8" s="1"/>
  <c r="E20" i="8" s="1"/>
  <c r="K272" i="7"/>
  <c r="I53" i="8"/>
  <c r="L26" i="8"/>
  <c r="F274" i="8"/>
  <c r="C275" i="8"/>
  <c r="C276" i="7"/>
  <c r="I174" i="7"/>
  <c r="F161" i="7"/>
  <c r="C162" i="7"/>
  <c r="C134" i="7"/>
  <c r="C114" i="7"/>
  <c r="J272" i="7"/>
  <c r="C179" i="7"/>
  <c r="C91" i="7"/>
  <c r="I187" i="7"/>
  <c r="I182" i="7" s="1"/>
  <c r="C274" i="5"/>
  <c r="C266" i="5"/>
  <c r="F265" i="5"/>
  <c r="C161" i="5"/>
  <c r="F160" i="5"/>
  <c r="C160" i="5" s="1"/>
  <c r="C269" i="5"/>
  <c r="E273" i="7"/>
  <c r="O211" i="5"/>
  <c r="I76" i="5"/>
  <c r="I75" i="5" s="1"/>
  <c r="I20" i="5"/>
  <c r="C20" i="5" s="1"/>
  <c r="N272" i="4"/>
  <c r="I76" i="4"/>
  <c r="I75" i="4" s="1"/>
  <c r="I52" i="4" s="1"/>
  <c r="I20" i="4"/>
  <c r="L20" i="4"/>
  <c r="C20" i="4" s="1"/>
  <c r="K51" i="4"/>
  <c r="M50" i="8" l="1"/>
  <c r="M273" i="8"/>
  <c r="J50" i="4"/>
  <c r="J273" i="4"/>
  <c r="L51" i="4"/>
  <c r="C83" i="4"/>
  <c r="G273" i="5"/>
  <c r="G50" i="5"/>
  <c r="H273" i="8"/>
  <c r="H50" i="8"/>
  <c r="I181" i="5"/>
  <c r="C274" i="8"/>
  <c r="L273" i="5"/>
  <c r="C120" i="4"/>
  <c r="J273" i="8"/>
  <c r="L272" i="5"/>
  <c r="H50" i="5"/>
  <c r="H273" i="5"/>
  <c r="O272" i="4"/>
  <c r="O181" i="4"/>
  <c r="O51" i="4" s="1"/>
  <c r="G273" i="8"/>
  <c r="G50" i="8"/>
  <c r="C253" i="5"/>
  <c r="I272" i="5"/>
  <c r="I52" i="7"/>
  <c r="C275" i="4"/>
  <c r="D51" i="4"/>
  <c r="O51" i="7"/>
  <c r="L50" i="4"/>
  <c r="L273" i="4"/>
  <c r="I181" i="7"/>
  <c r="I51" i="7" s="1"/>
  <c r="C182" i="7"/>
  <c r="C178" i="8"/>
  <c r="L174" i="8"/>
  <c r="C26" i="8"/>
  <c r="L20" i="8"/>
  <c r="I272" i="8"/>
  <c r="C265" i="8"/>
  <c r="C75" i="4"/>
  <c r="C275" i="5"/>
  <c r="N50" i="7"/>
  <c r="N273" i="7"/>
  <c r="C275" i="7"/>
  <c r="C265" i="5"/>
  <c r="C187" i="7"/>
  <c r="I52" i="8"/>
  <c r="I51" i="8" s="1"/>
  <c r="F53" i="7"/>
  <c r="C54" i="7"/>
  <c r="C212" i="7"/>
  <c r="F211" i="7"/>
  <c r="C83" i="8"/>
  <c r="F75" i="8"/>
  <c r="C75" i="8" s="1"/>
  <c r="C212" i="8"/>
  <c r="F211" i="8"/>
  <c r="C187" i="4"/>
  <c r="F182" i="4"/>
  <c r="F272" i="4" s="1"/>
  <c r="C211" i="5"/>
  <c r="D273" i="7"/>
  <c r="D50" i="7"/>
  <c r="D24" i="7" s="1"/>
  <c r="C265" i="4"/>
  <c r="D273" i="5"/>
  <c r="D50" i="5"/>
  <c r="C76" i="5"/>
  <c r="F252" i="7"/>
  <c r="C252" i="7" s="1"/>
  <c r="C253" i="7"/>
  <c r="C54" i="8"/>
  <c r="F53" i="8"/>
  <c r="I181" i="8"/>
  <c r="F160" i="7"/>
  <c r="C160" i="7" s="1"/>
  <c r="C161" i="7"/>
  <c r="C187" i="5"/>
  <c r="F182" i="5"/>
  <c r="F272" i="5" s="1"/>
  <c r="F265" i="7"/>
  <c r="C266" i="7"/>
  <c r="I52" i="5"/>
  <c r="C75" i="5"/>
  <c r="C174" i="7"/>
  <c r="K50" i="8"/>
  <c r="K273" i="8"/>
  <c r="O272" i="8"/>
  <c r="C53" i="4"/>
  <c r="F52" i="4"/>
  <c r="C76" i="4"/>
  <c r="C53" i="5"/>
  <c r="F52" i="5"/>
  <c r="I252" i="4"/>
  <c r="C253" i="4"/>
  <c r="I272" i="7"/>
  <c r="O50" i="8"/>
  <c r="O273" i="8"/>
  <c r="C274" i="7"/>
  <c r="F24" i="8"/>
  <c r="D20" i="8"/>
  <c r="K50" i="4"/>
  <c r="K273" i="4"/>
  <c r="O272" i="5"/>
  <c r="O181" i="5"/>
  <c r="O51" i="5" s="1"/>
  <c r="C76" i="7"/>
  <c r="F75" i="7"/>
  <c r="C75" i="7" s="1"/>
  <c r="E273" i="8"/>
  <c r="C187" i="8"/>
  <c r="F182" i="8"/>
  <c r="D273" i="8"/>
  <c r="O50" i="4" l="1"/>
  <c r="O273" i="4"/>
  <c r="C272" i="5"/>
  <c r="D273" i="4"/>
  <c r="D50" i="4"/>
  <c r="I51" i="5"/>
  <c r="I273" i="5" s="1"/>
  <c r="O50" i="7"/>
  <c r="O273" i="7"/>
  <c r="I50" i="5"/>
  <c r="F52" i="8"/>
  <c r="C53" i="8"/>
  <c r="C182" i="4"/>
  <c r="F181" i="4"/>
  <c r="L272" i="8"/>
  <c r="C174" i="8"/>
  <c r="L52" i="8"/>
  <c r="L51" i="8" s="1"/>
  <c r="I272" i="4"/>
  <c r="C252" i="4"/>
  <c r="I181" i="4"/>
  <c r="I51" i="4" s="1"/>
  <c r="C52" i="4"/>
  <c r="F24" i="7"/>
  <c r="D20" i="7"/>
  <c r="F52" i="7"/>
  <c r="C53" i="7"/>
  <c r="O50" i="5"/>
  <c r="O273" i="5"/>
  <c r="C52" i="5"/>
  <c r="C265" i="7"/>
  <c r="F272" i="7"/>
  <c r="C272" i="7" s="1"/>
  <c r="C211" i="8"/>
  <c r="F272" i="8"/>
  <c r="C272" i="8" s="1"/>
  <c r="C211" i="7"/>
  <c r="F181" i="7"/>
  <c r="C181" i="7" s="1"/>
  <c r="I273" i="8"/>
  <c r="I50" i="8"/>
  <c r="F181" i="8"/>
  <c r="C181" i="8" s="1"/>
  <c r="C182" i="8"/>
  <c r="C24" i="8"/>
  <c r="F20" i="8"/>
  <c r="C20" i="8" s="1"/>
  <c r="C182" i="5"/>
  <c r="F181" i="5"/>
  <c r="C181" i="5" s="1"/>
  <c r="C272" i="4"/>
  <c r="I273" i="7"/>
  <c r="I50" i="7"/>
  <c r="C181" i="4" l="1"/>
  <c r="F51" i="5"/>
  <c r="F51" i="4"/>
  <c r="C52" i="7"/>
  <c r="F51" i="7"/>
  <c r="I273" i="4"/>
  <c r="I50" i="4"/>
  <c r="C24" i="7"/>
  <c r="F20" i="7"/>
  <c r="C20" i="7" s="1"/>
  <c r="F51" i="8"/>
  <c r="C52" i="8"/>
  <c r="F273" i="5"/>
  <c r="C273" i="5" s="1"/>
  <c r="F50" i="5"/>
  <c r="C50" i="5" s="1"/>
  <c r="C51" i="5"/>
  <c r="F273" i="4"/>
  <c r="C273" i="4" s="1"/>
  <c r="F50" i="4"/>
  <c r="C50" i="4" s="1"/>
  <c r="C51" i="4"/>
  <c r="L50" i="8"/>
  <c r="L273" i="8"/>
  <c r="F273" i="7" l="1"/>
  <c r="C273" i="7" s="1"/>
  <c r="F50" i="7"/>
  <c r="C50" i="7" s="1"/>
  <c r="C51" i="7"/>
  <c r="F273" i="8"/>
  <c r="C273" i="8" s="1"/>
  <c r="C51" i="8"/>
  <c r="F50" i="8"/>
  <c r="C50" i="8" s="1"/>
  <c r="O284" i="3" l="1"/>
  <c r="L284" i="3"/>
  <c r="I284" i="3"/>
  <c r="F284" i="3"/>
  <c r="C284" i="3" s="1"/>
  <c r="O283" i="3"/>
  <c r="L283" i="3"/>
  <c r="I283" i="3"/>
  <c r="F283" i="3"/>
  <c r="O282" i="3"/>
  <c r="L282" i="3"/>
  <c r="I282" i="3"/>
  <c r="F282" i="3"/>
  <c r="O281" i="3"/>
  <c r="L281" i="3"/>
  <c r="I281" i="3"/>
  <c r="F281" i="3"/>
  <c r="O280" i="3"/>
  <c r="L280" i="3"/>
  <c r="I280" i="3"/>
  <c r="C280" i="3" s="1"/>
  <c r="F280" i="3"/>
  <c r="O279" i="3"/>
  <c r="L279" i="3"/>
  <c r="I279" i="3"/>
  <c r="F279" i="3"/>
  <c r="O278" i="3"/>
  <c r="L278" i="3"/>
  <c r="I278" i="3"/>
  <c r="F278" i="3"/>
  <c r="O277" i="3"/>
  <c r="L277" i="3"/>
  <c r="L276" i="3" s="1"/>
  <c r="I277" i="3"/>
  <c r="F277" i="3"/>
  <c r="N276" i="3"/>
  <c r="M276" i="3"/>
  <c r="K276" i="3"/>
  <c r="J276" i="3"/>
  <c r="H276" i="3"/>
  <c r="G276" i="3"/>
  <c r="E276" i="3"/>
  <c r="D276" i="3"/>
  <c r="O271" i="3"/>
  <c r="L271" i="3"/>
  <c r="I271" i="3"/>
  <c r="F271" i="3"/>
  <c r="O270" i="3"/>
  <c r="L270" i="3"/>
  <c r="I270" i="3"/>
  <c r="I269" i="3" s="1"/>
  <c r="F270" i="3"/>
  <c r="O269" i="3"/>
  <c r="N269" i="3"/>
  <c r="M269" i="3"/>
  <c r="L269" i="3"/>
  <c r="K269" i="3"/>
  <c r="J269" i="3"/>
  <c r="H269" i="3"/>
  <c r="G269" i="3"/>
  <c r="F269" i="3"/>
  <c r="E269" i="3"/>
  <c r="D269" i="3"/>
  <c r="O268" i="3"/>
  <c r="O267" i="3" s="1"/>
  <c r="O266" i="3" s="1"/>
  <c r="O265" i="3" s="1"/>
  <c r="L268" i="3"/>
  <c r="I268" i="3"/>
  <c r="F268" i="3"/>
  <c r="N267" i="3"/>
  <c r="N266" i="3" s="1"/>
  <c r="N265" i="3" s="1"/>
  <c r="M267" i="3"/>
  <c r="K267" i="3"/>
  <c r="K266" i="3" s="1"/>
  <c r="J267" i="3"/>
  <c r="J266" i="3" s="1"/>
  <c r="J265" i="3" s="1"/>
  <c r="I267" i="3"/>
  <c r="H267" i="3"/>
  <c r="H266" i="3" s="1"/>
  <c r="H265" i="3" s="1"/>
  <c r="G267" i="3"/>
  <c r="F267" i="3"/>
  <c r="F266" i="3" s="1"/>
  <c r="F265" i="3" s="1"/>
  <c r="E267" i="3"/>
  <c r="D267" i="3"/>
  <c r="D266" i="3" s="1"/>
  <c r="D265" i="3" s="1"/>
  <c r="M266" i="3"/>
  <c r="M265" i="3" s="1"/>
  <c r="I266" i="3"/>
  <c r="G266" i="3"/>
  <c r="G265" i="3" s="1"/>
  <c r="E266" i="3"/>
  <c r="E265" i="3" s="1"/>
  <c r="K265" i="3"/>
  <c r="O264" i="3"/>
  <c r="O263" i="3" s="1"/>
  <c r="L264" i="3"/>
  <c r="I264" i="3"/>
  <c r="F264" i="3"/>
  <c r="F263" i="3" s="1"/>
  <c r="C264" i="3"/>
  <c r="N263" i="3"/>
  <c r="M263" i="3"/>
  <c r="L263" i="3"/>
  <c r="K263" i="3"/>
  <c r="J263" i="3"/>
  <c r="I263" i="3"/>
  <c r="H263" i="3"/>
  <c r="G263" i="3"/>
  <c r="E263" i="3"/>
  <c r="D263" i="3"/>
  <c r="O262" i="3"/>
  <c r="L262" i="3"/>
  <c r="I262" i="3"/>
  <c r="F262" i="3"/>
  <c r="O261" i="3"/>
  <c r="L261" i="3"/>
  <c r="I261" i="3"/>
  <c r="F261" i="3"/>
  <c r="O260" i="3"/>
  <c r="O257" i="3" s="1"/>
  <c r="L260" i="3"/>
  <c r="I260" i="3"/>
  <c r="F260" i="3"/>
  <c r="C260" i="3"/>
  <c r="O259" i="3"/>
  <c r="L259" i="3"/>
  <c r="I259" i="3"/>
  <c r="F259" i="3"/>
  <c r="C259" i="3" s="1"/>
  <c r="O258" i="3"/>
  <c r="L258" i="3"/>
  <c r="I258" i="3"/>
  <c r="I257" i="3" s="1"/>
  <c r="F258" i="3"/>
  <c r="C258" i="3" s="1"/>
  <c r="N257" i="3"/>
  <c r="M257" i="3"/>
  <c r="L257" i="3"/>
  <c r="K257" i="3"/>
  <c r="K253" i="3" s="1"/>
  <c r="K252" i="3" s="1"/>
  <c r="J257" i="3"/>
  <c r="H257" i="3"/>
  <c r="G257" i="3"/>
  <c r="G253" i="3" s="1"/>
  <c r="G252" i="3" s="1"/>
  <c r="F257" i="3"/>
  <c r="C257" i="3" s="1"/>
  <c r="E257" i="3"/>
  <c r="D257" i="3"/>
  <c r="O256" i="3"/>
  <c r="L256" i="3"/>
  <c r="C256" i="3" s="1"/>
  <c r="I256" i="3"/>
  <c r="F256" i="3"/>
  <c r="O255" i="3"/>
  <c r="L255" i="3"/>
  <c r="I255" i="3"/>
  <c r="F255" i="3"/>
  <c r="O254" i="3"/>
  <c r="L254" i="3"/>
  <c r="I254" i="3"/>
  <c r="F254" i="3"/>
  <c r="F253" i="3" s="1"/>
  <c r="N253" i="3"/>
  <c r="N252" i="3" s="1"/>
  <c r="M253" i="3"/>
  <c r="J253" i="3"/>
  <c r="J252" i="3" s="1"/>
  <c r="H253" i="3"/>
  <c r="E253" i="3"/>
  <c r="D253" i="3"/>
  <c r="M252" i="3"/>
  <c r="E252" i="3"/>
  <c r="O251" i="3"/>
  <c r="O250" i="3" s="1"/>
  <c r="L251" i="3"/>
  <c r="I251" i="3"/>
  <c r="I250" i="3" s="1"/>
  <c r="F251" i="3"/>
  <c r="N250" i="3"/>
  <c r="M250" i="3"/>
  <c r="L250" i="3"/>
  <c r="K250" i="3"/>
  <c r="J250" i="3"/>
  <c r="H250" i="3"/>
  <c r="G250" i="3"/>
  <c r="E250" i="3"/>
  <c r="D250" i="3"/>
  <c r="O249" i="3"/>
  <c r="L249" i="3"/>
  <c r="I249" i="3"/>
  <c r="F249" i="3"/>
  <c r="O248" i="3"/>
  <c r="L248" i="3"/>
  <c r="C248" i="3" s="1"/>
  <c r="I248" i="3"/>
  <c r="F248" i="3"/>
  <c r="O247" i="3"/>
  <c r="L247" i="3"/>
  <c r="I247" i="3"/>
  <c r="F247" i="3"/>
  <c r="O246" i="3"/>
  <c r="L246" i="3"/>
  <c r="I246" i="3"/>
  <c r="I245" i="3" s="1"/>
  <c r="F246" i="3"/>
  <c r="F245" i="3" s="1"/>
  <c r="N245" i="3"/>
  <c r="M245" i="3"/>
  <c r="K245" i="3"/>
  <c r="J245" i="3"/>
  <c r="H245" i="3"/>
  <c r="H240" i="3" s="1"/>
  <c r="G245" i="3"/>
  <c r="E245" i="3"/>
  <c r="D245" i="3"/>
  <c r="O244" i="3"/>
  <c r="L244" i="3"/>
  <c r="I244" i="3"/>
  <c r="F244" i="3"/>
  <c r="O243" i="3"/>
  <c r="L243" i="3"/>
  <c r="I243" i="3"/>
  <c r="F243" i="3"/>
  <c r="O242" i="3"/>
  <c r="L242" i="3"/>
  <c r="I242" i="3"/>
  <c r="F242" i="3"/>
  <c r="N241" i="3"/>
  <c r="M241" i="3"/>
  <c r="M240" i="3" s="1"/>
  <c r="L241" i="3"/>
  <c r="K241" i="3"/>
  <c r="J241" i="3"/>
  <c r="H241" i="3"/>
  <c r="G241" i="3"/>
  <c r="G240" i="3" s="1"/>
  <c r="E241" i="3"/>
  <c r="D241" i="3"/>
  <c r="K240" i="3"/>
  <c r="E240" i="3"/>
  <c r="O239" i="3"/>
  <c r="L239" i="3"/>
  <c r="I239" i="3"/>
  <c r="F239" i="3"/>
  <c r="O238" i="3"/>
  <c r="L238" i="3"/>
  <c r="I238" i="3"/>
  <c r="F238" i="3"/>
  <c r="O237" i="3"/>
  <c r="L237" i="3"/>
  <c r="L233" i="3" s="1"/>
  <c r="L232" i="3" s="1"/>
  <c r="I237" i="3"/>
  <c r="F237" i="3"/>
  <c r="O236" i="3"/>
  <c r="L236" i="3"/>
  <c r="C236" i="3" s="1"/>
  <c r="I236" i="3"/>
  <c r="F236" i="3"/>
  <c r="O235" i="3"/>
  <c r="L235" i="3"/>
  <c r="I235" i="3"/>
  <c r="F235" i="3"/>
  <c r="O234" i="3"/>
  <c r="L234" i="3"/>
  <c r="I234" i="3"/>
  <c r="F234" i="3"/>
  <c r="N233" i="3"/>
  <c r="N232" i="3" s="1"/>
  <c r="M233" i="3"/>
  <c r="K233" i="3"/>
  <c r="J233" i="3"/>
  <c r="J232" i="3" s="1"/>
  <c r="H233" i="3"/>
  <c r="H232" i="3" s="1"/>
  <c r="G233" i="3"/>
  <c r="E233" i="3"/>
  <c r="D233" i="3"/>
  <c r="M232" i="3"/>
  <c r="K232" i="3"/>
  <c r="G232" i="3"/>
  <c r="E232" i="3"/>
  <c r="D232" i="3"/>
  <c r="O231" i="3"/>
  <c r="L231" i="3"/>
  <c r="I231" i="3"/>
  <c r="F231" i="3"/>
  <c r="O230" i="3"/>
  <c r="L230" i="3"/>
  <c r="I230" i="3"/>
  <c r="F230" i="3"/>
  <c r="O229" i="3"/>
  <c r="L229" i="3"/>
  <c r="I229" i="3"/>
  <c r="F229" i="3"/>
  <c r="O228" i="3"/>
  <c r="O227" i="3" s="1"/>
  <c r="L228" i="3"/>
  <c r="L227" i="3" s="1"/>
  <c r="I228" i="3"/>
  <c r="C228" i="3" s="1"/>
  <c r="F228" i="3"/>
  <c r="N227" i="3"/>
  <c r="M227" i="3"/>
  <c r="K227" i="3"/>
  <c r="J227" i="3"/>
  <c r="H227" i="3"/>
  <c r="G227" i="3"/>
  <c r="E227" i="3"/>
  <c r="D227" i="3"/>
  <c r="O226" i="3"/>
  <c r="L226" i="3"/>
  <c r="I226" i="3"/>
  <c r="F226" i="3"/>
  <c r="O225" i="3"/>
  <c r="L225" i="3"/>
  <c r="I225" i="3"/>
  <c r="F225" i="3"/>
  <c r="O224" i="3"/>
  <c r="L224" i="3"/>
  <c r="I224" i="3"/>
  <c r="F224" i="3"/>
  <c r="C224" i="3"/>
  <c r="O223" i="3"/>
  <c r="L223" i="3"/>
  <c r="I223" i="3"/>
  <c r="F223" i="3"/>
  <c r="C223" i="3" s="1"/>
  <c r="O222" i="3"/>
  <c r="L222" i="3"/>
  <c r="I222" i="3"/>
  <c r="F222" i="3"/>
  <c r="C222" i="3" s="1"/>
  <c r="O221" i="3"/>
  <c r="L221" i="3"/>
  <c r="I221" i="3"/>
  <c r="F221" i="3"/>
  <c r="O220" i="3"/>
  <c r="L220" i="3"/>
  <c r="I220" i="3"/>
  <c r="F220" i="3"/>
  <c r="N219" i="3"/>
  <c r="M219" i="3"/>
  <c r="L219" i="3"/>
  <c r="K219" i="3"/>
  <c r="J219" i="3"/>
  <c r="H219" i="3"/>
  <c r="G219" i="3"/>
  <c r="E219" i="3"/>
  <c r="D219" i="3"/>
  <c r="O218" i="3"/>
  <c r="L218" i="3"/>
  <c r="I218" i="3"/>
  <c r="F218" i="3"/>
  <c r="O217" i="3"/>
  <c r="L217" i="3"/>
  <c r="I217" i="3"/>
  <c r="F217" i="3"/>
  <c r="O216" i="3"/>
  <c r="N216" i="3"/>
  <c r="M216" i="3"/>
  <c r="K216" i="3"/>
  <c r="J216" i="3"/>
  <c r="H216" i="3"/>
  <c r="G216" i="3"/>
  <c r="F216" i="3"/>
  <c r="E216" i="3"/>
  <c r="D216" i="3"/>
  <c r="O215" i="3"/>
  <c r="L215" i="3"/>
  <c r="I215" i="3"/>
  <c r="F215" i="3"/>
  <c r="O214" i="3"/>
  <c r="N214" i="3"/>
  <c r="M214" i="3"/>
  <c r="L214" i="3"/>
  <c r="K214" i="3"/>
  <c r="J214" i="3"/>
  <c r="J212" i="3" s="1"/>
  <c r="I214" i="3"/>
  <c r="H214" i="3"/>
  <c r="G214" i="3"/>
  <c r="E214" i="3"/>
  <c r="E212" i="3" s="1"/>
  <c r="D214" i="3"/>
  <c r="O213" i="3"/>
  <c r="L213" i="3"/>
  <c r="I213" i="3"/>
  <c r="F213" i="3"/>
  <c r="K212" i="3"/>
  <c r="O210" i="3"/>
  <c r="L210" i="3"/>
  <c r="I210" i="3"/>
  <c r="F210" i="3"/>
  <c r="O209" i="3"/>
  <c r="L209" i="3"/>
  <c r="I209" i="3"/>
  <c r="F209" i="3"/>
  <c r="F208" i="3" s="1"/>
  <c r="O208" i="3"/>
  <c r="N208" i="3"/>
  <c r="M208" i="3"/>
  <c r="K208" i="3"/>
  <c r="J208" i="3"/>
  <c r="I208" i="3"/>
  <c r="H208" i="3"/>
  <c r="G208" i="3"/>
  <c r="E208" i="3"/>
  <c r="D208" i="3"/>
  <c r="O207" i="3"/>
  <c r="L207" i="3"/>
  <c r="I207" i="3"/>
  <c r="F207" i="3"/>
  <c r="O206" i="3"/>
  <c r="L206" i="3"/>
  <c r="I206" i="3"/>
  <c r="F206" i="3"/>
  <c r="O205" i="3"/>
  <c r="L205" i="3"/>
  <c r="I205" i="3"/>
  <c r="F205" i="3"/>
  <c r="O204" i="3"/>
  <c r="L204" i="3"/>
  <c r="I204" i="3"/>
  <c r="F204" i="3"/>
  <c r="C204" i="3"/>
  <c r="O203" i="3"/>
  <c r="L203" i="3"/>
  <c r="I203" i="3"/>
  <c r="F203" i="3"/>
  <c r="C203" i="3" s="1"/>
  <c r="O202" i="3"/>
  <c r="L202" i="3"/>
  <c r="I202" i="3"/>
  <c r="F202" i="3"/>
  <c r="O201" i="3"/>
  <c r="L201" i="3"/>
  <c r="I201" i="3"/>
  <c r="F201" i="3"/>
  <c r="O200" i="3"/>
  <c r="L200" i="3"/>
  <c r="I200" i="3"/>
  <c r="F200" i="3"/>
  <c r="N199" i="3"/>
  <c r="M199" i="3"/>
  <c r="L199" i="3"/>
  <c r="K199" i="3"/>
  <c r="J199" i="3"/>
  <c r="H199" i="3"/>
  <c r="G199" i="3"/>
  <c r="E199" i="3"/>
  <c r="D199" i="3"/>
  <c r="O198" i="3"/>
  <c r="L198" i="3"/>
  <c r="I198" i="3"/>
  <c r="F198" i="3"/>
  <c r="O197" i="3"/>
  <c r="L197" i="3"/>
  <c r="C197" i="3" s="1"/>
  <c r="I197" i="3"/>
  <c r="F197" i="3"/>
  <c r="O196" i="3"/>
  <c r="L196" i="3"/>
  <c r="I196" i="3"/>
  <c r="F196" i="3"/>
  <c r="O195" i="3"/>
  <c r="L195" i="3"/>
  <c r="I195" i="3"/>
  <c r="F195" i="3"/>
  <c r="O194" i="3"/>
  <c r="L194" i="3"/>
  <c r="I194" i="3"/>
  <c r="F194" i="3"/>
  <c r="O193" i="3"/>
  <c r="L193" i="3"/>
  <c r="I193" i="3"/>
  <c r="F193" i="3"/>
  <c r="O192" i="3"/>
  <c r="O188" i="3" s="1"/>
  <c r="L192" i="3"/>
  <c r="I192" i="3"/>
  <c r="F192" i="3"/>
  <c r="C192" i="3"/>
  <c r="O191" i="3"/>
  <c r="L191" i="3"/>
  <c r="I191" i="3"/>
  <c r="F191" i="3"/>
  <c r="O190" i="3"/>
  <c r="L190" i="3"/>
  <c r="I190" i="3"/>
  <c r="F190" i="3"/>
  <c r="C190" i="3" s="1"/>
  <c r="O189" i="3"/>
  <c r="L189" i="3"/>
  <c r="I189" i="3"/>
  <c r="F189" i="3"/>
  <c r="N188" i="3"/>
  <c r="M188" i="3"/>
  <c r="K188" i="3"/>
  <c r="J188" i="3"/>
  <c r="J187" i="3" s="1"/>
  <c r="J182" i="3" s="1"/>
  <c r="H188" i="3"/>
  <c r="G188" i="3"/>
  <c r="E188" i="3"/>
  <c r="D188" i="3"/>
  <c r="N187" i="3"/>
  <c r="M187" i="3"/>
  <c r="H187" i="3"/>
  <c r="E187" i="3"/>
  <c r="O186" i="3"/>
  <c r="L186" i="3"/>
  <c r="I186" i="3"/>
  <c r="F186" i="3"/>
  <c r="O185" i="3"/>
  <c r="L185" i="3"/>
  <c r="I185" i="3"/>
  <c r="F185" i="3"/>
  <c r="O184" i="3"/>
  <c r="O183" i="3" s="1"/>
  <c r="L184" i="3"/>
  <c r="I184" i="3"/>
  <c r="C184" i="3" s="1"/>
  <c r="F184" i="3"/>
  <c r="F183" i="3" s="1"/>
  <c r="N183" i="3"/>
  <c r="M183" i="3"/>
  <c r="M182" i="3" s="1"/>
  <c r="L183" i="3"/>
  <c r="K183" i="3"/>
  <c r="J183" i="3"/>
  <c r="H183" i="3"/>
  <c r="H182" i="3" s="1"/>
  <c r="G183" i="3"/>
  <c r="E183" i="3"/>
  <c r="E182" i="3" s="1"/>
  <c r="D183" i="3"/>
  <c r="N182" i="3"/>
  <c r="O180" i="3"/>
  <c r="O179" i="3" s="1"/>
  <c r="O178" i="3" s="1"/>
  <c r="L180" i="3"/>
  <c r="L179" i="3" s="1"/>
  <c r="L178" i="3" s="1"/>
  <c r="I180" i="3"/>
  <c r="F180" i="3"/>
  <c r="C180" i="3"/>
  <c r="N179" i="3"/>
  <c r="M179" i="3"/>
  <c r="K179" i="3"/>
  <c r="K178" i="3" s="1"/>
  <c r="K174" i="3" s="1"/>
  <c r="J179" i="3"/>
  <c r="I179" i="3"/>
  <c r="H179" i="3"/>
  <c r="G179" i="3"/>
  <c r="G178" i="3" s="1"/>
  <c r="F179" i="3"/>
  <c r="E179" i="3"/>
  <c r="D179" i="3"/>
  <c r="N178" i="3"/>
  <c r="M178" i="3"/>
  <c r="J178" i="3"/>
  <c r="I178" i="3"/>
  <c r="H178" i="3"/>
  <c r="F178" i="3"/>
  <c r="E178" i="3"/>
  <c r="E174" i="3" s="1"/>
  <c r="D178" i="3"/>
  <c r="O177" i="3"/>
  <c r="L177" i="3"/>
  <c r="I177" i="3"/>
  <c r="F177" i="3"/>
  <c r="O176" i="3"/>
  <c r="O175" i="3" s="1"/>
  <c r="L176" i="3"/>
  <c r="I176" i="3"/>
  <c r="F176" i="3"/>
  <c r="N175" i="3"/>
  <c r="M175" i="3"/>
  <c r="K175" i="3"/>
  <c r="J175" i="3"/>
  <c r="J174" i="3" s="1"/>
  <c r="H175" i="3"/>
  <c r="H174" i="3" s="1"/>
  <c r="G175" i="3"/>
  <c r="G174" i="3" s="1"/>
  <c r="F175" i="3"/>
  <c r="E175" i="3"/>
  <c r="D175" i="3"/>
  <c r="D174" i="3" s="1"/>
  <c r="M174" i="3"/>
  <c r="O173" i="3"/>
  <c r="L173" i="3"/>
  <c r="I173" i="3"/>
  <c r="F173" i="3"/>
  <c r="O172" i="3"/>
  <c r="O171" i="3" s="1"/>
  <c r="L172" i="3"/>
  <c r="I172" i="3"/>
  <c r="I171" i="3" s="1"/>
  <c r="F172" i="3"/>
  <c r="N171" i="3"/>
  <c r="M171" i="3"/>
  <c r="K171" i="3"/>
  <c r="J171" i="3"/>
  <c r="H171" i="3"/>
  <c r="G171" i="3"/>
  <c r="F171" i="3"/>
  <c r="E171" i="3"/>
  <c r="D171" i="3"/>
  <c r="O170" i="3"/>
  <c r="L170" i="3"/>
  <c r="I170" i="3"/>
  <c r="F170" i="3"/>
  <c r="O169" i="3"/>
  <c r="L169" i="3"/>
  <c r="I169" i="3"/>
  <c r="F169" i="3"/>
  <c r="O168" i="3"/>
  <c r="L168" i="3"/>
  <c r="I168" i="3"/>
  <c r="C168" i="3" s="1"/>
  <c r="F168" i="3"/>
  <c r="O167" i="3"/>
  <c r="L167" i="3"/>
  <c r="L166" i="3" s="1"/>
  <c r="I167" i="3"/>
  <c r="F167" i="3"/>
  <c r="N166" i="3"/>
  <c r="M166" i="3"/>
  <c r="K166" i="3"/>
  <c r="J166" i="3"/>
  <c r="H166" i="3"/>
  <c r="G166" i="3"/>
  <c r="E166" i="3"/>
  <c r="D166" i="3"/>
  <c r="O165" i="3"/>
  <c r="L165" i="3"/>
  <c r="I165" i="3"/>
  <c r="F165" i="3"/>
  <c r="O164" i="3"/>
  <c r="L164" i="3"/>
  <c r="C164" i="3" s="1"/>
  <c r="I164" i="3"/>
  <c r="F164" i="3"/>
  <c r="O163" i="3"/>
  <c r="L163" i="3"/>
  <c r="I163" i="3"/>
  <c r="F163" i="3"/>
  <c r="N162" i="3"/>
  <c r="N161" i="3" s="1"/>
  <c r="N160" i="3" s="1"/>
  <c r="M162" i="3"/>
  <c r="K162" i="3"/>
  <c r="K161" i="3" s="1"/>
  <c r="K160" i="3" s="1"/>
  <c r="J162" i="3"/>
  <c r="I162" i="3"/>
  <c r="H162" i="3"/>
  <c r="G162" i="3"/>
  <c r="E162" i="3"/>
  <c r="E161" i="3" s="1"/>
  <c r="D162" i="3"/>
  <c r="J161" i="3"/>
  <c r="H161" i="3"/>
  <c r="H160" i="3" s="1"/>
  <c r="D161" i="3"/>
  <c r="O159" i="3"/>
  <c r="L159" i="3"/>
  <c r="I159" i="3"/>
  <c r="F159" i="3"/>
  <c r="O158" i="3"/>
  <c r="L158" i="3"/>
  <c r="I158" i="3"/>
  <c r="F158" i="3"/>
  <c r="O157" i="3"/>
  <c r="L157" i="3"/>
  <c r="I157" i="3"/>
  <c r="F157" i="3"/>
  <c r="O156" i="3"/>
  <c r="L156" i="3"/>
  <c r="C156" i="3" s="1"/>
  <c r="I156" i="3"/>
  <c r="F156" i="3"/>
  <c r="O155" i="3"/>
  <c r="L155" i="3"/>
  <c r="I155" i="3"/>
  <c r="F155" i="3"/>
  <c r="O154" i="3"/>
  <c r="O153" i="3" s="1"/>
  <c r="O152" i="3" s="1"/>
  <c r="L154" i="3"/>
  <c r="I154" i="3"/>
  <c r="F154" i="3"/>
  <c r="N153" i="3"/>
  <c r="N152" i="3" s="1"/>
  <c r="M153" i="3"/>
  <c r="K153" i="3"/>
  <c r="K152" i="3" s="1"/>
  <c r="J153" i="3"/>
  <c r="J152" i="3" s="1"/>
  <c r="H153" i="3"/>
  <c r="H152" i="3" s="1"/>
  <c r="G153" i="3"/>
  <c r="E153" i="3"/>
  <c r="D153" i="3"/>
  <c r="D152" i="3" s="1"/>
  <c r="M152" i="3"/>
  <c r="G152" i="3"/>
  <c r="E152" i="3"/>
  <c r="O151" i="3"/>
  <c r="L151" i="3"/>
  <c r="I151" i="3"/>
  <c r="F151" i="3"/>
  <c r="O150" i="3"/>
  <c r="L150" i="3"/>
  <c r="I150" i="3"/>
  <c r="C150" i="3" s="1"/>
  <c r="F150" i="3"/>
  <c r="O149" i="3"/>
  <c r="L149" i="3"/>
  <c r="I149" i="3"/>
  <c r="F149" i="3"/>
  <c r="O148" i="3"/>
  <c r="O147" i="3" s="1"/>
  <c r="L148" i="3"/>
  <c r="L147" i="3" s="1"/>
  <c r="I148" i="3"/>
  <c r="C148" i="3" s="1"/>
  <c r="F148" i="3"/>
  <c r="N147" i="3"/>
  <c r="M147" i="3"/>
  <c r="K147" i="3"/>
  <c r="J147" i="3"/>
  <c r="I147" i="3"/>
  <c r="H147" i="3"/>
  <c r="G147" i="3"/>
  <c r="F147" i="3"/>
  <c r="E147" i="3"/>
  <c r="D147" i="3"/>
  <c r="O146" i="3"/>
  <c r="L146" i="3"/>
  <c r="I146" i="3"/>
  <c r="F146" i="3"/>
  <c r="O145" i="3"/>
  <c r="L145" i="3"/>
  <c r="I145" i="3"/>
  <c r="F145" i="3"/>
  <c r="O144" i="3"/>
  <c r="L144" i="3"/>
  <c r="I144" i="3"/>
  <c r="C144" i="3" s="1"/>
  <c r="F144" i="3"/>
  <c r="O143" i="3"/>
  <c r="L143" i="3"/>
  <c r="I143" i="3"/>
  <c r="F143" i="3"/>
  <c r="O142" i="3"/>
  <c r="L142" i="3"/>
  <c r="I142" i="3"/>
  <c r="F142" i="3"/>
  <c r="O141" i="3"/>
  <c r="L141" i="3"/>
  <c r="I141" i="3"/>
  <c r="F141" i="3"/>
  <c r="O140" i="3"/>
  <c r="L140" i="3"/>
  <c r="I140" i="3"/>
  <c r="F140" i="3"/>
  <c r="O139" i="3"/>
  <c r="L139" i="3"/>
  <c r="I139" i="3"/>
  <c r="F139" i="3"/>
  <c r="N138" i="3"/>
  <c r="M138" i="3"/>
  <c r="K138" i="3"/>
  <c r="J138" i="3"/>
  <c r="H138" i="3"/>
  <c r="G138" i="3"/>
  <c r="E138" i="3"/>
  <c r="D138" i="3"/>
  <c r="O137" i="3"/>
  <c r="L137" i="3"/>
  <c r="I137" i="3"/>
  <c r="F137" i="3"/>
  <c r="O136" i="3"/>
  <c r="O134" i="3" s="1"/>
  <c r="L136" i="3"/>
  <c r="I136" i="3"/>
  <c r="F136" i="3"/>
  <c r="C136" i="3"/>
  <c r="O135" i="3"/>
  <c r="L135" i="3"/>
  <c r="I135" i="3"/>
  <c r="I134" i="3" s="1"/>
  <c r="F135" i="3"/>
  <c r="N134" i="3"/>
  <c r="M134" i="3"/>
  <c r="K134" i="3"/>
  <c r="J134" i="3"/>
  <c r="H134" i="3"/>
  <c r="G134" i="3"/>
  <c r="E134" i="3"/>
  <c r="D134" i="3"/>
  <c r="O133" i="3"/>
  <c r="L133" i="3"/>
  <c r="I133" i="3"/>
  <c r="F133" i="3"/>
  <c r="O132" i="3"/>
  <c r="O131" i="3" s="1"/>
  <c r="L132" i="3"/>
  <c r="L131" i="3" s="1"/>
  <c r="I132" i="3"/>
  <c r="C132" i="3" s="1"/>
  <c r="F132" i="3"/>
  <c r="N131" i="3"/>
  <c r="M131" i="3"/>
  <c r="K131" i="3"/>
  <c r="J131" i="3"/>
  <c r="I131" i="3"/>
  <c r="H131" i="3"/>
  <c r="G131" i="3"/>
  <c r="F131" i="3"/>
  <c r="E131" i="3"/>
  <c r="D131" i="3"/>
  <c r="O130" i="3"/>
  <c r="L130" i="3"/>
  <c r="I130" i="3"/>
  <c r="F130" i="3"/>
  <c r="O129" i="3"/>
  <c r="L129" i="3"/>
  <c r="I129" i="3"/>
  <c r="C129" i="3" s="1"/>
  <c r="F129" i="3"/>
  <c r="O128" i="3"/>
  <c r="O126" i="3" s="1"/>
  <c r="L128" i="3"/>
  <c r="I128" i="3"/>
  <c r="F128" i="3"/>
  <c r="O127" i="3"/>
  <c r="L127" i="3"/>
  <c r="I127" i="3"/>
  <c r="F127" i="3"/>
  <c r="N126" i="3"/>
  <c r="M126" i="3"/>
  <c r="K126" i="3"/>
  <c r="J126" i="3"/>
  <c r="H126" i="3"/>
  <c r="G126" i="3"/>
  <c r="E126" i="3"/>
  <c r="D126" i="3"/>
  <c r="O125" i="3"/>
  <c r="L125" i="3"/>
  <c r="I125" i="3"/>
  <c r="F125" i="3"/>
  <c r="O124" i="3"/>
  <c r="O121" i="3" s="1"/>
  <c r="L124" i="3"/>
  <c r="I124" i="3"/>
  <c r="F124" i="3"/>
  <c r="C124" i="3"/>
  <c r="O123" i="3"/>
  <c r="L123" i="3"/>
  <c r="I123" i="3"/>
  <c r="F123" i="3"/>
  <c r="O122" i="3"/>
  <c r="L122" i="3"/>
  <c r="I122" i="3"/>
  <c r="I121" i="3" s="1"/>
  <c r="F122" i="3"/>
  <c r="C122" i="3" s="1"/>
  <c r="N121" i="3"/>
  <c r="M121" i="3"/>
  <c r="K121" i="3"/>
  <c r="J121" i="3"/>
  <c r="J120" i="3" s="1"/>
  <c r="H121" i="3"/>
  <c r="G121" i="3"/>
  <c r="E121" i="3"/>
  <c r="D121" i="3"/>
  <c r="K120" i="3"/>
  <c r="G120" i="3"/>
  <c r="O119" i="3"/>
  <c r="L119" i="3"/>
  <c r="I119" i="3"/>
  <c r="F119" i="3"/>
  <c r="O118" i="3"/>
  <c r="L118" i="3"/>
  <c r="I118" i="3"/>
  <c r="F118" i="3"/>
  <c r="O117" i="3"/>
  <c r="L117" i="3"/>
  <c r="I117" i="3"/>
  <c r="F117" i="3"/>
  <c r="O116" i="3"/>
  <c r="L116" i="3"/>
  <c r="I116" i="3"/>
  <c r="F116" i="3"/>
  <c r="C116" i="3" s="1"/>
  <c r="O115" i="3"/>
  <c r="L115" i="3"/>
  <c r="I115" i="3"/>
  <c r="F115" i="3"/>
  <c r="N114" i="3"/>
  <c r="M114" i="3"/>
  <c r="K114" i="3"/>
  <c r="J114" i="3"/>
  <c r="H114" i="3"/>
  <c r="G114" i="3"/>
  <c r="E114" i="3"/>
  <c r="D114" i="3"/>
  <c r="O113" i="3"/>
  <c r="L113" i="3"/>
  <c r="I113" i="3"/>
  <c r="F113" i="3"/>
  <c r="O112" i="3"/>
  <c r="O108" i="3" s="1"/>
  <c r="L112" i="3"/>
  <c r="I112" i="3"/>
  <c r="F112" i="3"/>
  <c r="C112" i="3"/>
  <c r="O111" i="3"/>
  <c r="L111" i="3"/>
  <c r="I111" i="3"/>
  <c r="F111" i="3"/>
  <c r="O110" i="3"/>
  <c r="L110" i="3"/>
  <c r="I110" i="3"/>
  <c r="F110" i="3"/>
  <c r="O109" i="3"/>
  <c r="L109" i="3"/>
  <c r="I109" i="3"/>
  <c r="F109" i="3"/>
  <c r="N108" i="3"/>
  <c r="M108" i="3"/>
  <c r="K108" i="3"/>
  <c r="J108" i="3"/>
  <c r="H108" i="3"/>
  <c r="G108" i="3"/>
  <c r="E108" i="3"/>
  <c r="D108" i="3"/>
  <c r="O107" i="3"/>
  <c r="L107" i="3"/>
  <c r="I107" i="3"/>
  <c r="F107" i="3"/>
  <c r="C107" i="3" s="1"/>
  <c r="O106" i="3"/>
  <c r="L106" i="3"/>
  <c r="I106" i="3"/>
  <c r="F106" i="3"/>
  <c r="O105" i="3"/>
  <c r="L105" i="3"/>
  <c r="I105" i="3"/>
  <c r="F105" i="3"/>
  <c r="O104" i="3"/>
  <c r="L104" i="3"/>
  <c r="I104" i="3"/>
  <c r="F104" i="3"/>
  <c r="C104" i="3" s="1"/>
  <c r="O103" i="3"/>
  <c r="L103" i="3"/>
  <c r="I103" i="3"/>
  <c r="F103" i="3"/>
  <c r="O102" i="3"/>
  <c r="L102" i="3"/>
  <c r="I102" i="3"/>
  <c r="F102" i="3"/>
  <c r="O101" i="3"/>
  <c r="L101" i="3"/>
  <c r="I101" i="3"/>
  <c r="F101" i="3"/>
  <c r="O100" i="3"/>
  <c r="O99" i="3" s="1"/>
  <c r="L100" i="3"/>
  <c r="I100" i="3"/>
  <c r="C100" i="3" s="1"/>
  <c r="F100" i="3"/>
  <c r="N99" i="3"/>
  <c r="M99" i="3"/>
  <c r="K99" i="3"/>
  <c r="J99" i="3"/>
  <c r="H99" i="3"/>
  <c r="G99" i="3"/>
  <c r="E99" i="3"/>
  <c r="D99" i="3"/>
  <c r="O98" i="3"/>
  <c r="L98" i="3"/>
  <c r="I98" i="3"/>
  <c r="F98" i="3"/>
  <c r="O97" i="3"/>
  <c r="L97" i="3"/>
  <c r="C97" i="3" s="1"/>
  <c r="I97" i="3"/>
  <c r="F97" i="3"/>
  <c r="O96" i="3"/>
  <c r="L96" i="3"/>
  <c r="I96" i="3"/>
  <c r="F96" i="3"/>
  <c r="C96" i="3" s="1"/>
  <c r="O95" i="3"/>
  <c r="L95" i="3"/>
  <c r="I95" i="3"/>
  <c r="F95" i="3"/>
  <c r="O94" i="3"/>
  <c r="L94" i="3"/>
  <c r="I94" i="3"/>
  <c r="F94" i="3"/>
  <c r="O93" i="3"/>
  <c r="L93" i="3"/>
  <c r="I93" i="3"/>
  <c r="F93" i="3"/>
  <c r="O92" i="3"/>
  <c r="O91" i="3" s="1"/>
  <c r="L92" i="3"/>
  <c r="I92" i="3"/>
  <c r="F92" i="3"/>
  <c r="C92" i="3"/>
  <c r="N91" i="3"/>
  <c r="M91" i="3"/>
  <c r="K91" i="3"/>
  <c r="J91" i="3"/>
  <c r="H91" i="3"/>
  <c r="G91" i="3"/>
  <c r="E91" i="3"/>
  <c r="D91" i="3"/>
  <c r="D83" i="3" s="1"/>
  <c r="O90" i="3"/>
  <c r="L90" i="3"/>
  <c r="I90" i="3"/>
  <c r="F90" i="3"/>
  <c r="O89" i="3"/>
  <c r="L89" i="3"/>
  <c r="I89" i="3"/>
  <c r="F89" i="3"/>
  <c r="C89" i="3" s="1"/>
  <c r="O88" i="3"/>
  <c r="L88" i="3"/>
  <c r="I88" i="3"/>
  <c r="F88" i="3"/>
  <c r="C88" i="3" s="1"/>
  <c r="O87" i="3"/>
  <c r="L87" i="3"/>
  <c r="I87" i="3"/>
  <c r="F87" i="3"/>
  <c r="O86" i="3"/>
  <c r="L86" i="3"/>
  <c r="I86" i="3"/>
  <c r="I85" i="3" s="1"/>
  <c r="F86" i="3"/>
  <c r="N85" i="3"/>
  <c r="M85" i="3"/>
  <c r="K85" i="3"/>
  <c r="J85" i="3"/>
  <c r="H85" i="3"/>
  <c r="G85" i="3"/>
  <c r="F85" i="3"/>
  <c r="E85" i="3"/>
  <c r="D85" i="3"/>
  <c r="O84" i="3"/>
  <c r="L84" i="3"/>
  <c r="I84" i="3"/>
  <c r="F84" i="3"/>
  <c r="H83" i="3"/>
  <c r="O82" i="3"/>
  <c r="L82" i="3"/>
  <c r="I82" i="3"/>
  <c r="F82" i="3"/>
  <c r="C82" i="3" s="1"/>
  <c r="O81" i="3"/>
  <c r="O80" i="3" s="1"/>
  <c r="L81" i="3"/>
  <c r="I81" i="3"/>
  <c r="I80" i="3" s="1"/>
  <c r="F81" i="3"/>
  <c r="N80" i="3"/>
  <c r="M80" i="3"/>
  <c r="L80" i="3"/>
  <c r="K80" i="3"/>
  <c r="J80" i="3"/>
  <c r="H80" i="3"/>
  <c r="G80" i="3"/>
  <c r="E80" i="3"/>
  <c r="D80" i="3"/>
  <c r="O79" i="3"/>
  <c r="L79" i="3"/>
  <c r="I79" i="3"/>
  <c r="F79" i="3"/>
  <c r="O78" i="3"/>
  <c r="O77" i="3" s="1"/>
  <c r="L78" i="3"/>
  <c r="I78" i="3"/>
  <c r="F78" i="3"/>
  <c r="C78" i="3"/>
  <c r="N77" i="3"/>
  <c r="M77" i="3"/>
  <c r="K77" i="3"/>
  <c r="K76" i="3" s="1"/>
  <c r="J77" i="3"/>
  <c r="J76" i="3" s="1"/>
  <c r="H77" i="3"/>
  <c r="G77" i="3"/>
  <c r="G76" i="3" s="1"/>
  <c r="F77" i="3"/>
  <c r="E77" i="3"/>
  <c r="D77" i="3"/>
  <c r="D76" i="3" s="1"/>
  <c r="N76" i="3"/>
  <c r="E76" i="3"/>
  <c r="O74" i="3"/>
  <c r="L74" i="3"/>
  <c r="I74" i="3"/>
  <c r="F74" i="3"/>
  <c r="O73" i="3"/>
  <c r="L73" i="3"/>
  <c r="I73" i="3"/>
  <c r="F73" i="3"/>
  <c r="O72" i="3"/>
  <c r="L72" i="3"/>
  <c r="I72" i="3"/>
  <c r="F72" i="3"/>
  <c r="O71" i="3"/>
  <c r="L71" i="3"/>
  <c r="I71" i="3"/>
  <c r="F71" i="3"/>
  <c r="O70" i="3"/>
  <c r="L70" i="3"/>
  <c r="I70" i="3"/>
  <c r="F70" i="3"/>
  <c r="C70" i="3" s="1"/>
  <c r="N69" i="3"/>
  <c r="M69" i="3"/>
  <c r="K69" i="3"/>
  <c r="K67" i="3" s="1"/>
  <c r="J69" i="3"/>
  <c r="H69" i="3"/>
  <c r="H67" i="3" s="1"/>
  <c r="G69" i="3"/>
  <c r="G67" i="3" s="1"/>
  <c r="E69" i="3"/>
  <c r="D69" i="3"/>
  <c r="D67" i="3" s="1"/>
  <c r="O68" i="3"/>
  <c r="L68" i="3"/>
  <c r="I68" i="3"/>
  <c r="F68" i="3"/>
  <c r="N67" i="3"/>
  <c r="M67" i="3"/>
  <c r="J67" i="3"/>
  <c r="E67" i="3"/>
  <c r="O66" i="3"/>
  <c r="L66" i="3"/>
  <c r="I66" i="3"/>
  <c r="F66" i="3"/>
  <c r="C66" i="3"/>
  <c r="O65" i="3"/>
  <c r="L65" i="3"/>
  <c r="I65" i="3"/>
  <c r="F65" i="3"/>
  <c r="C65" i="3" s="1"/>
  <c r="O64" i="3"/>
  <c r="L64" i="3"/>
  <c r="I64" i="3"/>
  <c r="F64" i="3"/>
  <c r="C64" i="3" s="1"/>
  <c r="O63" i="3"/>
  <c r="L63" i="3"/>
  <c r="I63" i="3"/>
  <c r="F63" i="3"/>
  <c r="O62" i="3"/>
  <c r="L62" i="3"/>
  <c r="I62" i="3"/>
  <c r="F62" i="3"/>
  <c r="C62" i="3" s="1"/>
  <c r="O61" i="3"/>
  <c r="L61" i="3"/>
  <c r="I61" i="3"/>
  <c r="F61" i="3"/>
  <c r="O60" i="3"/>
  <c r="L60" i="3"/>
  <c r="I60" i="3"/>
  <c r="F60" i="3"/>
  <c r="O59" i="3"/>
  <c r="L59" i="3"/>
  <c r="I59" i="3"/>
  <c r="I58" i="3" s="1"/>
  <c r="F59" i="3"/>
  <c r="O58" i="3"/>
  <c r="N58" i="3"/>
  <c r="M58" i="3"/>
  <c r="K58" i="3"/>
  <c r="J58" i="3"/>
  <c r="H58" i="3"/>
  <c r="G58" i="3"/>
  <c r="G54" i="3" s="1"/>
  <c r="G53" i="3" s="1"/>
  <c r="E58" i="3"/>
  <c r="D58" i="3"/>
  <c r="O57" i="3"/>
  <c r="L57" i="3"/>
  <c r="I57" i="3"/>
  <c r="F57" i="3"/>
  <c r="O56" i="3"/>
  <c r="O55" i="3" s="1"/>
  <c r="L56" i="3"/>
  <c r="L55" i="3" s="1"/>
  <c r="I56" i="3"/>
  <c r="I55" i="3" s="1"/>
  <c r="F56" i="3"/>
  <c r="N55" i="3"/>
  <c r="N54" i="3" s="1"/>
  <c r="M55" i="3"/>
  <c r="M54" i="3" s="1"/>
  <c r="M53" i="3" s="1"/>
  <c r="K55" i="3"/>
  <c r="K54" i="3" s="1"/>
  <c r="K53" i="3" s="1"/>
  <c r="J55" i="3"/>
  <c r="J54" i="3" s="1"/>
  <c r="J53" i="3" s="1"/>
  <c r="H55" i="3"/>
  <c r="H54" i="3" s="1"/>
  <c r="G55" i="3"/>
  <c r="F55" i="3"/>
  <c r="E55" i="3"/>
  <c r="E54" i="3" s="1"/>
  <c r="E53" i="3" s="1"/>
  <c r="D55" i="3"/>
  <c r="D54" i="3" s="1"/>
  <c r="O47" i="3"/>
  <c r="O46" i="3"/>
  <c r="C46" i="3"/>
  <c r="N45" i="3"/>
  <c r="N20" i="3" s="1"/>
  <c r="M45" i="3"/>
  <c r="L44" i="3"/>
  <c r="I44" i="3"/>
  <c r="F44" i="3"/>
  <c r="L43" i="3"/>
  <c r="K43" i="3"/>
  <c r="J43" i="3"/>
  <c r="H43" i="3"/>
  <c r="G43" i="3"/>
  <c r="F43" i="3"/>
  <c r="E43" i="3"/>
  <c r="D43" i="3"/>
  <c r="F42" i="3"/>
  <c r="E41" i="3"/>
  <c r="D41" i="3"/>
  <c r="L40" i="3"/>
  <c r="C40" i="3" s="1"/>
  <c r="L39" i="3"/>
  <c r="C39" i="3"/>
  <c r="L38" i="3"/>
  <c r="C38" i="3" s="1"/>
  <c r="L37" i="3"/>
  <c r="C37" i="3"/>
  <c r="L36" i="3"/>
  <c r="C36" i="3" s="1"/>
  <c r="K36" i="3"/>
  <c r="J36" i="3"/>
  <c r="L35" i="3"/>
  <c r="L34" i="3"/>
  <c r="C34" i="3"/>
  <c r="K33" i="3"/>
  <c r="J33" i="3"/>
  <c r="L32" i="3"/>
  <c r="L31" i="3" s="1"/>
  <c r="C31" i="3" s="1"/>
  <c r="C32" i="3"/>
  <c r="K31" i="3"/>
  <c r="J31" i="3"/>
  <c r="L30" i="3"/>
  <c r="C30" i="3" s="1"/>
  <c r="L29" i="3"/>
  <c r="C29" i="3" s="1"/>
  <c r="L28" i="3"/>
  <c r="C28" i="3"/>
  <c r="K27" i="3"/>
  <c r="J27" i="3"/>
  <c r="J26" i="3"/>
  <c r="J20" i="3" s="1"/>
  <c r="F25" i="3"/>
  <c r="C25" i="3"/>
  <c r="I24" i="3"/>
  <c r="F24" i="3"/>
  <c r="O23" i="3"/>
  <c r="L23" i="3"/>
  <c r="I23" i="3"/>
  <c r="F23" i="3"/>
  <c r="O22" i="3"/>
  <c r="L22" i="3"/>
  <c r="L21" i="3" s="1"/>
  <c r="L275" i="3" s="1"/>
  <c r="I22" i="3"/>
  <c r="F22" i="3"/>
  <c r="O21" i="3"/>
  <c r="N21" i="3"/>
  <c r="N275" i="3" s="1"/>
  <c r="N274" i="3" s="1"/>
  <c r="M21" i="3"/>
  <c r="K21" i="3"/>
  <c r="J21" i="3"/>
  <c r="J275" i="3" s="1"/>
  <c r="J274" i="3" s="1"/>
  <c r="H21" i="3"/>
  <c r="H275" i="3" s="1"/>
  <c r="H274" i="3" s="1"/>
  <c r="G21" i="3"/>
  <c r="F21" i="3"/>
  <c r="E21" i="3"/>
  <c r="E275" i="3" s="1"/>
  <c r="E274" i="3" s="1"/>
  <c r="D21" i="3"/>
  <c r="D275" i="3" s="1"/>
  <c r="D274" i="3" s="1"/>
  <c r="H20" i="3"/>
  <c r="O284" i="2"/>
  <c r="L284" i="2"/>
  <c r="I284" i="2"/>
  <c r="F284" i="2"/>
  <c r="O283" i="2"/>
  <c r="L283" i="2"/>
  <c r="I283" i="2"/>
  <c r="F283" i="2"/>
  <c r="O282" i="2"/>
  <c r="L282" i="2"/>
  <c r="I282" i="2"/>
  <c r="C282" i="2" s="1"/>
  <c r="F282" i="2"/>
  <c r="O281" i="2"/>
  <c r="L281" i="2"/>
  <c r="I281" i="2"/>
  <c r="F281" i="2"/>
  <c r="O280" i="2"/>
  <c r="L280" i="2"/>
  <c r="I280" i="2"/>
  <c r="F280" i="2"/>
  <c r="O279" i="2"/>
  <c r="L279" i="2"/>
  <c r="I279" i="2"/>
  <c r="F279" i="2"/>
  <c r="O278" i="2"/>
  <c r="L278" i="2"/>
  <c r="C278" i="2" s="1"/>
  <c r="I278" i="2"/>
  <c r="F278" i="2"/>
  <c r="O277" i="2"/>
  <c r="L277" i="2"/>
  <c r="I277" i="2"/>
  <c r="F277" i="2"/>
  <c r="N276" i="2"/>
  <c r="M276" i="2"/>
  <c r="K276" i="2"/>
  <c r="J276" i="2"/>
  <c r="I276" i="2"/>
  <c r="H276" i="2"/>
  <c r="G276" i="2"/>
  <c r="E276" i="2"/>
  <c r="D276" i="2"/>
  <c r="O271" i="2"/>
  <c r="L271" i="2"/>
  <c r="I271" i="2"/>
  <c r="F271" i="2"/>
  <c r="C271" i="2" s="1"/>
  <c r="O270" i="2"/>
  <c r="O269" i="2" s="1"/>
  <c r="L270" i="2"/>
  <c r="I270" i="2"/>
  <c r="F270" i="2"/>
  <c r="N269" i="2"/>
  <c r="M269" i="2"/>
  <c r="L269" i="2"/>
  <c r="K269" i="2"/>
  <c r="J269" i="2"/>
  <c r="I269" i="2"/>
  <c r="H269" i="2"/>
  <c r="G269" i="2"/>
  <c r="E269" i="2"/>
  <c r="D269" i="2"/>
  <c r="O268" i="2"/>
  <c r="L268" i="2"/>
  <c r="I268" i="2"/>
  <c r="F268" i="2"/>
  <c r="F267" i="2" s="1"/>
  <c r="O267" i="2"/>
  <c r="N267" i="2"/>
  <c r="N266" i="2" s="1"/>
  <c r="N265" i="2" s="1"/>
  <c r="M267" i="2"/>
  <c r="M266" i="2" s="1"/>
  <c r="M265" i="2" s="1"/>
  <c r="L267" i="2"/>
  <c r="L266" i="2" s="1"/>
  <c r="L265" i="2" s="1"/>
  <c r="K267" i="2"/>
  <c r="J267" i="2"/>
  <c r="J266" i="2" s="1"/>
  <c r="J265" i="2" s="1"/>
  <c r="H267" i="2"/>
  <c r="G267" i="2"/>
  <c r="G266" i="2" s="1"/>
  <c r="G265" i="2" s="1"/>
  <c r="E267" i="2"/>
  <c r="D267" i="2"/>
  <c r="O266" i="2"/>
  <c r="O265" i="2" s="1"/>
  <c r="K266" i="2"/>
  <c r="K265" i="2" s="1"/>
  <c r="H266" i="2"/>
  <c r="H265" i="2" s="1"/>
  <c r="E266" i="2"/>
  <c r="D266" i="2"/>
  <c r="E265" i="2"/>
  <c r="D265" i="2"/>
  <c r="O264" i="2"/>
  <c r="L264" i="2"/>
  <c r="I264" i="2"/>
  <c r="F264" i="2"/>
  <c r="F263" i="2" s="1"/>
  <c r="O263" i="2"/>
  <c r="N263" i="2"/>
  <c r="M263" i="2"/>
  <c r="L263" i="2"/>
  <c r="K263" i="2"/>
  <c r="J263" i="2"/>
  <c r="H263" i="2"/>
  <c r="G263" i="2"/>
  <c r="G252" i="2" s="1"/>
  <c r="E263" i="2"/>
  <c r="D263" i="2"/>
  <c r="O262" i="2"/>
  <c r="C262" i="2" s="1"/>
  <c r="L262" i="2"/>
  <c r="I262" i="2"/>
  <c r="F262" i="2"/>
  <c r="O261" i="2"/>
  <c r="L261" i="2"/>
  <c r="I261" i="2"/>
  <c r="F261" i="2"/>
  <c r="O260" i="2"/>
  <c r="L260" i="2"/>
  <c r="I260" i="2"/>
  <c r="F260" i="2"/>
  <c r="C260" i="2" s="1"/>
  <c r="O259" i="2"/>
  <c r="L259" i="2"/>
  <c r="I259" i="2"/>
  <c r="F259" i="2"/>
  <c r="O258" i="2"/>
  <c r="O257" i="2" s="1"/>
  <c r="L258" i="2"/>
  <c r="I258" i="2"/>
  <c r="F258" i="2"/>
  <c r="C258" i="2" s="1"/>
  <c r="N257" i="2"/>
  <c r="M257" i="2"/>
  <c r="K257" i="2"/>
  <c r="K253" i="2" s="1"/>
  <c r="J257" i="2"/>
  <c r="H257" i="2"/>
  <c r="G257" i="2"/>
  <c r="E257" i="2"/>
  <c r="D257" i="2"/>
  <c r="D253" i="2" s="1"/>
  <c r="D252" i="2" s="1"/>
  <c r="O256" i="2"/>
  <c r="L256" i="2"/>
  <c r="I256" i="2"/>
  <c r="F256" i="2"/>
  <c r="O255" i="2"/>
  <c r="L255" i="2"/>
  <c r="I255" i="2"/>
  <c r="F255" i="2"/>
  <c r="O254" i="2"/>
  <c r="L254" i="2"/>
  <c r="I254" i="2"/>
  <c r="F254" i="2"/>
  <c r="C254" i="2" s="1"/>
  <c r="N253" i="2"/>
  <c r="M253" i="2"/>
  <c r="J253" i="2"/>
  <c r="H253" i="2"/>
  <c r="H252" i="2" s="1"/>
  <c r="G253" i="2"/>
  <c r="E253" i="2"/>
  <c r="M252" i="2"/>
  <c r="K252" i="2"/>
  <c r="E252" i="2"/>
  <c r="O251" i="2"/>
  <c r="L251" i="2"/>
  <c r="L250" i="2" s="1"/>
  <c r="I251" i="2"/>
  <c r="F251" i="2"/>
  <c r="F250" i="2" s="1"/>
  <c r="O250" i="2"/>
  <c r="N250" i="2"/>
  <c r="M250" i="2"/>
  <c r="K250" i="2"/>
  <c r="J250" i="2"/>
  <c r="I250" i="2"/>
  <c r="H250" i="2"/>
  <c r="G250" i="2"/>
  <c r="E250" i="2"/>
  <c r="D250" i="2"/>
  <c r="O249" i="2"/>
  <c r="L249" i="2"/>
  <c r="I249" i="2"/>
  <c r="F249" i="2"/>
  <c r="O248" i="2"/>
  <c r="L248" i="2"/>
  <c r="I248" i="2"/>
  <c r="F248" i="2"/>
  <c r="O247" i="2"/>
  <c r="L247" i="2"/>
  <c r="I247" i="2"/>
  <c r="F247" i="2"/>
  <c r="O246" i="2"/>
  <c r="O245" i="2" s="1"/>
  <c r="L246" i="2"/>
  <c r="I246" i="2"/>
  <c r="I245" i="2" s="1"/>
  <c r="F246" i="2"/>
  <c r="C246" i="2" s="1"/>
  <c r="N245" i="2"/>
  <c r="M245" i="2"/>
  <c r="K245" i="2"/>
  <c r="J245" i="2"/>
  <c r="H245" i="2"/>
  <c r="G245" i="2"/>
  <c r="E245" i="2"/>
  <c r="D245" i="2"/>
  <c r="O244" i="2"/>
  <c r="L244" i="2"/>
  <c r="I244" i="2"/>
  <c r="F244" i="2"/>
  <c r="O243" i="2"/>
  <c r="L243" i="2"/>
  <c r="I243" i="2"/>
  <c r="F243" i="2"/>
  <c r="O242" i="2"/>
  <c r="O241" i="2" s="1"/>
  <c r="O240" i="2" s="1"/>
  <c r="L242" i="2"/>
  <c r="I242" i="2"/>
  <c r="I241" i="2" s="1"/>
  <c r="I240" i="2" s="1"/>
  <c r="F242" i="2"/>
  <c r="C242" i="2"/>
  <c r="N241" i="2"/>
  <c r="M241" i="2"/>
  <c r="M240" i="2" s="1"/>
  <c r="L241" i="2"/>
  <c r="K241" i="2"/>
  <c r="J241" i="2"/>
  <c r="J240" i="2" s="1"/>
  <c r="H241" i="2"/>
  <c r="G241" i="2"/>
  <c r="F241" i="2"/>
  <c r="E241" i="2"/>
  <c r="D241" i="2"/>
  <c r="K240" i="2"/>
  <c r="G240" i="2"/>
  <c r="E240" i="2"/>
  <c r="O239" i="2"/>
  <c r="L239" i="2"/>
  <c r="I239" i="2"/>
  <c r="F239" i="2"/>
  <c r="O238" i="2"/>
  <c r="L238" i="2"/>
  <c r="I238" i="2"/>
  <c r="F238" i="2"/>
  <c r="O237" i="2"/>
  <c r="L237" i="2"/>
  <c r="I237" i="2"/>
  <c r="F237" i="2"/>
  <c r="O236" i="2"/>
  <c r="L236" i="2"/>
  <c r="I236" i="2"/>
  <c r="F236" i="2"/>
  <c r="O235" i="2"/>
  <c r="L235" i="2"/>
  <c r="I235" i="2"/>
  <c r="F235" i="2"/>
  <c r="O234" i="2"/>
  <c r="O233" i="2" s="1"/>
  <c r="L234" i="2"/>
  <c r="I234" i="2"/>
  <c r="F234" i="2"/>
  <c r="C234" i="2"/>
  <c r="N233" i="2"/>
  <c r="N232" i="2" s="1"/>
  <c r="M233" i="2"/>
  <c r="L233" i="2"/>
  <c r="K233" i="2"/>
  <c r="K232" i="2" s="1"/>
  <c r="J233" i="2"/>
  <c r="J232" i="2" s="1"/>
  <c r="H233" i="2"/>
  <c r="H232" i="2" s="1"/>
  <c r="G233" i="2"/>
  <c r="E233" i="2"/>
  <c r="E232" i="2" s="1"/>
  <c r="D233" i="2"/>
  <c r="D232" i="2" s="1"/>
  <c r="M232" i="2"/>
  <c r="G232" i="2"/>
  <c r="O231" i="2"/>
  <c r="L231" i="2"/>
  <c r="I231" i="2"/>
  <c r="F231" i="2"/>
  <c r="O230" i="2"/>
  <c r="L230" i="2"/>
  <c r="I230" i="2"/>
  <c r="C230" i="2" s="1"/>
  <c r="F230" i="2"/>
  <c r="O229" i="2"/>
  <c r="L229" i="2"/>
  <c r="I229" i="2"/>
  <c r="F229" i="2"/>
  <c r="O228" i="2"/>
  <c r="L228" i="2"/>
  <c r="I228" i="2"/>
  <c r="F228" i="2"/>
  <c r="F227" i="2" s="1"/>
  <c r="N227" i="2"/>
  <c r="M227" i="2"/>
  <c r="K227" i="2"/>
  <c r="J227" i="2"/>
  <c r="H227" i="2"/>
  <c r="G227" i="2"/>
  <c r="E227" i="2"/>
  <c r="D227" i="2"/>
  <c r="O226" i="2"/>
  <c r="L226" i="2"/>
  <c r="I226" i="2"/>
  <c r="F226" i="2"/>
  <c r="C226" i="2"/>
  <c r="O225" i="2"/>
  <c r="L225" i="2"/>
  <c r="I225" i="2"/>
  <c r="F225" i="2"/>
  <c r="C225" i="2" s="1"/>
  <c r="O224" i="2"/>
  <c r="L224" i="2"/>
  <c r="I224" i="2"/>
  <c r="F224" i="2"/>
  <c r="O223" i="2"/>
  <c r="L223" i="2"/>
  <c r="I223" i="2"/>
  <c r="F223" i="2"/>
  <c r="O222" i="2"/>
  <c r="L222" i="2"/>
  <c r="I222" i="2"/>
  <c r="F222" i="2"/>
  <c r="C222" i="2" s="1"/>
  <c r="O221" i="2"/>
  <c r="L221" i="2"/>
  <c r="I221" i="2"/>
  <c r="F221" i="2"/>
  <c r="O220" i="2"/>
  <c r="L220" i="2"/>
  <c r="I220" i="2"/>
  <c r="F220" i="2"/>
  <c r="N219" i="2"/>
  <c r="M219" i="2"/>
  <c r="K219" i="2"/>
  <c r="J219" i="2"/>
  <c r="H219" i="2"/>
  <c r="G219" i="2"/>
  <c r="E219" i="2"/>
  <c r="D219" i="2"/>
  <c r="O218" i="2"/>
  <c r="O216" i="2" s="1"/>
  <c r="L218" i="2"/>
  <c r="I218" i="2"/>
  <c r="C218" i="2" s="1"/>
  <c r="F218" i="2"/>
  <c r="O217" i="2"/>
  <c r="L217" i="2"/>
  <c r="L216" i="2" s="1"/>
  <c r="I217" i="2"/>
  <c r="I216" i="2" s="1"/>
  <c r="F217" i="2"/>
  <c r="N216" i="2"/>
  <c r="M216" i="2"/>
  <c r="K216" i="2"/>
  <c r="J216" i="2"/>
  <c r="H216" i="2"/>
  <c r="G216" i="2"/>
  <c r="E216" i="2"/>
  <c r="D216" i="2"/>
  <c r="O215" i="2"/>
  <c r="O214" i="2" s="1"/>
  <c r="L215" i="2"/>
  <c r="L214" i="2" s="1"/>
  <c r="I215" i="2"/>
  <c r="I214" i="2" s="1"/>
  <c r="F215" i="2"/>
  <c r="F214" i="2" s="1"/>
  <c r="N214" i="2"/>
  <c r="M214" i="2"/>
  <c r="K214" i="2"/>
  <c r="J214" i="2"/>
  <c r="H214" i="2"/>
  <c r="G214" i="2"/>
  <c r="E214" i="2"/>
  <c r="D214" i="2"/>
  <c r="O213" i="2"/>
  <c r="L213" i="2"/>
  <c r="I213" i="2"/>
  <c r="F213" i="2"/>
  <c r="D212" i="2"/>
  <c r="O210" i="2"/>
  <c r="L210" i="2"/>
  <c r="I210" i="2"/>
  <c r="F210" i="2"/>
  <c r="C210" i="2" s="1"/>
  <c r="O209" i="2"/>
  <c r="L209" i="2"/>
  <c r="L208" i="2" s="1"/>
  <c r="I209" i="2"/>
  <c r="I208" i="2" s="1"/>
  <c r="F209" i="2"/>
  <c r="O208" i="2"/>
  <c r="N208" i="2"/>
  <c r="M208" i="2"/>
  <c r="K208" i="2"/>
  <c r="J208" i="2"/>
  <c r="H208" i="2"/>
  <c r="H187" i="2" s="1"/>
  <c r="H182" i="2" s="1"/>
  <c r="G208" i="2"/>
  <c r="E208" i="2"/>
  <c r="D208" i="2"/>
  <c r="O207" i="2"/>
  <c r="L207" i="2"/>
  <c r="I207" i="2"/>
  <c r="F207" i="2"/>
  <c r="O206" i="2"/>
  <c r="L206" i="2"/>
  <c r="I206" i="2"/>
  <c r="F206" i="2"/>
  <c r="C206" i="2"/>
  <c r="O205" i="2"/>
  <c r="L205" i="2"/>
  <c r="I205" i="2"/>
  <c r="F205" i="2"/>
  <c r="C205" i="2" s="1"/>
  <c r="O204" i="2"/>
  <c r="L204" i="2"/>
  <c r="I204" i="2"/>
  <c r="F204" i="2"/>
  <c r="O203" i="2"/>
  <c r="L203" i="2"/>
  <c r="I203" i="2"/>
  <c r="F203" i="2"/>
  <c r="C203" i="2" s="1"/>
  <c r="O202" i="2"/>
  <c r="L202" i="2"/>
  <c r="I202" i="2"/>
  <c r="F202" i="2"/>
  <c r="C202" i="2" s="1"/>
  <c r="O201" i="2"/>
  <c r="L201" i="2"/>
  <c r="I201" i="2"/>
  <c r="F201" i="2"/>
  <c r="O200" i="2"/>
  <c r="L200" i="2"/>
  <c r="I200" i="2"/>
  <c r="F200" i="2"/>
  <c r="N199" i="2"/>
  <c r="M199" i="2"/>
  <c r="K199" i="2"/>
  <c r="J199" i="2"/>
  <c r="H199" i="2"/>
  <c r="G199" i="2"/>
  <c r="E199" i="2"/>
  <c r="D199" i="2"/>
  <c r="O198" i="2"/>
  <c r="L198" i="2"/>
  <c r="C198" i="2" s="1"/>
  <c r="I198" i="2"/>
  <c r="F198" i="2"/>
  <c r="O197" i="2"/>
  <c r="L197" i="2"/>
  <c r="I197" i="2"/>
  <c r="F197" i="2"/>
  <c r="O196" i="2"/>
  <c r="L196" i="2"/>
  <c r="I196" i="2"/>
  <c r="F196" i="2"/>
  <c r="O195" i="2"/>
  <c r="L195" i="2"/>
  <c r="I195" i="2"/>
  <c r="F195" i="2"/>
  <c r="O194" i="2"/>
  <c r="L194" i="2"/>
  <c r="I194" i="2"/>
  <c r="F194" i="2"/>
  <c r="C194" i="2"/>
  <c r="O193" i="2"/>
  <c r="L193" i="2"/>
  <c r="I193" i="2"/>
  <c r="F193" i="2"/>
  <c r="C193" i="2" s="1"/>
  <c r="O192" i="2"/>
  <c r="L192" i="2"/>
  <c r="I192" i="2"/>
  <c r="F192" i="2"/>
  <c r="O191" i="2"/>
  <c r="L191" i="2"/>
  <c r="I191" i="2"/>
  <c r="F191" i="2"/>
  <c r="O190" i="2"/>
  <c r="L190" i="2"/>
  <c r="I190" i="2"/>
  <c r="F190" i="2"/>
  <c r="C190" i="2" s="1"/>
  <c r="O189" i="2"/>
  <c r="L189" i="2"/>
  <c r="I189" i="2"/>
  <c r="F189" i="2"/>
  <c r="N188" i="2"/>
  <c r="M188" i="2"/>
  <c r="K188" i="2"/>
  <c r="K187" i="2" s="1"/>
  <c r="J188" i="2"/>
  <c r="H188" i="2"/>
  <c r="G188" i="2"/>
  <c r="E188" i="2"/>
  <c r="D188" i="2"/>
  <c r="N187" i="2"/>
  <c r="J187" i="2"/>
  <c r="G187" i="2"/>
  <c r="D187" i="2"/>
  <c r="O186" i="2"/>
  <c r="O183" i="2" s="1"/>
  <c r="L186" i="2"/>
  <c r="I186" i="2"/>
  <c r="F186" i="2"/>
  <c r="C186" i="2"/>
  <c r="O185" i="2"/>
  <c r="L185" i="2"/>
  <c r="I185" i="2"/>
  <c r="F185" i="2"/>
  <c r="C185" i="2" s="1"/>
  <c r="O184" i="2"/>
  <c r="L184" i="2"/>
  <c r="I184" i="2"/>
  <c r="F184" i="2"/>
  <c r="N183" i="2"/>
  <c r="N182" i="2" s="1"/>
  <c r="M183" i="2"/>
  <c r="L183" i="2"/>
  <c r="K183" i="2"/>
  <c r="J183" i="2"/>
  <c r="H183" i="2"/>
  <c r="G183" i="2"/>
  <c r="F183" i="2"/>
  <c r="E183" i="2"/>
  <c r="D183" i="2"/>
  <c r="G182" i="2"/>
  <c r="D182" i="2"/>
  <c r="O180" i="2"/>
  <c r="L180" i="2"/>
  <c r="L179" i="2" s="1"/>
  <c r="I180" i="2"/>
  <c r="I179" i="2" s="1"/>
  <c r="I178" i="2" s="1"/>
  <c r="F180" i="2"/>
  <c r="O179" i="2"/>
  <c r="N179" i="2"/>
  <c r="N178" i="2" s="1"/>
  <c r="M179" i="2"/>
  <c r="M178" i="2" s="1"/>
  <c r="K179" i="2"/>
  <c r="J179" i="2"/>
  <c r="J178" i="2" s="1"/>
  <c r="H179" i="2"/>
  <c r="H178" i="2" s="1"/>
  <c r="G179" i="2"/>
  <c r="F179" i="2"/>
  <c r="E179" i="2"/>
  <c r="E178" i="2" s="1"/>
  <c r="E174" i="2" s="1"/>
  <c r="D179" i="2"/>
  <c r="O178" i="2"/>
  <c r="L178" i="2"/>
  <c r="L174" i="2" s="1"/>
  <c r="K178" i="2"/>
  <c r="G178" i="2"/>
  <c r="D178" i="2"/>
  <c r="O177" i="2"/>
  <c r="L177" i="2"/>
  <c r="I177" i="2"/>
  <c r="F177" i="2"/>
  <c r="O176" i="2"/>
  <c r="L176" i="2"/>
  <c r="I176" i="2"/>
  <c r="F176" i="2"/>
  <c r="F175" i="2" s="1"/>
  <c r="O175" i="2"/>
  <c r="N175" i="2"/>
  <c r="M175" i="2"/>
  <c r="M174" i="2" s="1"/>
  <c r="L175" i="2"/>
  <c r="K175" i="2"/>
  <c r="J175" i="2"/>
  <c r="H175" i="2"/>
  <c r="G175" i="2"/>
  <c r="G174" i="2" s="1"/>
  <c r="E175" i="2"/>
  <c r="D175" i="2"/>
  <c r="O174" i="2"/>
  <c r="K174" i="2"/>
  <c r="D174" i="2"/>
  <c r="O173" i="2"/>
  <c r="L173" i="2"/>
  <c r="I173" i="2"/>
  <c r="F173" i="2"/>
  <c r="C173" i="2" s="1"/>
  <c r="O172" i="2"/>
  <c r="L172" i="2"/>
  <c r="I172" i="2"/>
  <c r="I171" i="2" s="1"/>
  <c r="F172" i="2"/>
  <c r="F171" i="2" s="1"/>
  <c r="O171" i="2"/>
  <c r="N171" i="2"/>
  <c r="M171" i="2"/>
  <c r="L171" i="2"/>
  <c r="K171" i="2"/>
  <c r="J171" i="2"/>
  <c r="H171" i="2"/>
  <c r="G171" i="2"/>
  <c r="E171" i="2"/>
  <c r="D171" i="2"/>
  <c r="O170" i="2"/>
  <c r="O166" i="2" s="1"/>
  <c r="L170" i="2"/>
  <c r="I170" i="2"/>
  <c r="F170" i="2"/>
  <c r="O169" i="2"/>
  <c r="L169" i="2"/>
  <c r="I169" i="2"/>
  <c r="F169" i="2"/>
  <c r="O168" i="2"/>
  <c r="L168" i="2"/>
  <c r="I168" i="2"/>
  <c r="F168" i="2"/>
  <c r="O167" i="2"/>
  <c r="L167" i="2"/>
  <c r="L166" i="2" s="1"/>
  <c r="I167" i="2"/>
  <c r="F167" i="2"/>
  <c r="N166" i="2"/>
  <c r="M166" i="2"/>
  <c r="K166" i="2"/>
  <c r="J166" i="2"/>
  <c r="H166" i="2"/>
  <c r="G166" i="2"/>
  <c r="E166" i="2"/>
  <c r="D166" i="2"/>
  <c r="O165" i="2"/>
  <c r="L165" i="2"/>
  <c r="I165" i="2"/>
  <c r="F165" i="2"/>
  <c r="O164" i="2"/>
  <c r="L164" i="2"/>
  <c r="I164" i="2"/>
  <c r="F164" i="2"/>
  <c r="O163" i="2"/>
  <c r="L163" i="2"/>
  <c r="L162" i="2" s="1"/>
  <c r="I163" i="2"/>
  <c r="C163" i="2" s="1"/>
  <c r="F163" i="2"/>
  <c r="O162" i="2"/>
  <c r="N162" i="2"/>
  <c r="M162" i="2"/>
  <c r="K162" i="2"/>
  <c r="J162" i="2"/>
  <c r="H162" i="2"/>
  <c r="G162" i="2"/>
  <c r="E162" i="2"/>
  <c r="E161" i="2" s="1"/>
  <c r="E160" i="2" s="1"/>
  <c r="D162" i="2"/>
  <c r="N161" i="2"/>
  <c r="M161" i="2"/>
  <c r="M160" i="2" s="1"/>
  <c r="J161" i="2"/>
  <c r="H161" i="2"/>
  <c r="H160" i="2" s="1"/>
  <c r="D161" i="2"/>
  <c r="D160" i="2" s="1"/>
  <c r="O159" i="2"/>
  <c r="L159" i="2"/>
  <c r="I159" i="2"/>
  <c r="F159" i="2"/>
  <c r="O158" i="2"/>
  <c r="L158" i="2"/>
  <c r="L153" i="2" s="1"/>
  <c r="L152" i="2" s="1"/>
  <c r="I158" i="2"/>
  <c r="F158" i="2"/>
  <c r="O157" i="2"/>
  <c r="L157" i="2"/>
  <c r="I157" i="2"/>
  <c r="F157" i="2"/>
  <c r="O156" i="2"/>
  <c r="L156" i="2"/>
  <c r="I156" i="2"/>
  <c r="F156" i="2"/>
  <c r="O155" i="2"/>
  <c r="L155" i="2"/>
  <c r="I155" i="2"/>
  <c r="F155" i="2"/>
  <c r="O154" i="2"/>
  <c r="L154" i="2"/>
  <c r="I154" i="2"/>
  <c r="F154" i="2"/>
  <c r="C154" i="2"/>
  <c r="N153" i="2"/>
  <c r="M153" i="2"/>
  <c r="M152" i="2" s="1"/>
  <c r="K153" i="2"/>
  <c r="J153" i="2"/>
  <c r="H153" i="2"/>
  <c r="H152" i="2" s="1"/>
  <c r="G153" i="2"/>
  <c r="E153" i="2"/>
  <c r="D153" i="2"/>
  <c r="D152" i="2" s="1"/>
  <c r="N152" i="2"/>
  <c r="K152" i="2"/>
  <c r="J152" i="2"/>
  <c r="G152" i="2"/>
  <c r="E152" i="2"/>
  <c r="O151" i="2"/>
  <c r="L151" i="2"/>
  <c r="I151" i="2"/>
  <c r="F151" i="2"/>
  <c r="O150" i="2"/>
  <c r="L150" i="2"/>
  <c r="I150" i="2"/>
  <c r="F150" i="2"/>
  <c r="C150" i="2" s="1"/>
  <c r="O149" i="2"/>
  <c r="L149" i="2"/>
  <c r="I149" i="2"/>
  <c r="F149" i="2"/>
  <c r="O148" i="2"/>
  <c r="L148" i="2"/>
  <c r="I148" i="2"/>
  <c r="I147" i="2" s="1"/>
  <c r="F148" i="2"/>
  <c r="O147" i="2"/>
  <c r="N147" i="2"/>
  <c r="M147" i="2"/>
  <c r="L147" i="2"/>
  <c r="K147" i="2"/>
  <c r="J147" i="2"/>
  <c r="H147" i="2"/>
  <c r="G147" i="2"/>
  <c r="F147" i="2"/>
  <c r="E147" i="2"/>
  <c r="D147" i="2"/>
  <c r="O146" i="2"/>
  <c r="L146" i="2"/>
  <c r="I146" i="2"/>
  <c r="F146" i="2"/>
  <c r="C146" i="2" s="1"/>
  <c r="O145" i="2"/>
  <c r="L145" i="2"/>
  <c r="I145" i="2"/>
  <c r="F145" i="2"/>
  <c r="O144" i="2"/>
  <c r="L144" i="2"/>
  <c r="I144" i="2"/>
  <c r="C144" i="2" s="1"/>
  <c r="F144" i="2"/>
  <c r="O143" i="2"/>
  <c r="L143" i="2"/>
  <c r="I143" i="2"/>
  <c r="F143" i="2"/>
  <c r="O142" i="2"/>
  <c r="O138" i="2" s="1"/>
  <c r="L142" i="2"/>
  <c r="I142" i="2"/>
  <c r="C142" i="2" s="1"/>
  <c r="F142" i="2"/>
  <c r="O141" i="2"/>
  <c r="L141" i="2"/>
  <c r="I141" i="2"/>
  <c r="F141" i="2"/>
  <c r="O140" i="2"/>
  <c r="L140" i="2"/>
  <c r="I140" i="2"/>
  <c r="F140" i="2"/>
  <c r="O139" i="2"/>
  <c r="L139" i="2"/>
  <c r="I139" i="2"/>
  <c r="F139" i="2"/>
  <c r="N138" i="2"/>
  <c r="M138" i="2"/>
  <c r="M120" i="2" s="1"/>
  <c r="K138" i="2"/>
  <c r="J138" i="2"/>
  <c r="H138" i="2"/>
  <c r="G138" i="2"/>
  <c r="E138" i="2"/>
  <c r="D138" i="2"/>
  <c r="O137" i="2"/>
  <c r="L137" i="2"/>
  <c r="I137" i="2"/>
  <c r="F137" i="2"/>
  <c r="O136" i="2"/>
  <c r="L136" i="2"/>
  <c r="I136" i="2"/>
  <c r="F136" i="2"/>
  <c r="O135" i="2"/>
  <c r="L135" i="2"/>
  <c r="L134" i="2" s="1"/>
  <c r="I135" i="2"/>
  <c r="F135" i="2"/>
  <c r="O134" i="2"/>
  <c r="N134" i="2"/>
  <c r="M134" i="2"/>
  <c r="K134" i="2"/>
  <c r="J134" i="2"/>
  <c r="H134" i="2"/>
  <c r="G134" i="2"/>
  <c r="E134" i="2"/>
  <c r="D134" i="2"/>
  <c r="O133" i="2"/>
  <c r="L133" i="2"/>
  <c r="I133" i="2"/>
  <c r="F133" i="2"/>
  <c r="O132" i="2"/>
  <c r="L132" i="2"/>
  <c r="I132" i="2"/>
  <c r="F132" i="2"/>
  <c r="O131" i="2"/>
  <c r="N131" i="2"/>
  <c r="M131" i="2"/>
  <c r="L131" i="2"/>
  <c r="K131" i="2"/>
  <c r="J131" i="2"/>
  <c r="H131" i="2"/>
  <c r="G131" i="2"/>
  <c r="E131" i="2"/>
  <c r="E120" i="2" s="1"/>
  <c r="D131" i="2"/>
  <c r="O130" i="2"/>
  <c r="L130" i="2"/>
  <c r="I130" i="2"/>
  <c r="C130" i="2" s="1"/>
  <c r="F130" i="2"/>
  <c r="O129" i="2"/>
  <c r="L129" i="2"/>
  <c r="I129" i="2"/>
  <c r="F129" i="2"/>
  <c r="O128" i="2"/>
  <c r="L128" i="2"/>
  <c r="I128" i="2"/>
  <c r="F128" i="2"/>
  <c r="O127" i="2"/>
  <c r="L127" i="2"/>
  <c r="L126" i="2" s="1"/>
  <c r="I127" i="2"/>
  <c r="F127" i="2"/>
  <c r="O126" i="2"/>
  <c r="N126" i="2"/>
  <c r="M126" i="2"/>
  <c r="K126" i="2"/>
  <c r="J126" i="2"/>
  <c r="H126" i="2"/>
  <c r="G126" i="2"/>
  <c r="E126" i="2"/>
  <c r="D126" i="2"/>
  <c r="O125" i="2"/>
  <c r="L125" i="2"/>
  <c r="I125" i="2"/>
  <c r="F125" i="2"/>
  <c r="O124" i="2"/>
  <c r="L124" i="2"/>
  <c r="I124" i="2"/>
  <c r="F124" i="2"/>
  <c r="O123" i="2"/>
  <c r="L123" i="2"/>
  <c r="I123" i="2"/>
  <c r="F123" i="2"/>
  <c r="O122" i="2"/>
  <c r="O121" i="2" s="1"/>
  <c r="L122" i="2"/>
  <c r="I122" i="2"/>
  <c r="F122" i="2"/>
  <c r="C122" i="2"/>
  <c r="N121" i="2"/>
  <c r="M121" i="2"/>
  <c r="K121" i="2"/>
  <c r="J121" i="2"/>
  <c r="H121" i="2"/>
  <c r="G121" i="2"/>
  <c r="E121" i="2"/>
  <c r="D121" i="2"/>
  <c r="D120" i="2" s="1"/>
  <c r="O119" i="2"/>
  <c r="L119" i="2"/>
  <c r="I119" i="2"/>
  <c r="F119" i="2"/>
  <c r="O118" i="2"/>
  <c r="L118" i="2"/>
  <c r="I118" i="2"/>
  <c r="F118" i="2"/>
  <c r="C118" i="2" s="1"/>
  <c r="O117" i="2"/>
  <c r="L117" i="2"/>
  <c r="I117" i="2"/>
  <c r="F117" i="2"/>
  <c r="O116" i="2"/>
  <c r="L116" i="2"/>
  <c r="I116" i="2"/>
  <c r="F116" i="2"/>
  <c r="O115" i="2"/>
  <c r="L115" i="2"/>
  <c r="I115" i="2"/>
  <c r="F115" i="2"/>
  <c r="N114" i="2"/>
  <c r="M114" i="2"/>
  <c r="K114" i="2"/>
  <c r="J114" i="2"/>
  <c r="H114" i="2"/>
  <c r="G114" i="2"/>
  <c r="E114" i="2"/>
  <c r="D114" i="2"/>
  <c r="O113" i="2"/>
  <c r="L113" i="2"/>
  <c r="I113" i="2"/>
  <c r="F113" i="2"/>
  <c r="O112" i="2"/>
  <c r="L112" i="2"/>
  <c r="I112" i="2"/>
  <c r="F112" i="2"/>
  <c r="O111" i="2"/>
  <c r="L111" i="2"/>
  <c r="I111" i="2"/>
  <c r="F111" i="2"/>
  <c r="O110" i="2"/>
  <c r="O108" i="2" s="1"/>
  <c r="L110" i="2"/>
  <c r="I110" i="2"/>
  <c r="F110" i="2"/>
  <c r="C110" i="2"/>
  <c r="O109" i="2"/>
  <c r="L109" i="2"/>
  <c r="I109" i="2"/>
  <c r="F109" i="2"/>
  <c r="N108" i="2"/>
  <c r="M108" i="2"/>
  <c r="K108" i="2"/>
  <c r="J108" i="2"/>
  <c r="I108" i="2"/>
  <c r="H108" i="2"/>
  <c r="G108" i="2"/>
  <c r="E108" i="2"/>
  <c r="E83" i="2" s="1"/>
  <c r="D108" i="2"/>
  <c r="O107" i="2"/>
  <c r="L107" i="2"/>
  <c r="I107" i="2"/>
  <c r="F107" i="2"/>
  <c r="O106" i="2"/>
  <c r="L106" i="2"/>
  <c r="I106" i="2"/>
  <c r="C106" i="2" s="1"/>
  <c r="F106" i="2"/>
  <c r="O105" i="2"/>
  <c r="L105" i="2"/>
  <c r="I105" i="2"/>
  <c r="F105" i="2"/>
  <c r="O104" i="2"/>
  <c r="L104" i="2"/>
  <c r="I104" i="2"/>
  <c r="F104" i="2"/>
  <c r="O103" i="2"/>
  <c r="L103" i="2"/>
  <c r="I103" i="2"/>
  <c r="F103" i="2"/>
  <c r="O102" i="2"/>
  <c r="L102" i="2"/>
  <c r="I102" i="2"/>
  <c r="F102" i="2"/>
  <c r="O101" i="2"/>
  <c r="L101" i="2"/>
  <c r="I101" i="2"/>
  <c r="F101" i="2"/>
  <c r="O100" i="2"/>
  <c r="L100" i="2"/>
  <c r="I100" i="2"/>
  <c r="F100" i="2"/>
  <c r="N99" i="2"/>
  <c r="M99" i="2"/>
  <c r="K99" i="2"/>
  <c r="J99" i="2"/>
  <c r="H99" i="2"/>
  <c r="G99" i="2"/>
  <c r="F99" i="2"/>
  <c r="E99" i="2"/>
  <c r="D99" i="2"/>
  <c r="O98" i="2"/>
  <c r="L98" i="2"/>
  <c r="I98" i="2"/>
  <c r="F98" i="2"/>
  <c r="C98" i="2" s="1"/>
  <c r="O97" i="2"/>
  <c r="L97" i="2"/>
  <c r="I97" i="2"/>
  <c r="F97" i="2"/>
  <c r="O96" i="2"/>
  <c r="L96" i="2"/>
  <c r="I96" i="2"/>
  <c r="C96" i="2" s="1"/>
  <c r="F96" i="2"/>
  <c r="O95" i="2"/>
  <c r="L95" i="2"/>
  <c r="I95" i="2"/>
  <c r="F95" i="2"/>
  <c r="O94" i="2"/>
  <c r="L94" i="2"/>
  <c r="I94" i="2"/>
  <c r="C94" i="2" s="1"/>
  <c r="F94" i="2"/>
  <c r="O93" i="2"/>
  <c r="L93" i="2"/>
  <c r="I93" i="2"/>
  <c r="F93" i="2"/>
  <c r="O92" i="2"/>
  <c r="L92" i="2"/>
  <c r="L91" i="2" s="1"/>
  <c r="I92" i="2"/>
  <c r="F92" i="2"/>
  <c r="F91" i="2" s="1"/>
  <c r="N91" i="2"/>
  <c r="M91" i="2"/>
  <c r="K91" i="2"/>
  <c r="J91" i="2"/>
  <c r="H91" i="2"/>
  <c r="G91" i="2"/>
  <c r="E91" i="2"/>
  <c r="D91" i="2"/>
  <c r="O90" i="2"/>
  <c r="L90" i="2"/>
  <c r="I90" i="2"/>
  <c r="F90" i="2"/>
  <c r="C90" i="2"/>
  <c r="O89" i="2"/>
  <c r="L89" i="2"/>
  <c r="I89" i="2"/>
  <c r="F89" i="2"/>
  <c r="O88" i="2"/>
  <c r="L88" i="2"/>
  <c r="I88" i="2"/>
  <c r="F88" i="2"/>
  <c r="C88" i="2" s="1"/>
  <c r="O87" i="2"/>
  <c r="L87" i="2"/>
  <c r="I87" i="2"/>
  <c r="F87" i="2"/>
  <c r="O86" i="2"/>
  <c r="L86" i="2"/>
  <c r="I86" i="2"/>
  <c r="F86" i="2"/>
  <c r="C86" i="2" s="1"/>
  <c r="N85" i="2"/>
  <c r="M85" i="2"/>
  <c r="K85" i="2"/>
  <c r="J85" i="2"/>
  <c r="H85" i="2"/>
  <c r="G85" i="2"/>
  <c r="E85" i="2"/>
  <c r="D85" i="2"/>
  <c r="O84" i="2"/>
  <c r="L84" i="2"/>
  <c r="I84" i="2"/>
  <c r="F84" i="2"/>
  <c r="O82" i="2"/>
  <c r="O80" i="2" s="1"/>
  <c r="L82" i="2"/>
  <c r="I82" i="2"/>
  <c r="C82" i="2" s="1"/>
  <c r="F82" i="2"/>
  <c r="O81" i="2"/>
  <c r="L81" i="2"/>
  <c r="L80" i="2" s="1"/>
  <c r="I81" i="2"/>
  <c r="F81" i="2"/>
  <c r="N80" i="2"/>
  <c r="M80" i="2"/>
  <c r="M76" i="2" s="1"/>
  <c r="K80" i="2"/>
  <c r="J80" i="2"/>
  <c r="I80" i="2"/>
  <c r="H80" i="2"/>
  <c r="G80" i="2"/>
  <c r="E80" i="2"/>
  <c r="D80" i="2"/>
  <c r="O79" i="2"/>
  <c r="L79" i="2"/>
  <c r="I79" i="2"/>
  <c r="F79" i="2"/>
  <c r="O78" i="2"/>
  <c r="O77" i="2" s="1"/>
  <c r="O76" i="2" s="1"/>
  <c r="L78" i="2"/>
  <c r="I78" i="2"/>
  <c r="F78" i="2"/>
  <c r="N77" i="2"/>
  <c r="M77" i="2"/>
  <c r="K77" i="2"/>
  <c r="K76" i="2" s="1"/>
  <c r="J77" i="2"/>
  <c r="J76" i="2" s="1"/>
  <c r="I77" i="2"/>
  <c r="H77" i="2"/>
  <c r="G77" i="2"/>
  <c r="G76" i="2" s="1"/>
  <c r="E77" i="2"/>
  <c r="D77" i="2"/>
  <c r="N76" i="2"/>
  <c r="I76" i="2"/>
  <c r="E76" i="2"/>
  <c r="O74" i="2"/>
  <c r="L74" i="2"/>
  <c r="I74" i="2"/>
  <c r="F74" i="2"/>
  <c r="C74" i="2" s="1"/>
  <c r="O73" i="2"/>
  <c r="L73" i="2"/>
  <c r="I73" i="2"/>
  <c r="F73" i="2"/>
  <c r="O72" i="2"/>
  <c r="L72" i="2"/>
  <c r="I72" i="2"/>
  <c r="F72" i="2"/>
  <c r="O71" i="2"/>
  <c r="L71" i="2"/>
  <c r="I71" i="2"/>
  <c r="F71" i="2"/>
  <c r="O70" i="2"/>
  <c r="O69" i="2" s="1"/>
  <c r="O67" i="2" s="1"/>
  <c r="L70" i="2"/>
  <c r="I70" i="2"/>
  <c r="F70" i="2"/>
  <c r="C70" i="2"/>
  <c r="N69" i="2"/>
  <c r="M69" i="2"/>
  <c r="K69" i="2"/>
  <c r="J69" i="2"/>
  <c r="H69" i="2"/>
  <c r="H67" i="2" s="1"/>
  <c r="G69" i="2"/>
  <c r="E69" i="2"/>
  <c r="D69" i="2"/>
  <c r="D67" i="2" s="1"/>
  <c r="O68" i="2"/>
  <c r="L68" i="2"/>
  <c r="I68" i="2"/>
  <c r="F68" i="2"/>
  <c r="N67" i="2"/>
  <c r="M67" i="2"/>
  <c r="K67" i="2"/>
  <c r="J67" i="2"/>
  <c r="G67" i="2"/>
  <c r="E67" i="2"/>
  <c r="O66" i="2"/>
  <c r="L66" i="2"/>
  <c r="I66" i="2"/>
  <c r="F66" i="2"/>
  <c r="C66" i="2" s="1"/>
  <c r="O65" i="2"/>
  <c r="L65" i="2"/>
  <c r="I65" i="2"/>
  <c r="F65" i="2"/>
  <c r="O64" i="2"/>
  <c r="L64" i="2"/>
  <c r="I64" i="2"/>
  <c r="F64" i="2"/>
  <c r="O63" i="2"/>
  <c r="L63" i="2"/>
  <c r="I63" i="2"/>
  <c r="F63" i="2"/>
  <c r="O62" i="2"/>
  <c r="O58" i="2" s="1"/>
  <c r="O54" i="2" s="1"/>
  <c r="O53" i="2" s="1"/>
  <c r="L62" i="2"/>
  <c r="I62" i="2"/>
  <c r="F62" i="2"/>
  <c r="C62" i="2"/>
  <c r="O61" i="2"/>
  <c r="L61" i="2"/>
  <c r="I61" i="2"/>
  <c r="F61" i="2"/>
  <c r="O60" i="2"/>
  <c r="L60" i="2"/>
  <c r="I60" i="2"/>
  <c r="F60" i="2"/>
  <c r="O59" i="2"/>
  <c r="L59" i="2"/>
  <c r="I59" i="2"/>
  <c r="F59" i="2"/>
  <c r="N58" i="2"/>
  <c r="M58" i="2"/>
  <c r="K58" i="2"/>
  <c r="J58" i="2"/>
  <c r="H58" i="2"/>
  <c r="G58" i="2"/>
  <c r="E58" i="2"/>
  <c r="D58" i="2"/>
  <c r="D54" i="2" s="1"/>
  <c r="O57" i="2"/>
  <c r="L57" i="2"/>
  <c r="I57" i="2"/>
  <c r="F57" i="2"/>
  <c r="C57" i="2" s="1"/>
  <c r="O56" i="2"/>
  <c r="L56" i="2"/>
  <c r="I56" i="2"/>
  <c r="I55" i="2" s="1"/>
  <c r="F56" i="2"/>
  <c r="O55" i="2"/>
  <c r="N55" i="2"/>
  <c r="N54" i="2" s="1"/>
  <c r="N53" i="2" s="1"/>
  <c r="M55" i="2"/>
  <c r="L55" i="2"/>
  <c r="K55" i="2"/>
  <c r="J55" i="2"/>
  <c r="H55" i="2"/>
  <c r="G55" i="2"/>
  <c r="E55" i="2"/>
  <c r="E54" i="2" s="1"/>
  <c r="E53" i="2" s="1"/>
  <c r="D55" i="2"/>
  <c r="M54" i="2"/>
  <c r="M53" i="2" s="1"/>
  <c r="K54" i="2"/>
  <c r="K53" i="2" s="1"/>
  <c r="H54" i="2"/>
  <c r="H53" i="2"/>
  <c r="O47" i="2"/>
  <c r="C47" i="2"/>
  <c r="O46" i="2"/>
  <c r="N45" i="2"/>
  <c r="M45" i="2"/>
  <c r="L44" i="2"/>
  <c r="L43" i="2" s="1"/>
  <c r="I44" i="2"/>
  <c r="F44" i="2"/>
  <c r="C44" i="2" s="1"/>
  <c r="K43" i="2"/>
  <c r="J43" i="2"/>
  <c r="I43" i="2"/>
  <c r="I20" i="2" s="1"/>
  <c r="H43" i="2"/>
  <c r="G43" i="2"/>
  <c r="E43" i="2"/>
  <c r="D43" i="2"/>
  <c r="F42" i="2"/>
  <c r="E41" i="2"/>
  <c r="D41" i="2"/>
  <c r="L40" i="2"/>
  <c r="C40" i="2" s="1"/>
  <c r="L39" i="2"/>
  <c r="C39" i="2" s="1"/>
  <c r="L38" i="2"/>
  <c r="C38" i="2"/>
  <c r="L37" i="2"/>
  <c r="K36" i="2"/>
  <c r="J36" i="2"/>
  <c r="L35" i="2"/>
  <c r="C35" i="2" s="1"/>
  <c r="L34" i="2"/>
  <c r="K33" i="2"/>
  <c r="J33" i="2"/>
  <c r="L32" i="2"/>
  <c r="L31" i="2" s="1"/>
  <c r="C31" i="2" s="1"/>
  <c r="C32" i="2"/>
  <c r="K31" i="2"/>
  <c r="K26" i="2" s="1"/>
  <c r="J31" i="2"/>
  <c r="L30" i="2"/>
  <c r="C30" i="2" s="1"/>
  <c r="L29" i="2"/>
  <c r="C29" i="2"/>
  <c r="L28" i="2"/>
  <c r="K27" i="2"/>
  <c r="J27" i="2"/>
  <c r="F25" i="2"/>
  <c r="C25" i="2" s="1"/>
  <c r="I24" i="2"/>
  <c r="F24" i="2"/>
  <c r="O23" i="2"/>
  <c r="L23" i="2"/>
  <c r="I23" i="2"/>
  <c r="F23" i="2"/>
  <c r="O22" i="2"/>
  <c r="L22" i="2"/>
  <c r="I22" i="2"/>
  <c r="F22" i="2"/>
  <c r="C22" i="2"/>
  <c r="N21" i="2"/>
  <c r="N275" i="2" s="1"/>
  <c r="M21" i="2"/>
  <c r="M275" i="2" s="1"/>
  <c r="M274" i="2" s="1"/>
  <c r="L21" i="2"/>
  <c r="K21" i="2"/>
  <c r="K275" i="2" s="1"/>
  <c r="K274" i="2" s="1"/>
  <c r="J21" i="2"/>
  <c r="J275" i="2" s="1"/>
  <c r="J274" i="2" s="1"/>
  <c r="I21" i="2"/>
  <c r="I275" i="2" s="1"/>
  <c r="H21" i="2"/>
  <c r="G21" i="2"/>
  <c r="F21" i="2"/>
  <c r="E21" i="2"/>
  <c r="E275" i="2" s="1"/>
  <c r="E274" i="2" s="1"/>
  <c r="D21" i="2"/>
  <c r="N20" i="2"/>
  <c r="O284" i="1"/>
  <c r="L284" i="1"/>
  <c r="I284" i="1"/>
  <c r="F284" i="1"/>
  <c r="O283" i="1"/>
  <c r="L283" i="1"/>
  <c r="I283" i="1"/>
  <c r="F283" i="1"/>
  <c r="C283" i="1"/>
  <c r="O282" i="1"/>
  <c r="L282" i="1"/>
  <c r="I282" i="1"/>
  <c r="F282" i="1"/>
  <c r="C282" i="1" s="1"/>
  <c r="O281" i="1"/>
  <c r="L281" i="1"/>
  <c r="I281" i="1"/>
  <c r="F281" i="1"/>
  <c r="O280" i="1"/>
  <c r="L280" i="1"/>
  <c r="I280" i="1"/>
  <c r="F280" i="1"/>
  <c r="O279" i="1"/>
  <c r="O276" i="1" s="1"/>
  <c r="L279" i="1"/>
  <c r="I279" i="1"/>
  <c r="F279" i="1"/>
  <c r="C279" i="1" s="1"/>
  <c r="O278" i="1"/>
  <c r="L278" i="1"/>
  <c r="I278" i="1"/>
  <c r="F278" i="1"/>
  <c r="O277" i="1"/>
  <c r="L277" i="1"/>
  <c r="I277" i="1"/>
  <c r="F277" i="1"/>
  <c r="N276" i="1"/>
  <c r="M276" i="1"/>
  <c r="K276" i="1"/>
  <c r="J276" i="1"/>
  <c r="H276" i="1"/>
  <c r="G276" i="1"/>
  <c r="E276" i="1"/>
  <c r="D276" i="1"/>
  <c r="O271" i="1"/>
  <c r="L271" i="1"/>
  <c r="I271" i="1"/>
  <c r="F271" i="1"/>
  <c r="C271" i="1"/>
  <c r="O270" i="1"/>
  <c r="L270" i="1"/>
  <c r="L269" i="1" s="1"/>
  <c r="I270" i="1"/>
  <c r="F270" i="1"/>
  <c r="N269" i="1"/>
  <c r="M269" i="1"/>
  <c r="K269" i="1"/>
  <c r="J269" i="1"/>
  <c r="I269" i="1"/>
  <c r="H269" i="1"/>
  <c r="G269" i="1"/>
  <c r="E269" i="1"/>
  <c r="D269" i="1"/>
  <c r="O268" i="1"/>
  <c r="L268" i="1"/>
  <c r="I268" i="1"/>
  <c r="F268" i="1"/>
  <c r="O267" i="1"/>
  <c r="O266" i="1" s="1"/>
  <c r="O265" i="1" s="1"/>
  <c r="N267" i="1"/>
  <c r="N266" i="1" s="1"/>
  <c r="N265" i="1" s="1"/>
  <c r="M267" i="1"/>
  <c r="K267" i="1"/>
  <c r="K266" i="1" s="1"/>
  <c r="K265" i="1" s="1"/>
  <c r="J267" i="1"/>
  <c r="I267" i="1"/>
  <c r="I266" i="1" s="1"/>
  <c r="I265" i="1" s="1"/>
  <c r="H267" i="1"/>
  <c r="G267" i="1"/>
  <c r="G266" i="1" s="1"/>
  <c r="G265" i="1" s="1"/>
  <c r="F267" i="1"/>
  <c r="E267" i="1"/>
  <c r="E266" i="1" s="1"/>
  <c r="E265" i="1" s="1"/>
  <c r="D267" i="1"/>
  <c r="M266" i="1"/>
  <c r="J266" i="1"/>
  <c r="J265" i="1" s="1"/>
  <c r="H266" i="1"/>
  <c r="H265" i="1" s="1"/>
  <c r="F266" i="1"/>
  <c r="D266" i="1"/>
  <c r="D265" i="1" s="1"/>
  <c r="M265" i="1"/>
  <c r="F265" i="1"/>
  <c r="O264" i="1"/>
  <c r="O263" i="1" s="1"/>
  <c r="L264" i="1"/>
  <c r="L263" i="1" s="1"/>
  <c r="I264" i="1"/>
  <c r="F264" i="1"/>
  <c r="N263" i="1"/>
  <c r="M263" i="1"/>
  <c r="K263" i="1"/>
  <c r="J263" i="1"/>
  <c r="J252" i="1" s="1"/>
  <c r="I263" i="1"/>
  <c r="H263" i="1"/>
  <c r="G263" i="1"/>
  <c r="F263" i="1"/>
  <c r="E263" i="1"/>
  <c r="D263" i="1"/>
  <c r="O262" i="1"/>
  <c r="L262" i="1"/>
  <c r="I262" i="1"/>
  <c r="F262" i="1"/>
  <c r="O261" i="1"/>
  <c r="L261" i="1"/>
  <c r="I261" i="1"/>
  <c r="F261" i="1"/>
  <c r="O260" i="1"/>
  <c r="L260" i="1"/>
  <c r="I260" i="1"/>
  <c r="F260" i="1"/>
  <c r="O259" i="1"/>
  <c r="O257" i="1" s="1"/>
  <c r="L259" i="1"/>
  <c r="I259" i="1"/>
  <c r="F259" i="1"/>
  <c r="C259" i="1"/>
  <c r="O258" i="1"/>
  <c r="L258" i="1"/>
  <c r="I258" i="1"/>
  <c r="I257" i="1" s="1"/>
  <c r="F258" i="1"/>
  <c r="N257" i="1"/>
  <c r="M257" i="1"/>
  <c r="K257" i="1"/>
  <c r="J257" i="1"/>
  <c r="J253" i="1" s="1"/>
  <c r="H257" i="1"/>
  <c r="G257" i="1"/>
  <c r="E257" i="1"/>
  <c r="E253" i="1" s="1"/>
  <c r="E252" i="1" s="1"/>
  <c r="D257" i="1"/>
  <c r="O256" i="1"/>
  <c r="L256" i="1"/>
  <c r="I256" i="1"/>
  <c r="F256" i="1"/>
  <c r="O255" i="1"/>
  <c r="L255" i="1"/>
  <c r="I255" i="1"/>
  <c r="I253" i="1" s="1"/>
  <c r="I252" i="1" s="1"/>
  <c r="F255" i="1"/>
  <c r="O254" i="1"/>
  <c r="L254" i="1"/>
  <c r="I254" i="1"/>
  <c r="F254" i="1"/>
  <c r="N253" i="1"/>
  <c r="M253" i="1"/>
  <c r="M252" i="1" s="1"/>
  <c r="K253" i="1"/>
  <c r="H253" i="1"/>
  <c r="H252" i="1" s="1"/>
  <c r="G253" i="1"/>
  <c r="D253" i="1"/>
  <c r="N252" i="1"/>
  <c r="D252" i="1"/>
  <c r="O251" i="1"/>
  <c r="O250" i="1" s="1"/>
  <c r="L251" i="1"/>
  <c r="I251" i="1"/>
  <c r="F251" i="1"/>
  <c r="N250" i="1"/>
  <c r="M250" i="1"/>
  <c r="K250" i="1"/>
  <c r="J250" i="1"/>
  <c r="I250" i="1"/>
  <c r="H250" i="1"/>
  <c r="G250" i="1"/>
  <c r="F250" i="1"/>
  <c r="E250" i="1"/>
  <c r="D250" i="1"/>
  <c r="O249" i="1"/>
  <c r="L249" i="1"/>
  <c r="I249" i="1"/>
  <c r="F249" i="1"/>
  <c r="O248" i="1"/>
  <c r="L248" i="1"/>
  <c r="I248" i="1"/>
  <c r="F248" i="1"/>
  <c r="O247" i="1"/>
  <c r="L247" i="1"/>
  <c r="C247" i="1" s="1"/>
  <c r="I247" i="1"/>
  <c r="F247" i="1"/>
  <c r="O246" i="1"/>
  <c r="L246" i="1"/>
  <c r="I246" i="1"/>
  <c r="F246" i="1"/>
  <c r="N245" i="1"/>
  <c r="N240" i="1" s="1"/>
  <c r="M245" i="1"/>
  <c r="K245" i="1"/>
  <c r="J245" i="1"/>
  <c r="H245" i="1"/>
  <c r="H240" i="1" s="1"/>
  <c r="G245" i="1"/>
  <c r="E245" i="1"/>
  <c r="D245" i="1"/>
  <c r="O244" i="1"/>
  <c r="L244" i="1"/>
  <c r="I244" i="1"/>
  <c r="F244" i="1"/>
  <c r="O243" i="1"/>
  <c r="O241" i="1" s="1"/>
  <c r="L243" i="1"/>
  <c r="I243" i="1"/>
  <c r="F243" i="1"/>
  <c r="C243" i="1"/>
  <c r="O242" i="1"/>
  <c r="L242" i="1"/>
  <c r="I242" i="1"/>
  <c r="I241" i="1" s="1"/>
  <c r="F242" i="1"/>
  <c r="N241" i="1"/>
  <c r="M241" i="1"/>
  <c r="K241" i="1"/>
  <c r="J241" i="1"/>
  <c r="H241" i="1"/>
  <c r="G241" i="1"/>
  <c r="G240" i="1" s="1"/>
  <c r="E241" i="1"/>
  <c r="E240" i="1" s="1"/>
  <c r="D241" i="1"/>
  <c r="K240" i="1"/>
  <c r="J240" i="1"/>
  <c r="D240" i="1"/>
  <c r="O239" i="1"/>
  <c r="L239" i="1"/>
  <c r="I239" i="1"/>
  <c r="F239" i="1"/>
  <c r="C239" i="1"/>
  <c r="O238" i="1"/>
  <c r="L238" i="1"/>
  <c r="I238" i="1"/>
  <c r="F238" i="1"/>
  <c r="C238" i="1" s="1"/>
  <c r="O237" i="1"/>
  <c r="L237" i="1"/>
  <c r="I237" i="1"/>
  <c r="F237" i="1"/>
  <c r="O236" i="1"/>
  <c r="L236" i="1"/>
  <c r="I236" i="1"/>
  <c r="F236" i="1"/>
  <c r="O235" i="1"/>
  <c r="L235" i="1"/>
  <c r="I235" i="1"/>
  <c r="F235" i="1"/>
  <c r="C235" i="1" s="1"/>
  <c r="O234" i="1"/>
  <c r="L234" i="1"/>
  <c r="I234" i="1"/>
  <c r="F234" i="1"/>
  <c r="N233" i="1"/>
  <c r="M233" i="1"/>
  <c r="M232" i="1" s="1"/>
  <c r="K233" i="1"/>
  <c r="K232" i="1" s="1"/>
  <c r="J233" i="1"/>
  <c r="H233" i="1"/>
  <c r="G233" i="1"/>
  <c r="E233" i="1"/>
  <c r="E232" i="1" s="1"/>
  <c r="D233" i="1"/>
  <c r="N232" i="1"/>
  <c r="J232" i="1"/>
  <c r="H232" i="1"/>
  <c r="G232" i="1"/>
  <c r="D232" i="1"/>
  <c r="O231" i="1"/>
  <c r="O227" i="1" s="1"/>
  <c r="L231" i="1"/>
  <c r="I231" i="1"/>
  <c r="F231" i="1"/>
  <c r="C231" i="1"/>
  <c r="O230" i="1"/>
  <c r="L230" i="1"/>
  <c r="I230" i="1"/>
  <c r="F230" i="1"/>
  <c r="O229" i="1"/>
  <c r="L229" i="1"/>
  <c r="I229" i="1"/>
  <c r="F229" i="1"/>
  <c r="O228" i="1"/>
  <c r="L228" i="1"/>
  <c r="L227" i="1" s="1"/>
  <c r="I228" i="1"/>
  <c r="F228" i="1"/>
  <c r="N227" i="1"/>
  <c r="M227" i="1"/>
  <c r="K227" i="1"/>
  <c r="J227" i="1"/>
  <c r="H227" i="1"/>
  <c r="G227" i="1"/>
  <c r="E227" i="1"/>
  <c r="E212" i="1" s="1"/>
  <c r="D227" i="1"/>
  <c r="O226" i="1"/>
  <c r="L226" i="1"/>
  <c r="I226" i="1"/>
  <c r="F226" i="1"/>
  <c r="O225" i="1"/>
  <c r="L225" i="1"/>
  <c r="I225" i="1"/>
  <c r="C225" i="1" s="1"/>
  <c r="F225" i="1"/>
  <c r="O224" i="1"/>
  <c r="L224" i="1"/>
  <c r="I224" i="1"/>
  <c r="F224" i="1"/>
  <c r="O223" i="1"/>
  <c r="L223" i="1"/>
  <c r="I223" i="1"/>
  <c r="C223" i="1" s="1"/>
  <c r="F223" i="1"/>
  <c r="O222" i="1"/>
  <c r="L222" i="1"/>
  <c r="I222" i="1"/>
  <c r="F222" i="1"/>
  <c r="O221" i="1"/>
  <c r="L221" i="1"/>
  <c r="I221" i="1"/>
  <c r="F221" i="1"/>
  <c r="O220" i="1"/>
  <c r="L220" i="1"/>
  <c r="I220" i="1"/>
  <c r="F220" i="1"/>
  <c r="N219" i="1"/>
  <c r="M219" i="1"/>
  <c r="M212" i="1" s="1"/>
  <c r="K219" i="1"/>
  <c r="J219" i="1"/>
  <c r="H219" i="1"/>
  <c r="G219" i="1"/>
  <c r="E219" i="1"/>
  <c r="D219" i="1"/>
  <c r="O218" i="1"/>
  <c r="L218" i="1"/>
  <c r="I218" i="1"/>
  <c r="F218" i="1"/>
  <c r="O217" i="1"/>
  <c r="L217" i="1"/>
  <c r="L216" i="1" s="1"/>
  <c r="I217" i="1"/>
  <c r="F217" i="1"/>
  <c r="O216" i="1"/>
  <c r="N216" i="1"/>
  <c r="N212" i="1" s="1"/>
  <c r="M216" i="1"/>
  <c r="K216" i="1"/>
  <c r="J216" i="1"/>
  <c r="J212" i="1" s="1"/>
  <c r="H216" i="1"/>
  <c r="G216" i="1"/>
  <c r="E216" i="1"/>
  <c r="D216" i="1"/>
  <c r="O215" i="1"/>
  <c r="O214" i="1" s="1"/>
  <c r="L215" i="1"/>
  <c r="I215" i="1"/>
  <c r="F215" i="1"/>
  <c r="N214" i="1"/>
  <c r="M214" i="1"/>
  <c r="L214" i="1"/>
  <c r="K214" i="1"/>
  <c r="J214" i="1"/>
  <c r="I214" i="1"/>
  <c r="H214" i="1"/>
  <c r="H212" i="1" s="1"/>
  <c r="G214" i="1"/>
  <c r="E214" i="1"/>
  <c r="D214" i="1"/>
  <c r="D212" i="1" s="1"/>
  <c r="O213" i="1"/>
  <c r="L213" i="1"/>
  <c r="I213" i="1"/>
  <c r="F213" i="1"/>
  <c r="O210" i="1"/>
  <c r="L210" i="1"/>
  <c r="I210" i="1"/>
  <c r="F210" i="1"/>
  <c r="O209" i="1"/>
  <c r="L209" i="1"/>
  <c r="L208" i="1" s="1"/>
  <c r="I209" i="1"/>
  <c r="I208" i="1" s="1"/>
  <c r="F209" i="1"/>
  <c r="O208" i="1"/>
  <c r="N208" i="1"/>
  <c r="M208" i="1"/>
  <c r="M187" i="1" s="1"/>
  <c r="M182" i="1" s="1"/>
  <c r="K208" i="1"/>
  <c r="J208" i="1"/>
  <c r="H208" i="1"/>
  <c r="G208" i="1"/>
  <c r="G187" i="1" s="1"/>
  <c r="F208" i="1"/>
  <c r="E208" i="1"/>
  <c r="D208" i="1"/>
  <c r="O207" i="1"/>
  <c r="L207" i="1"/>
  <c r="I207" i="1"/>
  <c r="F207" i="1"/>
  <c r="C207" i="1"/>
  <c r="O206" i="1"/>
  <c r="L206" i="1"/>
  <c r="I206" i="1"/>
  <c r="F206" i="1"/>
  <c r="C206" i="1" s="1"/>
  <c r="O205" i="1"/>
  <c r="L205" i="1"/>
  <c r="I205" i="1"/>
  <c r="F205" i="1"/>
  <c r="O204" i="1"/>
  <c r="L204" i="1"/>
  <c r="I204" i="1"/>
  <c r="F204" i="1"/>
  <c r="O203" i="1"/>
  <c r="L203" i="1"/>
  <c r="I203" i="1"/>
  <c r="F203" i="1"/>
  <c r="O202" i="1"/>
  <c r="L202" i="1"/>
  <c r="I202" i="1"/>
  <c r="F202" i="1"/>
  <c r="O201" i="1"/>
  <c r="L201" i="1"/>
  <c r="I201" i="1"/>
  <c r="F201" i="1"/>
  <c r="O200" i="1"/>
  <c r="L200" i="1"/>
  <c r="L199" i="1" s="1"/>
  <c r="I200" i="1"/>
  <c r="F200" i="1"/>
  <c r="C200" i="1" s="1"/>
  <c r="N199" i="1"/>
  <c r="M199" i="1"/>
  <c r="K199" i="1"/>
  <c r="J199" i="1"/>
  <c r="H199" i="1"/>
  <c r="G199" i="1"/>
  <c r="E199" i="1"/>
  <c r="D199" i="1"/>
  <c r="D187" i="1" s="1"/>
  <c r="O198" i="1"/>
  <c r="L198" i="1"/>
  <c r="I198" i="1"/>
  <c r="F198" i="1"/>
  <c r="C198" i="1" s="1"/>
  <c r="O197" i="1"/>
  <c r="L197" i="1"/>
  <c r="I197" i="1"/>
  <c r="F197" i="1"/>
  <c r="O196" i="1"/>
  <c r="L196" i="1"/>
  <c r="I196" i="1"/>
  <c r="F196" i="1"/>
  <c r="O195" i="1"/>
  <c r="L195" i="1"/>
  <c r="I195" i="1"/>
  <c r="F195" i="1"/>
  <c r="C195" i="1" s="1"/>
  <c r="O194" i="1"/>
  <c r="L194" i="1"/>
  <c r="I194" i="1"/>
  <c r="F194" i="1"/>
  <c r="O193" i="1"/>
  <c r="L193" i="1"/>
  <c r="I193" i="1"/>
  <c r="C193" i="1" s="1"/>
  <c r="F193" i="1"/>
  <c r="O192" i="1"/>
  <c r="L192" i="1"/>
  <c r="I192" i="1"/>
  <c r="F192" i="1"/>
  <c r="O191" i="1"/>
  <c r="L191" i="1"/>
  <c r="I191" i="1"/>
  <c r="F191" i="1"/>
  <c r="O190" i="1"/>
  <c r="L190" i="1"/>
  <c r="I190" i="1"/>
  <c r="F190" i="1"/>
  <c r="O189" i="1"/>
  <c r="L189" i="1"/>
  <c r="I189" i="1"/>
  <c r="F189" i="1"/>
  <c r="N188" i="1"/>
  <c r="M188" i="1"/>
  <c r="K188" i="1"/>
  <c r="K187" i="1" s="1"/>
  <c r="J188" i="1"/>
  <c r="H188" i="1"/>
  <c r="G188" i="1"/>
  <c r="E188" i="1"/>
  <c r="E187" i="1" s="1"/>
  <c r="E182" i="1" s="1"/>
  <c r="D188" i="1"/>
  <c r="H187" i="1"/>
  <c r="H182" i="1" s="1"/>
  <c r="O186" i="1"/>
  <c r="L186" i="1"/>
  <c r="I186" i="1"/>
  <c r="F186" i="1"/>
  <c r="O185" i="1"/>
  <c r="L185" i="1"/>
  <c r="I185" i="1"/>
  <c r="F185" i="1"/>
  <c r="O184" i="1"/>
  <c r="L184" i="1"/>
  <c r="L183" i="1" s="1"/>
  <c r="I184" i="1"/>
  <c r="F184" i="1"/>
  <c r="O183" i="1"/>
  <c r="N183" i="1"/>
  <c r="M183" i="1"/>
  <c r="K183" i="1"/>
  <c r="J183" i="1"/>
  <c r="H183" i="1"/>
  <c r="G183" i="1"/>
  <c r="E183" i="1"/>
  <c r="D183" i="1"/>
  <c r="D182" i="1" s="1"/>
  <c r="O180" i="1"/>
  <c r="L180" i="1"/>
  <c r="L179" i="1" s="1"/>
  <c r="I180" i="1"/>
  <c r="F180" i="1"/>
  <c r="F179" i="1" s="1"/>
  <c r="F178" i="1" s="1"/>
  <c r="O179" i="1"/>
  <c r="O178" i="1" s="1"/>
  <c r="N179" i="1"/>
  <c r="M179" i="1"/>
  <c r="K179" i="1"/>
  <c r="K178" i="1" s="1"/>
  <c r="J179" i="1"/>
  <c r="I179" i="1"/>
  <c r="H179" i="1"/>
  <c r="G179" i="1"/>
  <c r="G178" i="1" s="1"/>
  <c r="E179" i="1"/>
  <c r="E178" i="1" s="1"/>
  <c r="E174" i="1" s="1"/>
  <c r="D179" i="1"/>
  <c r="N178" i="1"/>
  <c r="N174" i="1" s="1"/>
  <c r="M178" i="1"/>
  <c r="L178" i="1"/>
  <c r="J178" i="1"/>
  <c r="I178" i="1"/>
  <c r="H178" i="1"/>
  <c r="D178" i="1"/>
  <c r="D174" i="1" s="1"/>
  <c r="O177" i="1"/>
  <c r="L177" i="1"/>
  <c r="I177" i="1"/>
  <c r="F177" i="1"/>
  <c r="C177" i="1" s="1"/>
  <c r="O176" i="1"/>
  <c r="L176" i="1"/>
  <c r="I176" i="1"/>
  <c r="F176" i="1"/>
  <c r="O175" i="1"/>
  <c r="N175" i="1"/>
  <c r="M175" i="1"/>
  <c r="K175" i="1"/>
  <c r="K174" i="1" s="1"/>
  <c r="J175" i="1"/>
  <c r="H175" i="1"/>
  <c r="G175" i="1"/>
  <c r="F175" i="1"/>
  <c r="F174" i="1" s="1"/>
  <c r="E175" i="1"/>
  <c r="D175" i="1"/>
  <c r="M174" i="1"/>
  <c r="J174" i="1"/>
  <c r="H174" i="1"/>
  <c r="O173" i="1"/>
  <c r="L173" i="1"/>
  <c r="I173" i="1"/>
  <c r="F173" i="1"/>
  <c r="O172" i="1"/>
  <c r="L172" i="1"/>
  <c r="L171" i="1" s="1"/>
  <c r="I172" i="1"/>
  <c r="F172" i="1"/>
  <c r="O171" i="1"/>
  <c r="N171" i="1"/>
  <c r="M171" i="1"/>
  <c r="K171" i="1"/>
  <c r="J171" i="1"/>
  <c r="H171" i="1"/>
  <c r="G171" i="1"/>
  <c r="F171" i="1"/>
  <c r="E171" i="1"/>
  <c r="D171" i="1"/>
  <c r="O170" i="1"/>
  <c r="L170" i="1"/>
  <c r="I170" i="1"/>
  <c r="F170" i="1"/>
  <c r="O169" i="1"/>
  <c r="L169" i="1"/>
  <c r="I169" i="1"/>
  <c r="F169" i="1"/>
  <c r="O168" i="1"/>
  <c r="L168" i="1"/>
  <c r="I168" i="1"/>
  <c r="F168" i="1"/>
  <c r="O167" i="1"/>
  <c r="O166" i="1" s="1"/>
  <c r="L167" i="1"/>
  <c r="C167" i="1" s="1"/>
  <c r="I167" i="1"/>
  <c r="F167" i="1"/>
  <c r="N166" i="1"/>
  <c r="N161" i="1" s="1"/>
  <c r="N160" i="1" s="1"/>
  <c r="M166" i="1"/>
  <c r="K166" i="1"/>
  <c r="J166" i="1"/>
  <c r="H166" i="1"/>
  <c r="G166" i="1"/>
  <c r="E166" i="1"/>
  <c r="D166" i="1"/>
  <c r="O165" i="1"/>
  <c r="L165" i="1"/>
  <c r="I165" i="1"/>
  <c r="F165" i="1"/>
  <c r="O164" i="1"/>
  <c r="L164" i="1"/>
  <c r="I164" i="1"/>
  <c r="F164" i="1"/>
  <c r="O163" i="1"/>
  <c r="O162" i="1" s="1"/>
  <c r="O161" i="1" s="1"/>
  <c r="L163" i="1"/>
  <c r="I163" i="1"/>
  <c r="F163" i="1"/>
  <c r="C163" i="1"/>
  <c r="N162" i="1"/>
  <c r="M162" i="1"/>
  <c r="L162" i="1"/>
  <c r="K162" i="1"/>
  <c r="K161" i="1" s="1"/>
  <c r="J162" i="1"/>
  <c r="H162" i="1"/>
  <c r="G162" i="1"/>
  <c r="F162" i="1"/>
  <c r="E162" i="1"/>
  <c r="D162" i="1"/>
  <c r="M161" i="1"/>
  <c r="M160" i="1" s="1"/>
  <c r="J161" i="1"/>
  <c r="G161" i="1"/>
  <c r="E161" i="1"/>
  <c r="E160" i="1" s="1"/>
  <c r="J160" i="1"/>
  <c r="O159" i="1"/>
  <c r="L159" i="1"/>
  <c r="I159" i="1"/>
  <c r="F159" i="1"/>
  <c r="C159" i="1" s="1"/>
  <c r="O158" i="1"/>
  <c r="L158" i="1"/>
  <c r="I158" i="1"/>
  <c r="F158" i="1"/>
  <c r="O157" i="1"/>
  <c r="L157" i="1"/>
  <c r="I157" i="1"/>
  <c r="F157" i="1"/>
  <c r="O156" i="1"/>
  <c r="L156" i="1"/>
  <c r="I156" i="1"/>
  <c r="F156" i="1"/>
  <c r="O155" i="1"/>
  <c r="O153" i="1" s="1"/>
  <c r="L155" i="1"/>
  <c r="I155" i="1"/>
  <c r="F155" i="1"/>
  <c r="C155" i="1"/>
  <c r="O154" i="1"/>
  <c r="L154" i="1"/>
  <c r="I154" i="1"/>
  <c r="I153" i="1" s="1"/>
  <c r="I152" i="1" s="1"/>
  <c r="F154" i="1"/>
  <c r="N153" i="1"/>
  <c r="M153" i="1"/>
  <c r="M152" i="1" s="1"/>
  <c r="K153" i="1"/>
  <c r="J153" i="1"/>
  <c r="H153" i="1"/>
  <c r="H152" i="1" s="1"/>
  <c r="G153" i="1"/>
  <c r="E153" i="1"/>
  <c r="E152" i="1" s="1"/>
  <c r="D153" i="1"/>
  <c r="N152" i="1"/>
  <c r="K152" i="1"/>
  <c r="J152" i="1"/>
  <c r="G152" i="1"/>
  <c r="D152" i="1"/>
  <c r="O151" i="1"/>
  <c r="L151" i="1"/>
  <c r="I151" i="1"/>
  <c r="F151" i="1"/>
  <c r="C151" i="1"/>
  <c r="O150" i="1"/>
  <c r="L150" i="1"/>
  <c r="I150" i="1"/>
  <c r="F150" i="1"/>
  <c r="C150" i="1" s="1"/>
  <c r="O149" i="1"/>
  <c r="L149" i="1"/>
  <c r="I149" i="1"/>
  <c r="F149" i="1"/>
  <c r="C149" i="1" s="1"/>
  <c r="O148" i="1"/>
  <c r="L148" i="1"/>
  <c r="I148" i="1"/>
  <c r="F148" i="1"/>
  <c r="O147" i="1"/>
  <c r="N147" i="1"/>
  <c r="M147" i="1"/>
  <c r="K147" i="1"/>
  <c r="J147" i="1"/>
  <c r="H147" i="1"/>
  <c r="G147" i="1"/>
  <c r="F147" i="1"/>
  <c r="E147" i="1"/>
  <c r="D147" i="1"/>
  <c r="O146" i="1"/>
  <c r="L146" i="1"/>
  <c r="I146" i="1"/>
  <c r="F146" i="1"/>
  <c r="O145" i="1"/>
  <c r="L145" i="1"/>
  <c r="I145" i="1"/>
  <c r="F145" i="1"/>
  <c r="O144" i="1"/>
  <c r="L144" i="1"/>
  <c r="C144" i="1" s="1"/>
  <c r="I144" i="1"/>
  <c r="F144" i="1"/>
  <c r="O143" i="1"/>
  <c r="L143" i="1"/>
  <c r="L138" i="1" s="1"/>
  <c r="I143" i="1"/>
  <c r="F143" i="1"/>
  <c r="C143" i="1" s="1"/>
  <c r="O142" i="1"/>
  <c r="L142" i="1"/>
  <c r="I142" i="1"/>
  <c r="F142" i="1"/>
  <c r="O141" i="1"/>
  <c r="L141" i="1"/>
  <c r="I141" i="1"/>
  <c r="F141" i="1"/>
  <c r="O140" i="1"/>
  <c r="L140" i="1"/>
  <c r="I140" i="1"/>
  <c r="F140" i="1"/>
  <c r="O139" i="1"/>
  <c r="L139" i="1"/>
  <c r="I139" i="1"/>
  <c r="F139" i="1"/>
  <c r="C139" i="1"/>
  <c r="N138" i="1"/>
  <c r="M138" i="1"/>
  <c r="K138" i="1"/>
  <c r="J138" i="1"/>
  <c r="H138" i="1"/>
  <c r="G138" i="1"/>
  <c r="E138" i="1"/>
  <c r="D138" i="1"/>
  <c r="O137" i="1"/>
  <c r="L137" i="1"/>
  <c r="I137" i="1"/>
  <c r="F137" i="1"/>
  <c r="O136" i="1"/>
  <c r="L136" i="1"/>
  <c r="I136" i="1"/>
  <c r="F136" i="1"/>
  <c r="O135" i="1"/>
  <c r="O134" i="1" s="1"/>
  <c r="L135" i="1"/>
  <c r="I135" i="1"/>
  <c r="C135" i="1" s="1"/>
  <c r="F135" i="1"/>
  <c r="N134" i="1"/>
  <c r="M134" i="1"/>
  <c r="K134" i="1"/>
  <c r="J134" i="1"/>
  <c r="H134" i="1"/>
  <c r="G134" i="1"/>
  <c r="F134" i="1"/>
  <c r="E134" i="1"/>
  <c r="D134" i="1"/>
  <c r="O133" i="1"/>
  <c r="L133" i="1"/>
  <c r="I133" i="1"/>
  <c r="F133" i="1"/>
  <c r="O132" i="1"/>
  <c r="O131" i="1" s="1"/>
  <c r="L132" i="1"/>
  <c r="L131" i="1" s="1"/>
  <c r="I132" i="1"/>
  <c r="F132" i="1"/>
  <c r="N131" i="1"/>
  <c r="M131" i="1"/>
  <c r="K131" i="1"/>
  <c r="J131" i="1"/>
  <c r="J120" i="1" s="1"/>
  <c r="H131" i="1"/>
  <c r="G131" i="1"/>
  <c r="F131" i="1"/>
  <c r="E131" i="1"/>
  <c r="D131" i="1"/>
  <c r="O130" i="1"/>
  <c r="L130" i="1"/>
  <c r="I130" i="1"/>
  <c r="F130" i="1"/>
  <c r="O129" i="1"/>
  <c r="L129" i="1"/>
  <c r="I129" i="1"/>
  <c r="F129" i="1"/>
  <c r="O128" i="1"/>
  <c r="L128" i="1"/>
  <c r="I128" i="1"/>
  <c r="F128" i="1"/>
  <c r="O127" i="1"/>
  <c r="O126" i="1" s="1"/>
  <c r="L127" i="1"/>
  <c r="I127" i="1"/>
  <c r="C127" i="1" s="1"/>
  <c r="F127" i="1"/>
  <c r="N126" i="1"/>
  <c r="M126" i="1"/>
  <c r="L126" i="1"/>
  <c r="K126" i="1"/>
  <c r="J126" i="1"/>
  <c r="H126" i="1"/>
  <c r="G126" i="1"/>
  <c r="F126" i="1"/>
  <c r="E126" i="1"/>
  <c r="D126" i="1"/>
  <c r="O125" i="1"/>
  <c r="L125" i="1"/>
  <c r="I125" i="1"/>
  <c r="F125" i="1"/>
  <c r="O124" i="1"/>
  <c r="L124" i="1"/>
  <c r="I124" i="1"/>
  <c r="F124" i="1"/>
  <c r="O123" i="1"/>
  <c r="L123" i="1"/>
  <c r="I123" i="1"/>
  <c r="F123" i="1"/>
  <c r="C123" i="1" s="1"/>
  <c r="O122" i="1"/>
  <c r="L122" i="1"/>
  <c r="I122" i="1"/>
  <c r="F122" i="1"/>
  <c r="N121" i="1"/>
  <c r="M121" i="1"/>
  <c r="K121" i="1"/>
  <c r="J121" i="1"/>
  <c r="H121" i="1"/>
  <c r="G121" i="1"/>
  <c r="E121" i="1"/>
  <c r="D121" i="1"/>
  <c r="N120" i="1"/>
  <c r="O119" i="1"/>
  <c r="L119" i="1"/>
  <c r="I119" i="1"/>
  <c r="F119" i="1"/>
  <c r="C119" i="1"/>
  <c r="O118" i="1"/>
  <c r="L118" i="1"/>
  <c r="I118" i="1"/>
  <c r="F118" i="1"/>
  <c r="O117" i="1"/>
  <c r="L117" i="1"/>
  <c r="I117" i="1"/>
  <c r="F117" i="1"/>
  <c r="O116" i="1"/>
  <c r="L116" i="1"/>
  <c r="I116" i="1"/>
  <c r="F116" i="1"/>
  <c r="C116" i="1" s="1"/>
  <c r="O115" i="1"/>
  <c r="O114" i="1" s="1"/>
  <c r="L115" i="1"/>
  <c r="I115" i="1"/>
  <c r="F115" i="1"/>
  <c r="C115" i="1" s="1"/>
  <c r="N114" i="1"/>
  <c r="M114" i="1"/>
  <c r="L114" i="1"/>
  <c r="K114" i="1"/>
  <c r="J114" i="1"/>
  <c r="H114" i="1"/>
  <c r="G114" i="1"/>
  <c r="E114" i="1"/>
  <c r="D114" i="1"/>
  <c r="O113" i="1"/>
  <c r="L113" i="1"/>
  <c r="I113" i="1"/>
  <c r="F113" i="1"/>
  <c r="O112" i="1"/>
  <c r="L112" i="1"/>
  <c r="I112" i="1"/>
  <c r="F112" i="1"/>
  <c r="O111" i="1"/>
  <c r="L111" i="1"/>
  <c r="I111" i="1"/>
  <c r="F111" i="1"/>
  <c r="O110" i="1"/>
  <c r="L110" i="1"/>
  <c r="I110" i="1"/>
  <c r="F110" i="1"/>
  <c r="O109" i="1"/>
  <c r="L109" i="1"/>
  <c r="L108" i="1" s="1"/>
  <c r="I109" i="1"/>
  <c r="F109" i="1"/>
  <c r="F108" i="1" s="1"/>
  <c r="O108" i="1"/>
  <c r="N108" i="1"/>
  <c r="M108" i="1"/>
  <c r="K108" i="1"/>
  <c r="J108" i="1"/>
  <c r="H108" i="1"/>
  <c r="G108" i="1"/>
  <c r="E108" i="1"/>
  <c r="D108" i="1"/>
  <c r="O107" i="1"/>
  <c r="L107" i="1"/>
  <c r="I107" i="1"/>
  <c r="F107" i="1"/>
  <c r="O106" i="1"/>
  <c r="L106" i="1"/>
  <c r="I106" i="1"/>
  <c r="F106" i="1"/>
  <c r="O105" i="1"/>
  <c r="L105" i="1"/>
  <c r="I105" i="1"/>
  <c r="F105" i="1"/>
  <c r="O104" i="1"/>
  <c r="L104" i="1"/>
  <c r="I104" i="1"/>
  <c r="F104" i="1"/>
  <c r="C104" i="1"/>
  <c r="O103" i="1"/>
  <c r="L103" i="1"/>
  <c r="I103" i="1"/>
  <c r="F103" i="1"/>
  <c r="C103" i="1" s="1"/>
  <c r="O102" i="1"/>
  <c r="L102" i="1"/>
  <c r="I102" i="1"/>
  <c r="F102" i="1"/>
  <c r="O101" i="1"/>
  <c r="L101" i="1"/>
  <c r="I101" i="1"/>
  <c r="F101" i="1"/>
  <c r="C101" i="1" s="1"/>
  <c r="O100" i="1"/>
  <c r="L100" i="1"/>
  <c r="L99" i="1" s="1"/>
  <c r="I100" i="1"/>
  <c r="F100" i="1"/>
  <c r="N99" i="1"/>
  <c r="M99" i="1"/>
  <c r="K99" i="1"/>
  <c r="J99" i="1"/>
  <c r="H99" i="1"/>
  <c r="G99" i="1"/>
  <c r="E99" i="1"/>
  <c r="D99" i="1"/>
  <c r="O98" i="1"/>
  <c r="L98" i="1"/>
  <c r="I98" i="1"/>
  <c r="F98" i="1"/>
  <c r="O97" i="1"/>
  <c r="L97" i="1"/>
  <c r="I97" i="1"/>
  <c r="F97" i="1"/>
  <c r="O96" i="1"/>
  <c r="L96" i="1"/>
  <c r="I96" i="1"/>
  <c r="F96" i="1"/>
  <c r="C96" i="1"/>
  <c r="O95" i="1"/>
  <c r="L95" i="1"/>
  <c r="I95" i="1"/>
  <c r="F95" i="1"/>
  <c r="C95" i="1" s="1"/>
  <c r="O94" i="1"/>
  <c r="L94" i="1"/>
  <c r="I94" i="1"/>
  <c r="F94" i="1"/>
  <c r="O93" i="1"/>
  <c r="L93" i="1"/>
  <c r="I93" i="1"/>
  <c r="F93" i="1"/>
  <c r="C93" i="1" s="1"/>
  <c r="O92" i="1"/>
  <c r="L92" i="1"/>
  <c r="I92" i="1"/>
  <c r="I91" i="1" s="1"/>
  <c r="F92" i="1"/>
  <c r="C92" i="1" s="1"/>
  <c r="N91" i="1"/>
  <c r="M91" i="1"/>
  <c r="M83" i="1" s="1"/>
  <c r="L91" i="1"/>
  <c r="K91" i="1"/>
  <c r="J91" i="1"/>
  <c r="H91" i="1"/>
  <c r="G91" i="1"/>
  <c r="E91" i="1"/>
  <c r="D91" i="1"/>
  <c r="O90" i="1"/>
  <c r="L90" i="1"/>
  <c r="I90" i="1"/>
  <c r="F90" i="1"/>
  <c r="O89" i="1"/>
  <c r="L89" i="1"/>
  <c r="I89" i="1"/>
  <c r="F89" i="1"/>
  <c r="O88" i="1"/>
  <c r="L88" i="1"/>
  <c r="I88" i="1"/>
  <c r="F88" i="1"/>
  <c r="C88" i="1"/>
  <c r="O87" i="1"/>
  <c r="L87" i="1"/>
  <c r="I87" i="1"/>
  <c r="F87" i="1"/>
  <c r="C87" i="1" s="1"/>
  <c r="O86" i="1"/>
  <c r="L86" i="1"/>
  <c r="I86" i="1"/>
  <c r="F86" i="1"/>
  <c r="F85" i="1" s="1"/>
  <c r="N85" i="1"/>
  <c r="M85" i="1"/>
  <c r="K85" i="1"/>
  <c r="J85" i="1"/>
  <c r="J83" i="1" s="1"/>
  <c r="H85" i="1"/>
  <c r="H83" i="1" s="1"/>
  <c r="G85" i="1"/>
  <c r="E85" i="1"/>
  <c r="D85" i="1"/>
  <c r="O84" i="1"/>
  <c r="L84" i="1"/>
  <c r="I84" i="1"/>
  <c r="F84" i="1"/>
  <c r="E83" i="1"/>
  <c r="D83" i="1"/>
  <c r="O82" i="1"/>
  <c r="L82" i="1"/>
  <c r="I82" i="1"/>
  <c r="F82" i="1"/>
  <c r="O81" i="1"/>
  <c r="L81" i="1"/>
  <c r="L80" i="1" s="1"/>
  <c r="I81" i="1"/>
  <c r="F81" i="1"/>
  <c r="O80" i="1"/>
  <c r="N80" i="1"/>
  <c r="M80" i="1"/>
  <c r="K80" i="1"/>
  <c r="J80" i="1"/>
  <c r="H80" i="1"/>
  <c r="G80" i="1"/>
  <c r="G76" i="1" s="1"/>
  <c r="F80" i="1"/>
  <c r="E80" i="1"/>
  <c r="D80" i="1"/>
  <c r="O79" i="1"/>
  <c r="L79" i="1"/>
  <c r="I79" i="1"/>
  <c r="F79" i="1"/>
  <c r="O78" i="1"/>
  <c r="L78" i="1"/>
  <c r="L77" i="1" s="1"/>
  <c r="I78" i="1"/>
  <c r="I77" i="1" s="1"/>
  <c r="F78" i="1"/>
  <c r="O77" i="1"/>
  <c r="O76" i="1" s="1"/>
  <c r="N77" i="1"/>
  <c r="N76" i="1" s="1"/>
  <c r="M77" i="1"/>
  <c r="K77" i="1"/>
  <c r="K76" i="1" s="1"/>
  <c r="J77" i="1"/>
  <c r="J76" i="1" s="1"/>
  <c r="H77" i="1"/>
  <c r="G77" i="1"/>
  <c r="F77" i="1"/>
  <c r="F76" i="1" s="1"/>
  <c r="E77" i="1"/>
  <c r="D77" i="1"/>
  <c r="M76" i="1"/>
  <c r="H76" i="1"/>
  <c r="E76" i="1"/>
  <c r="D76" i="1"/>
  <c r="O74" i="1"/>
  <c r="L74" i="1"/>
  <c r="I74" i="1"/>
  <c r="F74" i="1"/>
  <c r="O73" i="1"/>
  <c r="L73" i="1"/>
  <c r="I73" i="1"/>
  <c r="F73" i="1"/>
  <c r="O72" i="1"/>
  <c r="L72" i="1"/>
  <c r="I72" i="1"/>
  <c r="F72" i="1"/>
  <c r="C72" i="1" s="1"/>
  <c r="O71" i="1"/>
  <c r="L71" i="1"/>
  <c r="I71" i="1"/>
  <c r="F71" i="1"/>
  <c r="O70" i="1"/>
  <c r="L70" i="1"/>
  <c r="I70" i="1"/>
  <c r="F70" i="1"/>
  <c r="N69" i="1"/>
  <c r="N67" i="1" s="1"/>
  <c r="M69" i="1"/>
  <c r="K69" i="1"/>
  <c r="J69" i="1"/>
  <c r="J67" i="1" s="1"/>
  <c r="H69" i="1"/>
  <c r="H67" i="1" s="1"/>
  <c r="G69" i="1"/>
  <c r="F69" i="1"/>
  <c r="E69" i="1"/>
  <c r="D69" i="1"/>
  <c r="D67" i="1" s="1"/>
  <c r="O68" i="1"/>
  <c r="L68" i="1"/>
  <c r="I68" i="1"/>
  <c r="F68" i="1"/>
  <c r="M67" i="1"/>
  <c r="K67" i="1"/>
  <c r="G67" i="1"/>
  <c r="E67" i="1"/>
  <c r="O66" i="1"/>
  <c r="L66" i="1"/>
  <c r="I66" i="1"/>
  <c r="F66" i="1"/>
  <c r="O65" i="1"/>
  <c r="L65" i="1"/>
  <c r="I65" i="1"/>
  <c r="F65" i="1"/>
  <c r="O64" i="1"/>
  <c r="L64" i="1"/>
  <c r="I64" i="1"/>
  <c r="F64" i="1"/>
  <c r="O63" i="1"/>
  <c r="L63" i="1"/>
  <c r="I63" i="1"/>
  <c r="F63" i="1"/>
  <c r="O62" i="1"/>
  <c r="L62" i="1"/>
  <c r="I62" i="1"/>
  <c r="F62" i="1"/>
  <c r="O61" i="1"/>
  <c r="L61" i="1"/>
  <c r="L58" i="1" s="1"/>
  <c r="I61" i="1"/>
  <c r="F61" i="1"/>
  <c r="O60" i="1"/>
  <c r="L60" i="1"/>
  <c r="I60" i="1"/>
  <c r="F60" i="1"/>
  <c r="C60" i="1" s="1"/>
  <c r="O59" i="1"/>
  <c r="L59" i="1"/>
  <c r="I59" i="1"/>
  <c r="F59" i="1"/>
  <c r="N58" i="1"/>
  <c r="N54" i="1" s="1"/>
  <c r="M58" i="1"/>
  <c r="M54" i="1" s="1"/>
  <c r="M53" i="1" s="1"/>
  <c r="K58" i="1"/>
  <c r="J58" i="1"/>
  <c r="I58" i="1"/>
  <c r="I54" i="1" s="1"/>
  <c r="H58" i="1"/>
  <c r="G58" i="1"/>
  <c r="E58" i="1"/>
  <c r="D58" i="1"/>
  <c r="O57" i="1"/>
  <c r="L57" i="1"/>
  <c r="I57" i="1"/>
  <c r="F57" i="1"/>
  <c r="C57" i="1" s="1"/>
  <c r="O56" i="1"/>
  <c r="O55" i="1" s="1"/>
  <c r="L56" i="1"/>
  <c r="I56" i="1"/>
  <c r="F56" i="1"/>
  <c r="C56" i="1" s="1"/>
  <c r="N55" i="1"/>
  <c r="M55" i="1"/>
  <c r="L55" i="1"/>
  <c r="K55" i="1"/>
  <c r="K54" i="1" s="1"/>
  <c r="K53" i="1" s="1"/>
  <c r="J55" i="1"/>
  <c r="I55" i="1"/>
  <c r="H55" i="1"/>
  <c r="H54" i="1" s="1"/>
  <c r="G55" i="1"/>
  <c r="G54" i="1" s="1"/>
  <c r="G53" i="1" s="1"/>
  <c r="E55" i="1"/>
  <c r="D55" i="1"/>
  <c r="D54" i="1" s="1"/>
  <c r="J54" i="1"/>
  <c r="E54" i="1"/>
  <c r="O47" i="1"/>
  <c r="C47" i="1" s="1"/>
  <c r="O46" i="1"/>
  <c r="O45" i="1" s="1"/>
  <c r="N45" i="1"/>
  <c r="M45" i="1"/>
  <c r="L44" i="1"/>
  <c r="L43" i="1" s="1"/>
  <c r="I44" i="1"/>
  <c r="F44" i="1"/>
  <c r="K43" i="1"/>
  <c r="J43" i="1"/>
  <c r="H43" i="1"/>
  <c r="G43" i="1"/>
  <c r="F43" i="1"/>
  <c r="E43" i="1"/>
  <c r="D43" i="1"/>
  <c r="F42" i="1"/>
  <c r="F41" i="1" s="1"/>
  <c r="C41" i="1" s="1"/>
  <c r="C42" i="1"/>
  <c r="E41" i="1"/>
  <c r="D41" i="1"/>
  <c r="L40" i="1"/>
  <c r="C40" i="1"/>
  <c r="L39" i="1"/>
  <c r="C39" i="1" s="1"/>
  <c r="L38" i="1"/>
  <c r="C38" i="1"/>
  <c r="L37" i="1"/>
  <c r="L36" i="1" s="1"/>
  <c r="C36" i="1" s="1"/>
  <c r="K36" i="1"/>
  <c r="J36" i="1"/>
  <c r="L35" i="1"/>
  <c r="C35" i="1" s="1"/>
  <c r="L34" i="1"/>
  <c r="C34" i="1"/>
  <c r="K33" i="1"/>
  <c r="J33" i="1"/>
  <c r="L32" i="1"/>
  <c r="C32" i="1"/>
  <c r="L31" i="1"/>
  <c r="K31" i="1"/>
  <c r="J31" i="1"/>
  <c r="C31" i="1"/>
  <c r="L30" i="1"/>
  <c r="C30" i="1" s="1"/>
  <c r="L29" i="1"/>
  <c r="C29" i="1"/>
  <c r="L28" i="1"/>
  <c r="C28" i="1" s="1"/>
  <c r="K27" i="1"/>
  <c r="J27" i="1"/>
  <c r="J26" i="1" s="1"/>
  <c r="J20" i="1" s="1"/>
  <c r="K26" i="1"/>
  <c r="F25" i="1"/>
  <c r="C25" i="1"/>
  <c r="I24" i="1"/>
  <c r="C24" i="1" s="1"/>
  <c r="F24" i="1"/>
  <c r="O23" i="1"/>
  <c r="C23" i="1" s="1"/>
  <c r="L23" i="1"/>
  <c r="L21" i="1" s="1"/>
  <c r="L275" i="1" s="1"/>
  <c r="I23" i="1"/>
  <c r="F23" i="1"/>
  <c r="O22" i="1"/>
  <c r="L22" i="1"/>
  <c r="I22" i="1"/>
  <c r="F22" i="1"/>
  <c r="C22" i="1" s="1"/>
  <c r="N21" i="1"/>
  <c r="N275" i="1" s="1"/>
  <c r="N274" i="1" s="1"/>
  <c r="M21" i="1"/>
  <c r="M275" i="1" s="1"/>
  <c r="M274" i="1" s="1"/>
  <c r="K21" i="1"/>
  <c r="K275" i="1" s="1"/>
  <c r="K274" i="1" s="1"/>
  <c r="J21" i="1"/>
  <c r="J275" i="1" s="1"/>
  <c r="I21" i="1"/>
  <c r="I275" i="1" s="1"/>
  <c r="H21" i="1"/>
  <c r="H275" i="1" s="1"/>
  <c r="H274" i="1" s="1"/>
  <c r="G21" i="1"/>
  <c r="G275" i="1" s="1"/>
  <c r="G274" i="1" s="1"/>
  <c r="E21" i="1"/>
  <c r="E275" i="1" s="1"/>
  <c r="D21" i="1"/>
  <c r="D275" i="1" s="1"/>
  <c r="D274" i="1" s="1"/>
  <c r="H20" i="1"/>
  <c r="D20" i="1"/>
  <c r="D53" i="1" l="1"/>
  <c r="C170" i="2"/>
  <c r="C128" i="3"/>
  <c r="I126" i="3"/>
  <c r="F219" i="3"/>
  <c r="C220" i="3"/>
  <c r="N20" i="1"/>
  <c r="L33" i="1"/>
  <c r="G20" i="1"/>
  <c r="E53" i="1"/>
  <c r="C59" i="1"/>
  <c r="O58" i="1"/>
  <c r="C64" i="1"/>
  <c r="J53" i="1"/>
  <c r="C71" i="1"/>
  <c r="O69" i="1"/>
  <c r="C79" i="1"/>
  <c r="L76" i="1"/>
  <c r="I85" i="1"/>
  <c r="C89" i="1"/>
  <c r="C98" i="1"/>
  <c r="N211" i="1"/>
  <c r="C255" i="1"/>
  <c r="N83" i="2"/>
  <c r="I162" i="2"/>
  <c r="H174" i="2"/>
  <c r="K182" i="2"/>
  <c r="F199" i="2"/>
  <c r="E212" i="2"/>
  <c r="F257" i="2"/>
  <c r="M275" i="3"/>
  <c r="M274" i="3" s="1"/>
  <c r="M20" i="3"/>
  <c r="C44" i="3"/>
  <c r="I43" i="3"/>
  <c r="C43" i="3" s="1"/>
  <c r="L69" i="3"/>
  <c r="L67" i="3" s="1"/>
  <c r="C84" i="3"/>
  <c r="M120" i="3"/>
  <c r="L153" i="3"/>
  <c r="L152" i="3" s="1"/>
  <c r="C196" i="3"/>
  <c r="L245" i="3"/>
  <c r="L240" i="3" s="1"/>
  <c r="L245" i="1"/>
  <c r="C172" i="3"/>
  <c r="C37" i="1"/>
  <c r="F55" i="1"/>
  <c r="C55" i="1" s="1"/>
  <c r="C63" i="1"/>
  <c r="C65" i="1"/>
  <c r="C66" i="1"/>
  <c r="F67" i="1"/>
  <c r="I69" i="1"/>
  <c r="I67" i="1" s="1"/>
  <c r="I53" i="1" s="1"/>
  <c r="C90" i="1"/>
  <c r="E120" i="1"/>
  <c r="E75" i="1" s="1"/>
  <c r="L166" i="1"/>
  <c r="K160" i="1"/>
  <c r="C215" i="1"/>
  <c r="F214" i="1"/>
  <c r="L250" i="1"/>
  <c r="C251" i="1"/>
  <c r="D53" i="2"/>
  <c r="C102" i="2"/>
  <c r="C158" i="2"/>
  <c r="C238" i="2"/>
  <c r="L245" i="2"/>
  <c r="C250" i="2"/>
  <c r="H53" i="3"/>
  <c r="L114" i="3"/>
  <c r="C140" i="3"/>
  <c r="C147" i="3"/>
  <c r="F199" i="3"/>
  <c r="C200" i="3"/>
  <c r="D240" i="3"/>
  <c r="H53" i="1"/>
  <c r="N53" i="1"/>
  <c r="L69" i="1"/>
  <c r="L67" i="1" s="1"/>
  <c r="I80" i="1"/>
  <c r="C263" i="1"/>
  <c r="G275" i="2"/>
  <c r="G274" i="2" s="1"/>
  <c r="G20" i="2"/>
  <c r="O21" i="2"/>
  <c r="I175" i="3"/>
  <c r="I174" i="3" s="1"/>
  <c r="C176" i="3"/>
  <c r="E274" i="1"/>
  <c r="O21" i="1"/>
  <c r="K20" i="1"/>
  <c r="L27" i="1"/>
  <c r="C27" i="1" s="1"/>
  <c r="C44" i="1"/>
  <c r="C46" i="1"/>
  <c r="C62" i="1"/>
  <c r="C74" i="1"/>
  <c r="N75" i="1"/>
  <c r="C81" i="1"/>
  <c r="C82" i="1"/>
  <c r="N83" i="1"/>
  <c r="O85" i="1"/>
  <c r="L85" i="1"/>
  <c r="I134" i="1"/>
  <c r="C56" i="2"/>
  <c r="F55" i="2"/>
  <c r="C78" i="2"/>
  <c r="F77" i="2"/>
  <c r="M212" i="2"/>
  <c r="C270" i="2"/>
  <c r="F269" i="2"/>
  <c r="C35" i="3"/>
  <c r="L33" i="3"/>
  <c r="C33" i="3" s="1"/>
  <c r="C42" i="3"/>
  <c r="F41" i="3"/>
  <c r="C41" i="3" s="1"/>
  <c r="C47" i="3"/>
  <c r="O45" i="3"/>
  <c r="C45" i="3" s="1"/>
  <c r="C74" i="3"/>
  <c r="C131" i="3"/>
  <c r="C178" i="3"/>
  <c r="C244" i="3"/>
  <c r="F241" i="3"/>
  <c r="L267" i="3"/>
  <c r="C268" i="3"/>
  <c r="O91" i="1"/>
  <c r="I99" i="1"/>
  <c r="C102" i="1"/>
  <c r="C105" i="1"/>
  <c r="C107" i="1"/>
  <c r="C112" i="1"/>
  <c r="M120" i="1"/>
  <c r="M75" i="1" s="1"/>
  <c r="M52" i="1" s="1"/>
  <c r="C124" i="1"/>
  <c r="I121" i="1"/>
  <c r="C132" i="1"/>
  <c r="L134" i="1"/>
  <c r="C140" i="1"/>
  <c r="C141" i="1"/>
  <c r="I147" i="1"/>
  <c r="C158" i="1"/>
  <c r="G160" i="1"/>
  <c r="G174" i="1"/>
  <c r="I175" i="1"/>
  <c r="I174" i="1" s="1"/>
  <c r="C184" i="1"/>
  <c r="C197" i="1"/>
  <c r="I227" i="1"/>
  <c r="I233" i="1"/>
  <c r="I232" i="1" s="1"/>
  <c r="O245" i="1"/>
  <c r="O240" i="1" s="1"/>
  <c r="C260" i="1"/>
  <c r="C261" i="1"/>
  <c r="C262" i="1"/>
  <c r="G252" i="1"/>
  <c r="K252" i="1"/>
  <c r="C264" i="1"/>
  <c r="C281" i="1"/>
  <c r="E20" i="2"/>
  <c r="J26" i="2"/>
  <c r="C63" i="2"/>
  <c r="C65" i="2"/>
  <c r="D76" i="2"/>
  <c r="H76" i="2"/>
  <c r="I85" i="2"/>
  <c r="C95" i="2"/>
  <c r="C101" i="2"/>
  <c r="C113" i="2"/>
  <c r="C115" i="2"/>
  <c r="C116" i="2"/>
  <c r="O114" i="2"/>
  <c r="C155" i="2"/>
  <c r="I166" i="2"/>
  <c r="M187" i="2"/>
  <c r="M182" i="2" s="1"/>
  <c r="C195" i="2"/>
  <c r="C197" i="2"/>
  <c r="C204" i="2"/>
  <c r="C207" i="2"/>
  <c r="G212" i="2"/>
  <c r="G211" i="2" s="1"/>
  <c r="K212" i="2"/>
  <c r="K211" i="2" s="1"/>
  <c r="C224" i="2"/>
  <c r="L227" i="2"/>
  <c r="L232" i="2"/>
  <c r="C235" i="2"/>
  <c r="C243" i="2"/>
  <c r="O253" i="2"/>
  <c r="O252" i="2" s="1"/>
  <c r="I257" i="2"/>
  <c r="L27" i="3"/>
  <c r="N53" i="3"/>
  <c r="C68" i="3"/>
  <c r="D53" i="3"/>
  <c r="M76" i="3"/>
  <c r="C90" i="3"/>
  <c r="C106" i="3"/>
  <c r="K83" i="3"/>
  <c r="O114" i="3"/>
  <c r="L126" i="3"/>
  <c r="C155" i="3"/>
  <c r="E160" i="3"/>
  <c r="O162" i="3"/>
  <c r="N174" i="3"/>
  <c r="L175" i="3"/>
  <c r="L174" i="3" s="1"/>
  <c r="C185" i="3"/>
  <c r="K187" i="3"/>
  <c r="K182" i="3" s="1"/>
  <c r="C195" i="3"/>
  <c r="C207" i="3"/>
  <c r="M212" i="3"/>
  <c r="M211" i="3" s="1"/>
  <c r="I219" i="3"/>
  <c r="C229" i="3"/>
  <c r="O233" i="3"/>
  <c r="O232" i="3" s="1"/>
  <c r="C247" i="3"/>
  <c r="O245" i="3"/>
  <c r="C255" i="3"/>
  <c r="C261" i="3"/>
  <c r="D252" i="3"/>
  <c r="H252" i="3"/>
  <c r="C271" i="3"/>
  <c r="C106" i="1"/>
  <c r="K83" i="1"/>
  <c r="C111" i="1"/>
  <c r="L121" i="1"/>
  <c r="G120" i="1"/>
  <c r="I131" i="1"/>
  <c r="C131" i="1" s="1"/>
  <c r="C146" i="1"/>
  <c r="C157" i="1"/>
  <c r="C169" i="1"/>
  <c r="C179" i="1"/>
  <c r="G182" i="1"/>
  <c r="O188" i="1"/>
  <c r="C196" i="1"/>
  <c r="C204" i="1"/>
  <c r="C218" i="1"/>
  <c r="O219" i="1"/>
  <c r="C248" i="1"/>
  <c r="C23" i="2"/>
  <c r="J54" i="2"/>
  <c r="G54" i="2"/>
  <c r="G53" i="2" s="1"/>
  <c r="C64" i="2"/>
  <c r="L77" i="2"/>
  <c r="L76" i="2" s="1"/>
  <c r="H83" i="2"/>
  <c r="L85" i="2"/>
  <c r="J83" i="2"/>
  <c r="C93" i="2"/>
  <c r="C105" i="2"/>
  <c r="M83" i="2"/>
  <c r="M75" i="2" s="1"/>
  <c r="M52" i="2" s="1"/>
  <c r="C112" i="2"/>
  <c r="K83" i="2"/>
  <c r="I114" i="2"/>
  <c r="I121" i="2"/>
  <c r="K120" i="2"/>
  <c r="C127" i="2"/>
  <c r="C139" i="2"/>
  <c r="C147" i="2"/>
  <c r="C151" i="2"/>
  <c r="I153" i="2"/>
  <c r="I152" i="2" s="1"/>
  <c r="C159" i="2"/>
  <c r="O161" i="2"/>
  <c r="O160" i="2" s="1"/>
  <c r="L161" i="2"/>
  <c r="L160" i="2" s="1"/>
  <c r="J160" i="2"/>
  <c r="N160" i="2"/>
  <c r="C196" i="2"/>
  <c r="L199" i="2"/>
  <c r="H212" i="2"/>
  <c r="N212" i="2"/>
  <c r="L219" i="2"/>
  <c r="C229" i="2"/>
  <c r="C236" i="2"/>
  <c r="C239" i="2"/>
  <c r="C244" i="2"/>
  <c r="C251" i="2"/>
  <c r="L257" i="2"/>
  <c r="L253" i="2" s="1"/>
  <c r="L252" i="2" s="1"/>
  <c r="J252" i="2"/>
  <c r="N252" i="2"/>
  <c r="C281" i="2"/>
  <c r="K26" i="3"/>
  <c r="E20" i="3"/>
  <c r="C57" i="3"/>
  <c r="O54" i="3"/>
  <c r="C72" i="3"/>
  <c r="C73" i="3"/>
  <c r="N83" i="3"/>
  <c r="N75" i="3" s="1"/>
  <c r="N52" i="3" s="1"/>
  <c r="L85" i="3"/>
  <c r="G83" i="3"/>
  <c r="E83" i="3"/>
  <c r="C117" i="3"/>
  <c r="C119" i="3"/>
  <c r="C143" i="3"/>
  <c r="C159" i="3"/>
  <c r="J160" i="3"/>
  <c r="G161" i="3"/>
  <c r="G160" i="3" s="1"/>
  <c r="O166" i="3"/>
  <c r="G187" i="3"/>
  <c r="G182" i="3" s="1"/>
  <c r="C198" i="3"/>
  <c r="D187" i="3"/>
  <c r="C201" i="3"/>
  <c r="N212" i="3"/>
  <c r="C218" i="3"/>
  <c r="D212" i="3"/>
  <c r="D211" i="3" s="1"/>
  <c r="C221" i="3"/>
  <c r="C239" i="3"/>
  <c r="J240" i="3"/>
  <c r="I253" i="3"/>
  <c r="I252" i="3" s="1"/>
  <c r="C262" i="3"/>
  <c r="C278" i="3"/>
  <c r="O276" i="3"/>
  <c r="C94" i="1"/>
  <c r="C97" i="1"/>
  <c r="O99" i="1"/>
  <c r="G83" i="1"/>
  <c r="G75" i="1" s="1"/>
  <c r="G52" i="1" s="1"/>
  <c r="C110" i="1"/>
  <c r="O121" i="1"/>
  <c r="C128" i="1"/>
  <c r="C130" i="1"/>
  <c r="C137" i="1"/>
  <c r="L153" i="1"/>
  <c r="L152" i="1" s="1"/>
  <c r="C164" i="1"/>
  <c r="I166" i="1"/>
  <c r="J187" i="1"/>
  <c r="J182" i="1" s="1"/>
  <c r="C190" i="1"/>
  <c r="C194" i="1"/>
  <c r="O199" i="1"/>
  <c r="C208" i="1"/>
  <c r="C209" i="1"/>
  <c r="C210" i="1"/>
  <c r="K212" i="1"/>
  <c r="K211" i="1" s="1"/>
  <c r="C224" i="1"/>
  <c r="C226" i="1"/>
  <c r="O233" i="1"/>
  <c r="O232" i="1" s="1"/>
  <c r="C249" i="1"/>
  <c r="L257" i="1"/>
  <c r="L253" i="1" s="1"/>
  <c r="L252" i="1" s="1"/>
  <c r="O269" i="1"/>
  <c r="C278" i="1"/>
  <c r="C284" i="1"/>
  <c r="F275" i="2"/>
  <c r="N274" i="2"/>
  <c r="M20" i="2"/>
  <c r="L69" i="2"/>
  <c r="L67" i="2" s="1"/>
  <c r="D83" i="2"/>
  <c r="O85" i="2"/>
  <c r="C97" i="2"/>
  <c r="C104" i="2"/>
  <c r="C107" i="2"/>
  <c r="G83" i="2"/>
  <c r="L114" i="2"/>
  <c r="H120" i="2"/>
  <c r="C145" i="2"/>
  <c r="C148" i="2"/>
  <c r="C149" i="2"/>
  <c r="K161" i="2"/>
  <c r="K160" i="2" s="1"/>
  <c r="C164" i="2"/>
  <c r="C177" i="2"/>
  <c r="G181" i="2"/>
  <c r="J182" i="2"/>
  <c r="C201" i="2"/>
  <c r="O199" i="2"/>
  <c r="J212" i="2"/>
  <c r="J211" i="2" s="1"/>
  <c r="C231" i="2"/>
  <c r="N240" i="2"/>
  <c r="C248" i="2"/>
  <c r="C255" i="2"/>
  <c r="I253" i="2"/>
  <c r="C280" i="2"/>
  <c r="C283" i="2"/>
  <c r="D20" i="3"/>
  <c r="F275" i="3"/>
  <c r="C22" i="3"/>
  <c r="I54" i="3"/>
  <c r="H76" i="3"/>
  <c r="L77" i="3"/>
  <c r="L76" i="3" s="1"/>
  <c r="J83" i="3"/>
  <c r="J75" i="3" s="1"/>
  <c r="C87" i="3"/>
  <c r="C98" i="3"/>
  <c r="M83" i="3"/>
  <c r="N120" i="3"/>
  <c r="L121" i="3"/>
  <c r="C133" i="3"/>
  <c r="C145" i="3"/>
  <c r="C146" i="3"/>
  <c r="C149" i="3"/>
  <c r="C151" i="3"/>
  <c r="C158" i="3"/>
  <c r="C169" i="3"/>
  <c r="L171" i="3"/>
  <c r="C193" i="3"/>
  <c r="C205" i="3"/>
  <c r="G212" i="3"/>
  <c r="I216" i="3"/>
  <c r="C225" i="3"/>
  <c r="C243" i="3"/>
  <c r="O241" i="3"/>
  <c r="O240" i="3" s="1"/>
  <c r="L253" i="3"/>
  <c r="C281" i="3"/>
  <c r="I76" i="1"/>
  <c r="O83" i="1"/>
  <c r="J20" i="2"/>
  <c r="C33" i="1"/>
  <c r="L26" i="1"/>
  <c r="O275" i="1"/>
  <c r="O274" i="1" s="1"/>
  <c r="O20" i="1"/>
  <c r="O54" i="1"/>
  <c r="O67" i="1"/>
  <c r="C67" i="1" s="1"/>
  <c r="J75" i="1"/>
  <c r="J52" i="1" s="1"/>
  <c r="L83" i="1"/>
  <c r="O187" i="1"/>
  <c r="C45" i="1"/>
  <c r="C76" i="1"/>
  <c r="C80" i="1"/>
  <c r="C100" i="1"/>
  <c r="C122" i="1"/>
  <c r="F121" i="1"/>
  <c r="C142" i="1"/>
  <c r="F138" i="1"/>
  <c r="C185" i="1"/>
  <c r="I183" i="1"/>
  <c r="C202" i="1"/>
  <c r="F199" i="1"/>
  <c r="C220" i="1"/>
  <c r="L219" i="1"/>
  <c r="L212" i="1" s="1"/>
  <c r="C242" i="1"/>
  <c r="F241" i="1"/>
  <c r="F21" i="1"/>
  <c r="J274" i="1"/>
  <c r="F58" i="1"/>
  <c r="C61" i="1"/>
  <c r="C69" i="1"/>
  <c r="C73" i="1"/>
  <c r="C77" i="1"/>
  <c r="C85" i="1"/>
  <c r="C109" i="1"/>
  <c r="C113" i="1"/>
  <c r="C125" i="1"/>
  <c r="D120" i="1"/>
  <c r="D75" i="1" s="1"/>
  <c r="H120" i="1"/>
  <c r="H75" i="1" s="1"/>
  <c r="C129" i="1"/>
  <c r="I126" i="1"/>
  <c r="C126" i="1" s="1"/>
  <c r="I138" i="1"/>
  <c r="C145" i="1"/>
  <c r="C154" i="1"/>
  <c r="F153" i="1"/>
  <c r="O152" i="1"/>
  <c r="D161" i="1"/>
  <c r="D160" i="1" s="1"/>
  <c r="D52" i="1" s="1"/>
  <c r="H161" i="1"/>
  <c r="H160" i="1" s="1"/>
  <c r="H272" i="1" s="1"/>
  <c r="C165" i="1"/>
  <c r="I162" i="1"/>
  <c r="I161" i="1" s="1"/>
  <c r="C172" i="1"/>
  <c r="C180" i="1"/>
  <c r="F188" i="1"/>
  <c r="I188" i="1"/>
  <c r="C189" i="1"/>
  <c r="C192" i="1"/>
  <c r="C201" i="1"/>
  <c r="I199" i="1"/>
  <c r="C205" i="1"/>
  <c r="C213" i="1"/>
  <c r="D211" i="1"/>
  <c r="D272" i="1" s="1"/>
  <c r="H211" i="1"/>
  <c r="C214" i="1"/>
  <c r="I216" i="1"/>
  <c r="I212" i="1" s="1"/>
  <c r="C217" i="1"/>
  <c r="C228" i="1"/>
  <c r="C229" i="1"/>
  <c r="C230" i="1"/>
  <c r="F227" i="1"/>
  <c r="C227" i="1" s="1"/>
  <c r="L233" i="1"/>
  <c r="L232" i="1" s="1"/>
  <c r="C236" i="1"/>
  <c r="I245" i="1"/>
  <c r="I240" i="1" s="1"/>
  <c r="C254" i="1"/>
  <c r="O253" i="1"/>
  <c r="O252" i="1" s="1"/>
  <c r="C268" i="1"/>
  <c r="L267" i="1"/>
  <c r="C270" i="1"/>
  <c r="F269" i="1"/>
  <c r="F276" i="1"/>
  <c r="I276" i="1"/>
  <c r="C277" i="1"/>
  <c r="C34" i="2"/>
  <c r="L33" i="2"/>
  <c r="C33" i="2" s="1"/>
  <c r="F43" i="2"/>
  <c r="C43" i="2" s="1"/>
  <c r="C46" i="2"/>
  <c r="O45" i="2"/>
  <c r="C60" i="2"/>
  <c r="I58" i="2"/>
  <c r="I54" i="2" s="1"/>
  <c r="I91" i="2"/>
  <c r="C92" i="2"/>
  <c r="C123" i="2"/>
  <c r="L121" i="2"/>
  <c r="C141" i="2"/>
  <c r="F138" i="2"/>
  <c r="J174" i="2"/>
  <c r="N174" i="2"/>
  <c r="C221" i="2"/>
  <c r="F219" i="2"/>
  <c r="I227" i="2"/>
  <c r="C228" i="2"/>
  <c r="I274" i="1"/>
  <c r="C191" i="1"/>
  <c r="I43" i="1"/>
  <c r="C43" i="1" s="1"/>
  <c r="C70" i="1"/>
  <c r="C78" i="1"/>
  <c r="C86" i="1"/>
  <c r="F91" i="1"/>
  <c r="C91" i="1" s="1"/>
  <c r="F99" i="1"/>
  <c r="C99" i="1" s="1"/>
  <c r="I108" i="1"/>
  <c r="C108" i="1" s="1"/>
  <c r="C136" i="1"/>
  <c r="C148" i="1"/>
  <c r="L147" i="1"/>
  <c r="C147" i="1" s="1"/>
  <c r="C156" i="1"/>
  <c r="C168" i="1"/>
  <c r="C170" i="1"/>
  <c r="F166" i="1"/>
  <c r="C173" i="1"/>
  <c r="I171" i="1"/>
  <c r="C171" i="1" s="1"/>
  <c r="C176" i="1"/>
  <c r="L175" i="1"/>
  <c r="C178" i="1"/>
  <c r="H181" i="1"/>
  <c r="O182" i="1"/>
  <c r="J211" i="1"/>
  <c r="J272" i="1" s="1"/>
  <c r="C222" i="1"/>
  <c r="F219" i="1"/>
  <c r="E211" i="1"/>
  <c r="E181" i="1" s="1"/>
  <c r="C234" i="1"/>
  <c r="F233" i="1"/>
  <c r="M240" i="1"/>
  <c r="M211" i="1" s="1"/>
  <c r="C246" i="1"/>
  <c r="F245" i="1"/>
  <c r="C256" i="1"/>
  <c r="O275" i="2"/>
  <c r="C28" i="2"/>
  <c r="L27" i="2"/>
  <c r="C37" i="2"/>
  <c r="L36" i="2"/>
  <c r="C36" i="2" s="1"/>
  <c r="C42" i="2"/>
  <c r="F41" i="2"/>
  <c r="C84" i="2"/>
  <c r="C165" i="2"/>
  <c r="F162" i="2"/>
  <c r="C192" i="2"/>
  <c r="I188" i="2"/>
  <c r="M211" i="2"/>
  <c r="C68" i="1"/>
  <c r="C84" i="1"/>
  <c r="C117" i="1"/>
  <c r="I114" i="1"/>
  <c r="L161" i="1"/>
  <c r="L160" i="1" s="1"/>
  <c r="D181" i="1"/>
  <c r="C203" i="1"/>
  <c r="O212" i="1"/>
  <c r="E272" i="1"/>
  <c r="C129" i="2"/>
  <c r="F126" i="2"/>
  <c r="I233" i="2"/>
  <c r="I232" i="2" s="1"/>
  <c r="E20" i="1"/>
  <c r="I20" i="1"/>
  <c r="M20" i="1"/>
  <c r="L54" i="1"/>
  <c r="L53" i="1" s="1"/>
  <c r="C118" i="1"/>
  <c r="F114" i="1"/>
  <c r="L120" i="1"/>
  <c r="L75" i="1" s="1"/>
  <c r="K120" i="1"/>
  <c r="K75" i="1" s="1"/>
  <c r="K52" i="1" s="1"/>
  <c r="C133" i="1"/>
  <c r="C134" i="1"/>
  <c r="O138" i="1"/>
  <c r="O120" i="1" s="1"/>
  <c r="C162" i="1"/>
  <c r="O160" i="1"/>
  <c r="O174" i="1"/>
  <c r="K182" i="1"/>
  <c r="K181" i="1" s="1"/>
  <c r="C186" i="1"/>
  <c r="F183" i="1"/>
  <c r="N187" i="1"/>
  <c r="N182" i="1" s="1"/>
  <c r="N181" i="1" s="1"/>
  <c r="L188" i="1"/>
  <c r="L187" i="1" s="1"/>
  <c r="L182" i="1" s="1"/>
  <c r="F216" i="1"/>
  <c r="G212" i="1"/>
  <c r="G211" i="1" s="1"/>
  <c r="G181" i="1" s="1"/>
  <c r="G51" i="1" s="1"/>
  <c r="C221" i="1"/>
  <c r="I219" i="1"/>
  <c r="C237" i="1"/>
  <c r="L241" i="1"/>
  <c r="L240" i="1" s="1"/>
  <c r="C244" i="1"/>
  <c r="C250" i="1"/>
  <c r="C258" i="1"/>
  <c r="F257" i="1"/>
  <c r="C257" i="1" s="1"/>
  <c r="L276" i="1"/>
  <c r="L274" i="1" s="1"/>
  <c r="C280" i="1"/>
  <c r="D275" i="2"/>
  <c r="D274" i="2" s="1"/>
  <c r="D20" i="2"/>
  <c r="H275" i="2"/>
  <c r="H274" i="2" s="1"/>
  <c r="H20" i="2"/>
  <c r="L275" i="2"/>
  <c r="C21" i="2"/>
  <c r="C24" i="2"/>
  <c r="K20" i="2"/>
  <c r="C55" i="2"/>
  <c r="C117" i="2"/>
  <c r="F114" i="2"/>
  <c r="C114" i="2" s="1"/>
  <c r="C133" i="2"/>
  <c r="F131" i="2"/>
  <c r="L212" i="2"/>
  <c r="L211" i="2" s="1"/>
  <c r="C214" i="2"/>
  <c r="L240" i="2"/>
  <c r="C59" i="2"/>
  <c r="L58" i="2"/>
  <c r="L54" i="2" s="1"/>
  <c r="L53" i="2" s="1"/>
  <c r="C68" i="2"/>
  <c r="D75" i="2"/>
  <c r="D52" i="2" s="1"/>
  <c r="H75" i="2"/>
  <c r="C79" i="2"/>
  <c r="C87" i="2"/>
  <c r="C89" i="2"/>
  <c r="F85" i="2"/>
  <c r="L99" i="2"/>
  <c r="C103" i="2"/>
  <c r="C109" i="2"/>
  <c r="F108" i="2"/>
  <c r="C119" i="2"/>
  <c r="O120" i="2"/>
  <c r="G120" i="2"/>
  <c r="G75" i="2" s="1"/>
  <c r="C128" i="2"/>
  <c r="I126" i="2"/>
  <c r="I131" i="2"/>
  <c r="C132" i="2"/>
  <c r="C140" i="2"/>
  <c r="I138" i="2"/>
  <c r="C143" i="2"/>
  <c r="G161" i="2"/>
  <c r="G160" i="2" s="1"/>
  <c r="I161" i="2"/>
  <c r="I160" i="2" s="1"/>
  <c r="C171" i="2"/>
  <c r="F174" i="2"/>
  <c r="F178" i="2"/>
  <c r="C178" i="2" s="1"/>
  <c r="C179" i="2"/>
  <c r="C183" i="2"/>
  <c r="L188" i="2"/>
  <c r="L187" i="2" s="1"/>
  <c r="L182" i="2" s="1"/>
  <c r="C191" i="2"/>
  <c r="I219" i="2"/>
  <c r="C220" i="2"/>
  <c r="C223" i="2"/>
  <c r="D240" i="2"/>
  <c r="D211" i="2" s="1"/>
  <c r="D181" i="2" s="1"/>
  <c r="H240" i="2"/>
  <c r="I267" i="2"/>
  <c r="I266" i="2" s="1"/>
  <c r="I265" i="2" s="1"/>
  <c r="C268" i="2"/>
  <c r="C163" i="3"/>
  <c r="F162" i="3"/>
  <c r="C71" i="2"/>
  <c r="C73" i="2"/>
  <c r="F69" i="2"/>
  <c r="E75" i="2"/>
  <c r="E52" i="2" s="1"/>
  <c r="C100" i="2"/>
  <c r="O99" i="2"/>
  <c r="C111" i="2"/>
  <c r="C124" i="2"/>
  <c r="C125" i="2"/>
  <c r="F121" i="2"/>
  <c r="J120" i="2"/>
  <c r="J75" i="2" s="1"/>
  <c r="N120" i="2"/>
  <c r="N75" i="2" s="1"/>
  <c r="C135" i="2"/>
  <c r="C137" i="2"/>
  <c r="F134" i="2"/>
  <c r="L138" i="2"/>
  <c r="O153" i="2"/>
  <c r="O152" i="2" s="1"/>
  <c r="C167" i="2"/>
  <c r="C168" i="2"/>
  <c r="C169" i="2"/>
  <c r="F166" i="2"/>
  <c r="C166" i="2" s="1"/>
  <c r="C172" i="2"/>
  <c r="C180" i="2"/>
  <c r="I183" i="2"/>
  <c r="C184" i="2"/>
  <c r="E187" i="2"/>
  <c r="E182" i="2" s="1"/>
  <c r="C189" i="2"/>
  <c r="F188" i="2"/>
  <c r="O188" i="2"/>
  <c r="O187" i="2" s="1"/>
  <c r="O182" i="2" s="1"/>
  <c r="C209" i="2"/>
  <c r="F208" i="2"/>
  <c r="C208" i="2" s="1"/>
  <c r="C213" i="2"/>
  <c r="C217" i="2"/>
  <c r="F216" i="2"/>
  <c r="C216" i="2" s="1"/>
  <c r="O227" i="2"/>
  <c r="O232" i="2"/>
  <c r="C247" i="2"/>
  <c r="C249" i="2"/>
  <c r="F245" i="2"/>
  <c r="C245" i="2" s="1"/>
  <c r="K275" i="3"/>
  <c r="K274" i="3" s="1"/>
  <c r="K20" i="3"/>
  <c r="C24" i="3"/>
  <c r="F20" i="3"/>
  <c r="H52" i="2"/>
  <c r="J53" i="2"/>
  <c r="C61" i="2"/>
  <c r="F58" i="2"/>
  <c r="F54" i="2" s="1"/>
  <c r="C72" i="2"/>
  <c r="I69" i="2"/>
  <c r="I67" i="2" s="1"/>
  <c r="C77" i="2"/>
  <c r="C81" i="2"/>
  <c r="F80" i="2"/>
  <c r="O91" i="2"/>
  <c r="O83" i="2" s="1"/>
  <c r="O75" i="2" s="1"/>
  <c r="O52" i="2" s="1"/>
  <c r="I99" i="2"/>
  <c r="C99" i="2" s="1"/>
  <c r="L108" i="2"/>
  <c r="L83" i="2" s="1"/>
  <c r="C136" i="2"/>
  <c r="I134" i="2"/>
  <c r="C156" i="2"/>
  <c r="C157" i="2"/>
  <c r="F153" i="2"/>
  <c r="I175" i="2"/>
  <c r="I174" i="2" s="1"/>
  <c r="C176" i="2"/>
  <c r="C199" i="2"/>
  <c r="I199" i="2"/>
  <c r="C200" i="2"/>
  <c r="E211" i="2"/>
  <c r="E272" i="2" s="1"/>
  <c r="H211" i="2"/>
  <c r="H181" i="2" s="1"/>
  <c r="O219" i="2"/>
  <c r="O212" i="2" s="1"/>
  <c r="O211" i="2" s="1"/>
  <c r="C237" i="2"/>
  <c r="F233" i="2"/>
  <c r="C241" i="2"/>
  <c r="L276" i="2"/>
  <c r="C279" i="2"/>
  <c r="C284" i="2"/>
  <c r="I274" i="2"/>
  <c r="C81" i="3"/>
  <c r="F80" i="3"/>
  <c r="C215" i="2"/>
  <c r="F240" i="2"/>
  <c r="C240" i="2" s="1"/>
  <c r="C269" i="2"/>
  <c r="C277" i="2"/>
  <c r="F276" i="2"/>
  <c r="O276" i="2"/>
  <c r="G275" i="3"/>
  <c r="G274" i="3" s="1"/>
  <c r="G20" i="3"/>
  <c r="C23" i="3"/>
  <c r="I21" i="3"/>
  <c r="C59" i="3"/>
  <c r="C60" i="3"/>
  <c r="C61" i="3"/>
  <c r="F58" i="3"/>
  <c r="O69" i="3"/>
  <c r="O67" i="3" s="1"/>
  <c r="O53" i="3" s="1"/>
  <c r="K75" i="3"/>
  <c r="K52" i="3" s="1"/>
  <c r="O76" i="3"/>
  <c r="C93" i="3"/>
  <c r="L91" i="3"/>
  <c r="C118" i="3"/>
  <c r="I114" i="3"/>
  <c r="C142" i="3"/>
  <c r="I138" i="3"/>
  <c r="I120" i="3" s="1"/>
  <c r="C259" i="2"/>
  <c r="C261" i="2"/>
  <c r="F253" i="2"/>
  <c r="F266" i="2"/>
  <c r="L274" i="3"/>
  <c r="E75" i="3"/>
  <c r="E52" i="3" s="1"/>
  <c r="G75" i="3"/>
  <c r="G52" i="3" s="1"/>
  <c r="C111" i="3"/>
  <c r="F108" i="3"/>
  <c r="C123" i="3"/>
  <c r="F121" i="3"/>
  <c r="C135" i="3"/>
  <c r="F134" i="3"/>
  <c r="C256" i="2"/>
  <c r="C257" i="2"/>
  <c r="I263" i="2"/>
  <c r="I252" i="2" s="1"/>
  <c r="C264" i="2"/>
  <c r="H272" i="2"/>
  <c r="O275" i="3"/>
  <c r="O274" i="3" s="1"/>
  <c r="O20" i="3"/>
  <c r="F54" i="3"/>
  <c r="C55" i="3"/>
  <c r="C56" i="3"/>
  <c r="L58" i="3"/>
  <c r="L54" i="3" s="1"/>
  <c r="L53" i="3" s="1"/>
  <c r="C63" i="3"/>
  <c r="C71" i="3"/>
  <c r="D75" i="3"/>
  <c r="C79" i="3"/>
  <c r="L99" i="3"/>
  <c r="C170" i="3"/>
  <c r="I166" i="3"/>
  <c r="I161" i="3" s="1"/>
  <c r="I160" i="3" s="1"/>
  <c r="C217" i="3"/>
  <c r="L216" i="3"/>
  <c r="C216" i="3" s="1"/>
  <c r="C230" i="3"/>
  <c r="I227" i="3"/>
  <c r="I212" i="3" s="1"/>
  <c r="I211" i="3" s="1"/>
  <c r="I241" i="3"/>
  <c r="I240" i="3" s="1"/>
  <c r="C242" i="3"/>
  <c r="C251" i="3"/>
  <c r="F250" i="3"/>
  <c r="C250" i="3" s="1"/>
  <c r="I69" i="3"/>
  <c r="I67" i="3" s="1"/>
  <c r="I53" i="3" s="1"/>
  <c r="I77" i="3"/>
  <c r="C101" i="3"/>
  <c r="C103" i="3"/>
  <c r="F99" i="3"/>
  <c r="C110" i="3"/>
  <c r="I108" i="3"/>
  <c r="C125" i="3"/>
  <c r="L138" i="3"/>
  <c r="C141" i="3"/>
  <c r="C165" i="3"/>
  <c r="C171" i="3"/>
  <c r="C175" i="3"/>
  <c r="O174" i="3"/>
  <c r="C235" i="3"/>
  <c r="F233" i="3"/>
  <c r="F69" i="3"/>
  <c r="O85" i="3"/>
  <c r="O83" i="3" s="1"/>
  <c r="C95" i="3"/>
  <c r="F91" i="3"/>
  <c r="C102" i="3"/>
  <c r="I99" i="3"/>
  <c r="C105" i="3"/>
  <c r="C109" i="3"/>
  <c r="L108" i="3"/>
  <c r="C113" i="3"/>
  <c r="C115" i="3"/>
  <c r="F114" i="3"/>
  <c r="C114" i="3" s="1"/>
  <c r="E120" i="3"/>
  <c r="C127" i="3"/>
  <c r="F126" i="3"/>
  <c r="C126" i="3" s="1"/>
  <c r="C139" i="3"/>
  <c r="F138" i="3"/>
  <c r="O138" i="3"/>
  <c r="O120" i="3" s="1"/>
  <c r="F153" i="3"/>
  <c r="I153" i="3"/>
  <c r="I152" i="3" s="1"/>
  <c r="C154" i="3"/>
  <c r="C157" i="3"/>
  <c r="D160" i="3"/>
  <c r="M161" i="3"/>
  <c r="M160" i="3" s="1"/>
  <c r="L162" i="3"/>
  <c r="L161" i="3" s="1"/>
  <c r="L160" i="3" s="1"/>
  <c r="C167" i="3"/>
  <c r="F166" i="3"/>
  <c r="C166" i="3" s="1"/>
  <c r="C173" i="3"/>
  <c r="C177" i="3"/>
  <c r="C86" i="3"/>
  <c r="C94" i="3"/>
  <c r="I91" i="3"/>
  <c r="I83" i="3" s="1"/>
  <c r="C130" i="3"/>
  <c r="D120" i="3"/>
  <c r="H120" i="3"/>
  <c r="H75" i="3" s="1"/>
  <c r="L134" i="3"/>
  <c r="L120" i="3" s="1"/>
  <c r="C137" i="3"/>
  <c r="C186" i="3"/>
  <c r="I183" i="3"/>
  <c r="C191" i="3"/>
  <c r="F188" i="3"/>
  <c r="G211" i="3"/>
  <c r="G181" i="3" s="1"/>
  <c r="F252" i="3"/>
  <c r="C267" i="3"/>
  <c r="L266" i="3"/>
  <c r="L265" i="3" s="1"/>
  <c r="F174" i="3"/>
  <c r="D182" i="3"/>
  <c r="D181" i="3" s="1"/>
  <c r="I188" i="3"/>
  <c r="I187" i="3" s="1"/>
  <c r="C194" i="3"/>
  <c r="C202" i="3"/>
  <c r="I199" i="3"/>
  <c r="C199" i="3" s="1"/>
  <c r="C206" i="3"/>
  <c r="C210" i="3"/>
  <c r="E211" i="3"/>
  <c r="E181" i="3" s="1"/>
  <c r="J211" i="3"/>
  <c r="J181" i="3" s="1"/>
  <c r="H212" i="3"/>
  <c r="H211" i="3" s="1"/>
  <c r="H181" i="3" s="1"/>
  <c r="C226" i="3"/>
  <c r="I233" i="3"/>
  <c r="I232" i="3" s="1"/>
  <c r="C234" i="3"/>
  <c r="C237" i="3"/>
  <c r="C238" i="3"/>
  <c r="C246" i="3"/>
  <c r="L252" i="3"/>
  <c r="C189" i="3"/>
  <c r="L188" i="3"/>
  <c r="K211" i="3"/>
  <c r="K272" i="3" s="1"/>
  <c r="C213" i="3"/>
  <c r="L212" i="3"/>
  <c r="L211" i="3" s="1"/>
  <c r="N240" i="3"/>
  <c r="N211" i="3" s="1"/>
  <c r="N181" i="3" s="1"/>
  <c r="C245" i="3"/>
  <c r="C249" i="3"/>
  <c r="C269" i="3"/>
  <c r="C277" i="3"/>
  <c r="C279" i="3"/>
  <c r="F276" i="3"/>
  <c r="F274" i="3" s="1"/>
  <c r="C179" i="3"/>
  <c r="M181" i="3"/>
  <c r="O199" i="3"/>
  <c r="O187" i="3" s="1"/>
  <c r="O182" i="3" s="1"/>
  <c r="C209" i="3"/>
  <c r="L208" i="3"/>
  <c r="C208" i="3" s="1"/>
  <c r="C215" i="3"/>
  <c r="F214" i="3"/>
  <c r="O219" i="3"/>
  <c r="O212" i="3" s="1"/>
  <c r="O211" i="3" s="1"/>
  <c r="C231" i="3"/>
  <c r="F227" i="3"/>
  <c r="F240" i="3"/>
  <c r="C240" i="3" s="1"/>
  <c r="C241" i="3"/>
  <c r="C254" i="3"/>
  <c r="O253" i="3"/>
  <c r="O252" i="3" s="1"/>
  <c r="C263" i="3"/>
  <c r="I265" i="3"/>
  <c r="C265" i="3" s="1"/>
  <c r="C270" i="3"/>
  <c r="I276" i="3"/>
  <c r="C282" i="3"/>
  <c r="C283" i="3"/>
  <c r="G51" i="3" l="1"/>
  <c r="J52" i="3"/>
  <c r="J272" i="3"/>
  <c r="F83" i="3"/>
  <c r="D52" i="3"/>
  <c r="D51" i="3" s="1"/>
  <c r="O272" i="2"/>
  <c r="J272" i="2"/>
  <c r="K181" i="3"/>
  <c r="K51" i="3" s="1"/>
  <c r="L274" i="2"/>
  <c r="K51" i="1"/>
  <c r="E51" i="1"/>
  <c r="J181" i="1"/>
  <c r="C227" i="2"/>
  <c r="G272" i="1"/>
  <c r="F83" i="1"/>
  <c r="I120" i="2"/>
  <c r="O211" i="1"/>
  <c r="M272" i="2"/>
  <c r="C219" i="1"/>
  <c r="C219" i="2"/>
  <c r="L211" i="1"/>
  <c r="J181" i="2"/>
  <c r="E52" i="1"/>
  <c r="C134" i="3"/>
  <c r="L83" i="3"/>
  <c r="L75" i="3" s="1"/>
  <c r="H51" i="2"/>
  <c r="C131" i="2"/>
  <c r="N51" i="1"/>
  <c r="I187" i="2"/>
  <c r="C91" i="2"/>
  <c r="D51" i="1"/>
  <c r="H52" i="1"/>
  <c r="H51" i="1" s="1"/>
  <c r="J51" i="1"/>
  <c r="J50" i="1" s="1"/>
  <c r="N211" i="2"/>
  <c r="N181" i="2" s="1"/>
  <c r="O161" i="3"/>
  <c r="O160" i="3" s="1"/>
  <c r="M75" i="3"/>
  <c r="M52" i="3" s="1"/>
  <c r="M51" i="3" s="1"/>
  <c r="L26" i="3"/>
  <c r="C27" i="3"/>
  <c r="N52" i="1"/>
  <c r="L187" i="3"/>
  <c r="L182" i="3" s="1"/>
  <c r="L181" i="3" s="1"/>
  <c r="C58" i="3"/>
  <c r="C263" i="2"/>
  <c r="C275" i="2"/>
  <c r="C245" i="1"/>
  <c r="C199" i="1"/>
  <c r="K75" i="2"/>
  <c r="K181" i="2"/>
  <c r="M181" i="1"/>
  <c r="M51" i="1" s="1"/>
  <c r="M272" i="1"/>
  <c r="O181" i="2"/>
  <c r="N50" i="1"/>
  <c r="N273" i="1"/>
  <c r="D273" i="1"/>
  <c r="D50" i="1"/>
  <c r="H273" i="1"/>
  <c r="H50" i="1"/>
  <c r="O75" i="1"/>
  <c r="H272" i="3"/>
  <c r="H52" i="3"/>
  <c r="H51" i="3" s="1"/>
  <c r="N272" i="2"/>
  <c r="N52" i="2"/>
  <c r="N51" i="2" s="1"/>
  <c r="G52" i="2"/>
  <c r="G51" i="2" s="1"/>
  <c r="G272" i="2"/>
  <c r="O51" i="2"/>
  <c r="O50" i="2" s="1"/>
  <c r="G273" i="1"/>
  <c r="G50" i="1"/>
  <c r="C83" i="3"/>
  <c r="D273" i="3"/>
  <c r="D50" i="3"/>
  <c r="K50" i="1"/>
  <c r="K273" i="1"/>
  <c r="E50" i="1"/>
  <c r="E273" i="1"/>
  <c r="I53" i="2"/>
  <c r="F187" i="3"/>
  <c r="C188" i="3"/>
  <c r="N51" i="3"/>
  <c r="F265" i="2"/>
  <c r="C266" i="2"/>
  <c r="M181" i="2"/>
  <c r="M51" i="2" s="1"/>
  <c r="I211" i="1"/>
  <c r="E51" i="3"/>
  <c r="O273" i="2"/>
  <c r="C45" i="2"/>
  <c r="F212" i="3"/>
  <c r="C214" i="3"/>
  <c r="N272" i="3"/>
  <c r="M272" i="3"/>
  <c r="G272" i="3"/>
  <c r="C138" i="3"/>
  <c r="C69" i="3"/>
  <c r="F67" i="3"/>
  <c r="C67" i="3" s="1"/>
  <c r="C108" i="3"/>
  <c r="J51" i="3"/>
  <c r="C253" i="2"/>
  <c r="F252" i="2"/>
  <c r="C252" i="2" s="1"/>
  <c r="C276" i="2"/>
  <c r="C80" i="3"/>
  <c r="F76" i="3"/>
  <c r="C153" i="2"/>
  <c r="F152" i="2"/>
  <c r="C152" i="2" s="1"/>
  <c r="E181" i="2"/>
  <c r="C121" i="2"/>
  <c r="F120" i="2"/>
  <c r="F274" i="2"/>
  <c r="L181" i="2"/>
  <c r="C183" i="1"/>
  <c r="C114" i="1"/>
  <c r="C126" i="2"/>
  <c r="F161" i="2"/>
  <c r="C162" i="2"/>
  <c r="I83" i="2"/>
  <c r="I75" i="2" s="1"/>
  <c r="O20" i="2"/>
  <c r="L174" i="1"/>
  <c r="C174" i="1" s="1"/>
  <c r="C175" i="1"/>
  <c r="C166" i="1"/>
  <c r="F161" i="1"/>
  <c r="C138" i="2"/>
  <c r="C269" i="1"/>
  <c r="C267" i="1"/>
  <c r="L266" i="1"/>
  <c r="I187" i="1"/>
  <c r="I182" i="1" s="1"/>
  <c r="I181" i="1" s="1"/>
  <c r="I160" i="1"/>
  <c r="C138" i="1"/>
  <c r="O53" i="1"/>
  <c r="O52" i="1" s="1"/>
  <c r="I83" i="1"/>
  <c r="C83" i="1" s="1"/>
  <c r="C99" i="3"/>
  <c r="H273" i="2"/>
  <c r="H50" i="2"/>
  <c r="D51" i="2"/>
  <c r="C276" i="1"/>
  <c r="F253" i="1"/>
  <c r="C241" i="1"/>
  <c r="F240" i="1"/>
  <c r="C240" i="1" s="1"/>
  <c r="C266" i="3"/>
  <c r="C227" i="3"/>
  <c r="C253" i="3"/>
  <c r="I182" i="3"/>
  <c r="I181" i="3" s="1"/>
  <c r="C91" i="3"/>
  <c r="C219" i="3"/>
  <c r="O75" i="3"/>
  <c r="O52" i="3" s="1"/>
  <c r="C80" i="2"/>
  <c r="F76" i="2"/>
  <c r="J52" i="2"/>
  <c r="J51" i="2" s="1"/>
  <c r="F212" i="2"/>
  <c r="C175" i="2"/>
  <c r="C108" i="2"/>
  <c r="C85" i="2"/>
  <c r="F83" i="2"/>
  <c r="C83" i="2" s="1"/>
  <c r="C54" i="2"/>
  <c r="C216" i="1"/>
  <c r="F212" i="1"/>
  <c r="O274" i="2"/>
  <c r="O181" i="1"/>
  <c r="F187" i="1"/>
  <c r="C188" i="1"/>
  <c r="C153" i="1"/>
  <c r="F152" i="1"/>
  <c r="C152" i="1" s="1"/>
  <c r="C58" i="1"/>
  <c r="F54" i="1"/>
  <c r="N272" i="1"/>
  <c r="C26" i="1"/>
  <c r="L20" i="1"/>
  <c r="I120" i="1"/>
  <c r="O181" i="3"/>
  <c r="C77" i="3"/>
  <c r="I76" i="3"/>
  <c r="I75" i="3" s="1"/>
  <c r="I52" i="3" s="1"/>
  <c r="F53" i="3"/>
  <c r="C54" i="3"/>
  <c r="C85" i="3"/>
  <c r="G273" i="3"/>
  <c r="G50" i="3"/>
  <c r="C134" i="2"/>
  <c r="C69" i="2"/>
  <c r="F67" i="2"/>
  <c r="C67" i="2" s="1"/>
  <c r="C162" i="3"/>
  <c r="F161" i="3"/>
  <c r="F275" i="1"/>
  <c r="C21" i="1"/>
  <c r="F20" i="1"/>
  <c r="C20" i="1" s="1"/>
  <c r="C183" i="3"/>
  <c r="C276" i="3"/>
  <c r="E272" i="3"/>
  <c r="C174" i="3"/>
  <c r="D272" i="3"/>
  <c r="C252" i="3"/>
  <c r="F152" i="3"/>
  <c r="C152" i="3" s="1"/>
  <c r="C153" i="3"/>
  <c r="F232" i="3"/>
  <c r="C232" i="3" s="1"/>
  <c r="C233" i="3"/>
  <c r="D272" i="2"/>
  <c r="F120" i="3"/>
  <c r="C120" i="3" s="1"/>
  <c r="C121" i="3"/>
  <c r="C267" i="2"/>
  <c r="I275" i="3"/>
  <c r="I20" i="3"/>
  <c r="C21" i="3"/>
  <c r="C233" i="2"/>
  <c r="F232" i="2"/>
  <c r="C232" i="2" s="1"/>
  <c r="C58" i="2"/>
  <c r="C188" i="2"/>
  <c r="F187" i="2"/>
  <c r="I182" i="2"/>
  <c r="E51" i="2"/>
  <c r="I212" i="2"/>
  <c r="I211" i="2" s="1"/>
  <c r="C174" i="2"/>
  <c r="L52" i="1"/>
  <c r="C41" i="2"/>
  <c r="F20" i="2"/>
  <c r="C27" i="2"/>
  <c r="L26" i="2"/>
  <c r="C233" i="1"/>
  <c r="F232" i="1"/>
  <c r="C232" i="1" s="1"/>
  <c r="L120" i="2"/>
  <c r="L75" i="2" s="1"/>
  <c r="K272" i="1"/>
  <c r="C121" i="1"/>
  <c r="F120" i="1"/>
  <c r="M273" i="3" l="1"/>
  <c r="M50" i="3"/>
  <c r="K50" i="3"/>
  <c r="K273" i="3"/>
  <c r="L52" i="3"/>
  <c r="L51" i="3" s="1"/>
  <c r="L272" i="3"/>
  <c r="C187" i="1"/>
  <c r="K52" i="2"/>
  <c r="K51" i="2" s="1"/>
  <c r="K272" i="2"/>
  <c r="O272" i="1"/>
  <c r="C26" i="3"/>
  <c r="L20" i="3"/>
  <c r="I272" i="2"/>
  <c r="O51" i="3"/>
  <c r="J273" i="1"/>
  <c r="C20" i="3"/>
  <c r="I75" i="1"/>
  <c r="I52" i="1" s="1"/>
  <c r="I51" i="1" s="1"/>
  <c r="I273" i="1" s="1"/>
  <c r="C120" i="2"/>
  <c r="I52" i="2"/>
  <c r="I50" i="1"/>
  <c r="L272" i="2"/>
  <c r="L52" i="2"/>
  <c r="L51" i="2" s="1"/>
  <c r="L50" i="2" s="1"/>
  <c r="O50" i="3"/>
  <c r="O273" i="3"/>
  <c r="C53" i="3"/>
  <c r="C266" i="1"/>
  <c r="L265" i="1"/>
  <c r="C161" i="2"/>
  <c r="F160" i="2"/>
  <c r="C160" i="2" s="1"/>
  <c r="G273" i="2"/>
  <c r="G50" i="2"/>
  <c r="I181" i="2"/>
  <c r="I274" i="3"/>
  <c r="C274" i="3" s="1"/>
  <c r="C275" i="3"/>
  <c r="F53" i="2"/>
  <c r="J50" i="2"/>
  <c r="J273" i="2"/>
  <c r="D273" i="2"/>
  <c r="D50" i="2"/>
  <c r="C161" i="1"/>
  <c r="F160" i="1"/>
  <c r="C160" i="1" s="1"/>
  <c r="J50" i="3"/>
  <c r="J273" i="3"/>
  <c r="M50" i="2"/>
  <c r="M273" i="2"/>
  <c r="N50" i="3"/>
  <c r="N273" i="3"/>
  <c r="N50" i="2"/>
  <c r="N273" i="2"/>
  <c r="C26" i="2"/>
  <c r="L273" i="2"/>
  <c r="L20" i="2"/>
  <c r="E273" i="2"/>
  <c r="E50" i="2"/>
  <c r="F75" i="1"/>
  <c r="C75" i="1" s="1"/>
  <c r="F182" i="1"/>
  <c r="C76" i="3"/>
  <c r="F75" i="3"/>
  <c r="C75" i="3" s="1"/>
  <c r="C265" i="2"/>
  <c r="C120" i="1"/>
  <c r="C20" i="2"/>
  <c r="C187" i="2"/>
  <c r="F182" i="2"/>
  <c r="F274" i="1"/>
  <c r="C274" i="1" s="1"/>
  <c r="C275" i="1"/>
  <c r="C54" i="1"/>
  <c r="F53" i="1"/>
  <c r="F211" i="1"/>
  <c r="C211" i="1" s="1"/>
  <c r="C212" i="1"/>
  <c r="C76" i="2"/>
  <c r="F75" i="2"/>
  <c r="C75" i="2" s="1"/>
  <c r="O272" i="3"/>
  <c r="C274" i="2"/>
  <c r="H273" i="3"/>
  <c r="H50" i="3"/>
  <c r="M50" i="1"/>
  <c r="M273" i="1"/>
  <c r="F160" i="3"/>
  <c r="C160" i="3" s="1"/>
  <c r="C161" i="3"/>
  <c r="C212" i="2"/>
  <c r="F211" i="2"/>
  <c r="C211" i="2" s="1"/>
  <c r="C253" i="1"/>
  <c r="F252" i="1"/>
  <c r="O51" i="1"/>
  <c r="L50" i="3"/>
  <c r="L273" i="3"/>
  <c r="F211" i="3"/>
  <c r="C212" i="3"/>
  <c r="E273" i="3"/>
  <c r="E50" i="3"/>
  <c r="C187" i="3"/>
  <c r="F182" i="3"/>
  <c r="I272" i="3"/>
  <c r="I51" i="3"/>
  <c r="K50" i="2" l="1"/>
  <c r="K273" i="2"/>
  <c r="I272" i="1"/>
  <c r="I51" i="2"/>
  <c r="I273" i="2" s="1"/>
  <c r="C182" i="3"/>
  <c r="F181" i="3"/>
  <c r="C181" i="3" s="1"/>
  <c r="O50" i="1"/>
  <c r="O273" i="1"/>
  <c r="L272" i="1"/>
  <c r="C265" i="1"/>
  <c r="L181" i="1"/>
  <c r="L51" i="1" s="1"/>
  <c r="C211" i="3"/>
  <c r="F272" i="3"/>
  <c r="C272" i="3" s="1"/>
  <c r="C252" i="1"/>
  <c r="F272" i="1"/>
  <c r="F52" i="1"/>
  <c r="C53" i="1"/>
  <c r="F181" i="2"/>
  <c r="C181" i="2" s="1"/>
  <c r="C182" i="2"/>
  <c r="F272" i="2"/>
  <c r="C272" i="2" s="1"/>
  <c r="C182" i="1"/>
  <c r="F181" i="1"/>
  <c r="C181" i="1" s="1"/>
  <c r="I273" i="3"/>
  <c r="I50" i="3"/>
  <c r="C53" i="2"/>
  <c r="F52" i="2"/>
  <c r="F52" i="3"/>
  <c r="I50" i="2" l="1"/>
  <c r="F51" i="2"/>
  <c r="C52" i="2"/>
  <c r="F51" i="1"/>
  <c r="C52" i="1"/>
  <c r="C52" i="3"/>
  <c r="F51" i="3"/>
  <c r="C272" i="1"/>
  <c r="L50" i="1"/>
  <c r="L273" i="1"/>
  <c r="F273" i="3" l="1"/>
  <c r="C273" i="3" s="1"/>
  <c r="F50" i="3"/>
  <c r="C50" i="3" s="1"/>
  <c r="C51" i="3"/>
  <c r="F273" i="2"/>
  <c r="C273" i="2" s="1"/>
  <c r="F50" i="2"/>
  <c r="C50" i="2" s="1"/>
  <c r="C51" i="2"/>
  <c r="F273" i="1"/>
  <c r="C273" i="1" s="1"/>
  <c r="C51" i="1"/>
  <c r="F50" i="1"/>
  <c r="C50" i="1" s="1"/>
</calcChain>
</file>

<file path=xl/sharedStrings.xml><?xml version="1.0" encoding="utf-8"?>
<sst xmlns="http://schemas.openxmlformats.org/spreadsheetml/2006/main" count="6690" uniqueCount="600">
  <si>
    <t>Tāme Nr.9.1.11.</t>
  </si>
  <si>
    <t>IEŅĒMUMU UN IZDEVUMU TĀME 2020.GADAM</t>
  </si>
  <si>
    <t>Budžeta finansēta institūcija</t>
  </si>
  <si>
    <t>Jūrmalas pilsētas dome</t>
  </si>
  <si>
    <t>Reģistrācijas Nr.</t>
  </si>
  <si>
    <t>90000056357</t>
  </si>
  <si>
    <t>Adrese</t>
  </si>
  <si>
    <t>Jūrmala, Jomas iela 1/5, LV-2015</t>
  </si>
  <si>
    <t>Funkcionālās klasifikācijas kods</t>
  </si>
  <si>
    <t>09.210</t>
  </si>
  <si>
    <t>Programma</t>
  </si>
  <si>
    <t>Projekts ''Karjeras atbalsts vispārējās un profesionālās izglītības iestādēs''</t>
  </si>
  <si>
    <t>Konta Nr.</t>
  </si>
  <si>
    <t>pamatbudžetam</t>
  </si>
  <si>
    <t>Valsts budžeta transfertiem</t>
  </si>
  <si>
    <t>projektiem</t>
  </si>
  <si>
    <t>LV23TREL9802008033000</t>
  </si>
  <si>
    <t>maksas pakalpojumiem</t>
  </si>
  <si>
    <t>ziedojumiem, dāvinājumiem</t>
  </si>
  <si>
    <t>Budžeta klasifikācijas                                                         kods</t>
  </si>
  <si>
    <t>Rādītāju nosaukumi</t>
  </si>
  <si>
    <t>Izdevumu tāme 2020.gadam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</si>
  <si>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</si>
  <si>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</si>
  <si>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</si>
  <si>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</si>
  <si>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</si>
  <si>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</si>
  <si>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</si>
  <si>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</si>
  <si>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</si>
  <si>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</si>
  <si>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</si>
  <si>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</si>
  <si>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</si>
  <si>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</si>
  <si>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</si>
  <si>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</si>
  <si>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</si>
  <si>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</si>
  <si>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</si>
  <si>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</si>
  <si>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</si>
  <si>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</si>
  <si>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</si>
  <si>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</si>
  <si>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</si>
  <si>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</si>
  <si>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</si>
  <si>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</si>
  <si>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</si>
  <si>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</si>
  <si>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</si>
  <si>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</si>
  <si>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</si>
  <si>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</si>
  <si>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</si>
  <si>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</si>
  <si>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</si>
  <si>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</si>
  <si>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</si>
  <si>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</si>
  <si>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</si>
  <si>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</si>
  <si>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</si>
  <si>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</si>
  <si>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</si>
  <si>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</si>
  <si>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</si>
  <si>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</si>
  <si>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</si>
  <si>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</si>
  <si>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</si>
  <si>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</si>
  <si>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</si>
  <si>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</si>
  <si>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</si>
  <si>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</si>
  <si>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</si>
  <si>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</si>
  <si>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</si>
  <si>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</si>
  <si>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</si>
  <si>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</si>
  <si>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</si>
  <si>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sociālās apdrošināšanas obligātās iemaksas, pabalsti un kompensācijas</t>
  </si>
  <si>
    <t>Darba devēja valsts sociālās apdrošināšanas obligātās iemaksas</t>
  </si>
  <si>
    <t>Darba devēja pabalsti, kompensācijas un citi maksājumi</t>
  </si>
  <si>
    <t>Darba devēja pabalsti un kompensācijas, no kuriem aprēķina iedzīvotāju ienākuma nodokli un valsts socīalās apdrošināšanas obligātās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</si>
  <si>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</si>
  <si>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</si>
  <si>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</si>
  <si>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</si>
  <si>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</si>
  <si>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</si>
  <si>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</si>
  <si>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</si>
  <si>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</si>
  <si>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</si>
  <si>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</si>
  <si>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</si>
  <si>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Izdevumi par komunālajiem pakalpojumiem</t>
  </si>
  <si>
    <t>Izdevumi par siltumenerģiju</t>
  </si>
  <si>
    <t>Izdevumi par ūdensapgādi un kanalizāciju</t>
  </si>
  <si>
    <t>Izdevumi par elektroenerģiju</t>
  </si>
  <si>
    <t>Izdevumi par atkritumu savākšanu, izvešanu no apdzīvotām vietām un teritorijām ārpus apdzīvotām vietām un utilizāciju</t>
  </si>
  <si>
    <t>Izdevumi par pārējiem komunālajiem pakalpojumiem</t>
  </si>
  <si>
    <t>Dažādi pakalpojumi</t>
  </si>
  <si>
    <t>Izdevumi iestādes sabiedrisko aktivitāšu īstenošanai</t>
  </si>
  <si>
    <t>Izdevumi par profesionālās darbības pakalpojumiem</t>
  </si>
  <si>
    <t>Izdevumi par transporta pakalpojumiem</t>
  </si>
  <si>
    <t>Normatīvajos aktos noteiktie veselības un fiziskās sagatavotības pārbaudes izdevumi</t>
  </si>
  <si>
    <t>Izdevumi par saņemtajiem mācību pakalpojumiem</t>
  </si>
  <si>
    <t>Sakarā ar pakalpojumu apjoma samazinājumu, finansējums nav nepieciešams</t>
  </si>
  <si>
    <t>Maksājumu pakalpojumi un komisijas</t>
  </si>
  <si>
    <t>Pārējie neklasificētie pakalpojumi</t>
  </si>
  <si>
    <t>Remontdarbi un iestāžu uzturēšanas pakalpojumi (izņemot kapitālo remontu)</t>
  </si>
  <si>
    <t>Ēku, būvju un telpu būvdarbi</t>
  </si>
  <si>
    <t>Transportlīdzekļu uzturēšana un remonts</t>
  </si>
  <si>
    <t>Iekārtas, inventāra un aparatūras remonts, tehniskā apkalpošana</t>
  </si>
  <si>
    <t>Nekustamā īpašuma uzturēšana</t>
  </si>
  <si>
    <t>Autoceļu un ielu pārvaldīšana un uzturēšana</t>
  </si>
  <si>
    <t>Apdrošināšanas izdevumi</t>
  </si>
  <si>
    <t>Pārējie remontdarbu un iestāžu uzturēšanas pakalpojumi</t>
  </si>
  <si>
    <t>Informācijas tehnoloģiju pakalpojumi</t>
  </si>
  <si>
    <t>Īre un noma</t>
  </si>
  <si>
    <t>Ēku, telpu īre un noma</t>
  </si>
  <si>
    <t>Transportlīdzekļu noma</t>
  </si>
  <si>
    <t>Zemes noma</t>
  </si>
  <si>
    <t>Iekārtu, aparatūras un inventāra īre un noma</t>
  </si>
  <si>
    <t>Pārējā noma</t>
  </si>
  <si>
    <t>Pārējie pakalpojumi</t>
  </si>
  <si>
    <t>Izdevumi par tiesvedības darbiem</t>
  </si>
  <si>
    <t>Ar brīvprātīgā darba veikšanu saistītie izdevumi</t>
  </si>
  <si>
    <t>Pašvaldību līdzekļi neparedzētiem gadījumiem</t>
  </si>
  <si>
    <t>Izdevumi juridiskās palīdzības sniedzējiem un zvērinātiem tiesu izpildītājiem</t>
  </si>
  <si>
    <t>Maksājumi par parāda apkalpošanu un komisijas maksas par izmantotajiem atsavinātajiem finanšu instrumentiem</t>
  </si>
  <si>
    <t>Krājumi, materiāli, energoresursi, preces, biroja preces un inventārs, kurus neuzskaita kodā 5000</t>
  </si>
  <si>
    <t>Izdevumi par dažādām precēm un inventāru</t>
  </si>
  <si>
    <t xml:space="preserve">Biroja preces </t>
  </si>
  <si>
    <t>Inventārs</t>
  </si>
  <si>
    <t>Darba aizsardzības līdzekļi</t>
  </si>
  <si>
    <t>Izdevumi par precēm iestādes sabiedrisko aktivitāšu īstenošanai</t>
  </si>
  <si>
    <t>Kurināmais un enerģētiskie  materiāli</t>
  </si>
  <si>
    <t>Kurināmais</t>
  </si>
  <si>
    <t>Degviela</t>
  </si>
  <si>
    <t>Pārējie enerģētiskie materiāli</t>
  </si>
  <si>
    <t>Materiāli un izejvielas palīgražošanai</t>
  </si>
  <si>
    <t>Zāles, ķimikālijas, laboratorijas preces, medicīniskās ierīces, laboratorijas dzīvnieki un to uzturēšana</t>
  </si>
  <si>
    <t>Zāles, ķimikālijas, laboratorijas preces</t>
  </si>
  <si>
    <t>Medicīnas instrumenti, laboratorijas dzīvnieki un to uzturēšana</t>
  </si>
  <si>
    <t>Iestāžu uzturēšanas materiāli un preces</t>
  </si>
  <si>
    <t>Remontmateriāli</t>
  </si>
  <si>
    <t>Saimniecības preces un pārējie remontmateriāli</t>
  </si>
  <si>
    <t>Transportlīdzekļu uzturēšana un remontmateriāli</t>
  </si>
  <si>
    <t>Valsts un pašvaldību aprūpē, apgādē un dienestā (amatā)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</si>
  <si>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</si>
  <si>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</si>
  <si>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</si>
  <si>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</si>
  <si>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</si>
  <si>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</si>
  <si>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apgādē un dienestā (amatā)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</si>
  <si>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</si>
  <si>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</si>
  <si>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</si>
  <si>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</si>
  <si>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</si>
  <si>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</si>
  <si>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</si>
  <si>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</si>
  <si>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</si>
  <si>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maksājumi</t>
  </si>
  <si>
    <t>Iedzīvotāju ienākuma nodoklis (no maksātnespējīgā darba devēja darbinieku prasījumu summām)</t>
  </si>
  <si>
    <t>Budžeta iestāžu dabas resursu nodokļa maksājumi</t>
  </si>
  <si>
    <t>Pārējie budžeta iestāžu pārskaitītie nodokļi un nodevas</t>
  </si>
  <si>
    <t>Maksājumi par budžeta iestādēm piemērotajām sankcijām</t>
  </si>
  <si>
    <t>Subsīdijas un dotācijas</t>
  </si>
  <si>
    <t>Subsīdijas un dotācijas komersantiem, biedrībām un nodibinājumiem</t>
  </si>
  <si>
    <t>Valsts un pašvaldību budžeta dotācija komersantiem, biedrībām,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</si>
  <si>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</si>
  <si>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</si>
  <si>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</si>
  <si>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</si>
  <si>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</si>
  <si>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</si>
  <si>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</si>
  <si>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</si>
  <si>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</si>
  <si>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</si>
  <si>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</si>
  <si>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</si>
  <si>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</si>
  <si>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</si>
  <si>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</si>
  <si>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</si>
  <si>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</si>
  <si>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procentu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</si>
  <si>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</si>
  <si>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</si>
  <si>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</si>
  <si>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</si>
  <si>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</si>
  <si>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Nemateriālo ieguldījumu izveidošana</t>
  </si>
  <si>
    <t>Pamatlīdzekļi, ieguldījuma īpašumi un bioloģiskie aktīvi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</si>
  <si>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</si>
  <si>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</si>
  <si>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</si>
  <si>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</si>
  <si>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</si>
  <si>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</si>
  <si>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</si>
  <si>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</si>
  <si>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</si>
  <si>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</si>
  <si>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</si>
  <si>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</si>
  <si>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</si>
  <si>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Bibliotēku krājumi</t>
  </si>
  <si>
    <t>Izklaides, literārie un mākslas oriģināldarbi</t>
  </si>
  <si>
    <t>Antīkie un citi mākslas priekšmeti</t>
  </si>
  <si>
    <t>Datortehnika, sakaru un cita biroja tehnika</t>
  </si>
  <si>
    <t>Pārējie iepriekš neklasificētie pamatlīdzekļi un ieguldījuma īpašumi</t>
  </si>
  <si>
    <t>Pamatlīdzekļu un ieguldījuma īpašumu izveidošana un nepabeigtā būvniecība</t>
  </si>
  <si>
    <t>Kapitālais remonts un rekonstrukcija</t>
  </si>
  <si>
    <t>Bioloģiskie un pazemes aktīvi</t>
  </si>
  <si>
    <t>Pārējie bioloģiskie un lauksaimniecības aktīvi</t>
  </si>
  <si>
    <t>Ilgtermiņa ieguldījumi nomātajos pamatlīdzekļos</t>
  </si>
  <si>
    <t>Sociāla rakstura maksājumi un kompensācijas</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</si>
  <si>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</si>
  <si>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</si>
  <si>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</si>
  <si>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</si>
  <si>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</si>
  <si>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Bezdarbnieka pabalsts</t>
  </si>
  <si>
    <t>Bezdarbnieka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</si>
  <si>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</si>
  <si>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</si>
  <si>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</si>
  <si>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</si>
  <si>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</si>
  <si>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</si>
  <si>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</si>
  <si>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pabalsts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</si>
  <si>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</si>
  <si>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</si>
  <si>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</si>
  <si>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</si>
  <si>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</si>
  <si>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</si>
  <si>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</si>
  <si>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</si>
  <si>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Pašvaldību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</si>
  <si>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</si>
  <si>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</si>
  <si>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</si>
  <si>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</si>
  <si>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</si>
  <si>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</si>
  <si>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</si>
  <si>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</si>
  <si>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</si>
  <si>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</si>
  <si>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</si>
  <si>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</si>
  <si>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</si>
  <si>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</si>
  <si>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Kompensācijas, kuras izmaksā personām, pamatojoties uz Latvijas tiesu, Eiropas Savienības Tiesas, Eiropas Cilvēktiesību tiesas nolēmumiem</t>
  </si>
  <si>
    <t>Kompensācijas, kuras izmaksā fiziskām un juridiskām personām, pamatojoties uz Latvijas tiesu un lēmējiestādes nolēmumiem</t>
  </si>
  <si>
    <t>Transferti, uzturēšanas izdevumu transferti, pašu resursu maksājumi, starptautiskā sadarbība</t>
  </si>
  <si>
    <t>Pašvaldību transferti un uzturēšanas izdevumu transferti</t>
  </si>
  <si>
    <t>Pašvaldību  transferti citām pašvaldībām</t>
  </si>
  <si>
    <t>Pašvaldību izdevumu iekšējie transferti starp pašvaldības budžeta veidiem</t>
  </si>
  <si>
    <t>Pašvaldību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</si>
  <si>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</si>
  <si>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</si>
  <si>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Palielinājums saistībā ar finansējuma atgriešanu VIAA</t>
  </si>
  <si>
    <t>Pašvaldību uzturēšanas izdevumu transferti (izņemot atmaksas) uz valsts budžetu</t>
  </si>
  <si>
    <t>Pašvaldības iemaksa pašvaldību finanšu izlīdzināšanas fondā</t>
  </si>
  <si>
    <t>Pašvaldību uzturēšanas izdevumu transferti valsts budžeta daļēji finansētām atvasinātām publiskām personām un  budžeta nefinansētām iestādēm</t>
  </si>
  <si>
    <t>Starptautiskā sadarbība</t>
  </si>
  <si>
    <t>Pārējie pārskaitījumi ārvalstīm</t>
  </si>
  <si>
    <t>Kapitālo izdevumu transferti</t>
  </si>
  <si>
    <t>Pašvaldību kapitālo izdevumu transferti</t>
  </si>
  <si>
    <t>Pašvaldību kapitālo izdevumu transferti uz valsts budžetu</t>
  </si>
  <si>
    <t>Pašvaldību atmaksa valsts budžetam par iepriekšējos gados saņemtajiem valsts budžeta transfertiem kapitālajiem izdevumiem Eiropas Savienības politiku instrumentu un pārējās ārvalstu finanšu palīdzības līdzfinansētajos projektos (pasākumos)</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</si>
  <si>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</si>
  <si>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</si>
  <si>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</si>
  <si>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</si>
  <si>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</si>
  <si>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</si>
  <si>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</si>
  <si>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</si>
  <si>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</si>
  <si>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</si>
  <si>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</si>
  <si>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</si>
  <si>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</si>
  <si>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</si>
  <si>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</si>
  <si>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</si>
  <si>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</si>
  <si>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</si>
  <si>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</si>
  <si>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</si>
  <si>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</si>
  <si>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</si>
  <si>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</si>
  <si>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</si>
  <si>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</si>
  <si>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</si>
  <si>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</si>
  <si>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</si>
  <si>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 09.12.1</t>
  </si>
  <si>
    <t>Jūrmalas Mūzikas vidusskola</t>
  </si>
  <si>
    <t>90000056465</t>
  </si>
  <si>
    <t>Strēlnieku prospekts 30 k-1, Jūrmala, LV-2015</t>
  </si>
  <si>
    <t>09.510</t>
  </si>
  <si>
    <t>Iestādes uzturēšana, profesionālās ievirzes izglītības nodrošināšana</t>
  </si>
  <si>
    <t>LV56PARX0002484572020</t>
  </si>
  <si>
    <t>LV22PARX0002484573020</t>
  </si>
  <si>
    <t>LV80PARX0002484577020</t>
  </si>
  <si>
    <t>LV17PARX0002484576020</t>
  </si>
  <si>
    <t>Ekonomija, sakarā ar darbinieku saslimšanām</t>
  </si>
  <si>
    <t>Naudas balvas izmaksai pedagogam, sakarā ar bērna piedzimšanu</t>
  </si>
  <si>
    <t xml:space="preserve">Darba nespējas lapu apmaksai, pabalsta izmaksai pedagogam, sakarā ar tuvinieka nāvi </t>
  </si>
  <si>
    <t>Tāme Nr.09.20.1.</t>
  </si>
  <si>
    <t>Jūrmalas pirmsskolas izglītības iestāde "Podziņa"</t>
  </si>
  <si>
    <t>90009563202</t>
  </si>
  <si>
    <t>Lībiešu iela 21, Jūrmala, LV-2016</t>
  </si>
  <si>
    <t>09.100</t>
  </si>
  <si>
    <t>Iestādes uzturēšana un pirmsskolas izglītības nodrošināšana</t>
  </si>
  <si>
    <t>LV31PARX0002484572082</t>
  </si>
  <si>
    <t>LV15PARX0002484573049</t>
  </si>
  <si>
    <t>LV89PARX0002484577052</t>
  </si>
  <si>
    <t>Papildus nauda nepieciešama darbinieka neparedzētai darba nespējai laikā periodā no 07.11.2020 līdz 06.12.2020. 167*2.8472=475.00</t>
  </si>
  <si>
    <t>Ekonomija veidojas, ka darbinieki maz slimo.</t>
  </si>
  <si>
    <t>Printera pasūtījums tika veikts EIS sistēmā, līdz ar to cena ir mazāka par 500 EUR un atbilst inventāra kodam</t>
  </si>
  <si>
    <t>Naudas līdzekļi ir paredzēti printera iegādei</t>
  </si>
  <si>
    <t>Tāme Nr.09.13.1.</t>
  </si>
  <si>
    <t>Jūrmalas pirmsskolas izglītības iestāde "Austras koks"</t>
  </si>
  <si>
    <t>90009249140</t>
  </si>
  <si>
    <t>Tukuma iela 9, Jūrmala, LV-2012</t>
  </si>
  <si>
    <t>LV91PARX0002484572069</t>
  </si>
  <si>
    <t>LV91PARX0002484573039</t>
  </si>
  <si>
    <t>LV68PARX0002484577042</t>
  </si>
  <si>
    <t xml:space="preserve">Līdzekļu ekonomija radās, 
pēc UDA nodarbību rēķina apmaksas
</t>
  </si>
  <si>
    <t xml:space="preserve">ugunsaizsardzības sistēmai (UAS) neparedzēti veica akumulatoru 12V 7A/H nomaiņu
</t>
  </si>
  <si>
    <r>
      <rPr>
        <b/>
        <sz val="9"/>
        <rFont val="Times New Roman"/>
        <family val="1"/>
        <charset val="186"/>
      </rPr>
      <t>12.pielikums</t>
    </r>
    <r>
      <rPr>
        <sz val="9"/>
        <rFont val="Times New Roman"/>
        <family val="1"/>
        <charset val="186"/>
      </rPr>
      <t xml:space="preserve"> Jūrmalas pilsētas domes</t>
    </r>
  </si>
  <si>
    <t>2019.gada 19.decembra saistošajiem noteikumiem Nr.57</t>
  </si>
  <si>
    <t xml:space="preserve">2020.gada budžeta pieprasījuma atšifrējums pa programmām </t>
  </si>
  <si>
    <t>Struktūrvienība:</t>
  </si>
  <si>
    <t>Īpašumu pārvaldes Pašvaldības īpašumu nodaļa</t>
  </si>
  <si>
    <t>Programma:</t>
  </si>
  <si>
    <t>Pašvaldības īpašumu pārvaldīšana</t>
  </si>
  <si>
    <t>Funkcionālās klasifikācijas kods:</t>
  </si>
  <si>
    <t>06.600</t>
  </si>
  <si>
    <t>Nr.</t>
  </si>
  <si>
    <t>Pasākums/ aktivitāte/ projekts/ pakalpojuma nosaukums/ objekts</t>
  </si>
  <si>
    <t>Ekonomiskās klasifikācijas kodi</t>
  </si>
  <si>
    <t>2020.gada budžets pirms priekšlikumiem</t>
  </si>
  <si>
    <t>Priekšlikumi izmaiņām (+/-)</t>
  </si>
  <si>
    <t>2020.gada budžets apstiprināts pēc izmaiņām</t>
  </si>
  <si>
    <t xml:space="preserve">Attīstības plānošanas dokumenta nosaukums/ Rīcības virziens un aktiv.numurs* </t>
  </si>
  <si>
    <t>pamatbudžets</t>
  </si>
  <si>
    <t>maksas pakalpojumi</t>
  </si>
  <si>
    <t>KOPĀ</t>
  </si>
  <si>
    <t>Vērtēšana (tirgus vērtību noteikšana un aktualizācija; kapitālsabiedrību pamatkapitālā iekļaujamo nekustamo īpašumu vērtēšana; kapitālsabiedrību vērtēšana)</t>
  </si>
  <si>
    <t xml:space="preserve">JPAP_R3.1.2_131 </t>
  </si>
  <si>
    <t>Sludinājumi un reklāmas</t>
  </si>
  <si>
    <t xml:space="preserve">JPAP_P2.9_R2.9.1_115 JPAP_R2.2.1_70 </t>
  </si>
  <si>
    <t>Informatīvie stendi (izgatavošana, uzstādīšana, demontāža)</t>
  </si>
  <si>
    <t>JPAP_R2.2.1_70</t>
  </si>
  <si>
    <t>JPAP_R3.1.2_131</t>
  </si>
  <si>
    <t>Nekustamā īpašuma nodokļa kompensācija</t>
  </si>
  <si>
    <t>Telpu noma</t>
  </si>
  <si>
    <t>Pašvaldības īpašumā esošo nekustamo īpašumu pārvaldīšana un komunālie pakalpojumi</t>
  </si>
  <si>
    <t>Īpašumu apdrošināšana</t>
  </si>
  <si>
    <t xml:space="preserve">JPAP_P2.9_R2.9.1_115JPAP_R3.1.2_131 </t>
  </si>
  <si>
    <t>Ēku tehniskā stāvokļa novērtēšana</t>
  </si>
  <si>
    <t>Kadastrālā uzmērīšana zemesgabaliem, kas ierakstāmi zemesgrāmatā uz Jūrmalas pilsētas pašvaldības vārda, zemes ierīcības projekti</t>
  </si>
  <si>
    <t>JPAP_R3.1.2_131
JPAP_R2.8.1_99</t>
  </si>
  <si>
    <t>Inventarizācijas lietas, būvju vai dzīvokļu kadastrālās uzmērīšanas lietas, datu aktualizācija un citu dokumentu sagatavošana eģistrēšanai zemesgrāmatā uz Jūrmalas pilšetas pašvaldības vārda, t.sk.Valsts zemes dienesta izziņas</t>
  </si>
  <si>
    <t>Kancelejas nodevas, valsts nodevas</t>
  </si>
  <si>
    <t>JPAP_R2.8.1_99</t>
  </si>
  <si>
    <t>Izdevumi juridiskās palīdzības sniedzējiem - notāra pakalpojumi, juridiskie slēdzieni zemes īpašuma lietās, konsultācijas apdrošināšanas jautājumos</t>
  </si>
  <si>
    <t>Zaudējumu segšana trešajām personām</t>
  </si>
  <si>
    <t>Nekustamā īpašuma iegāde</t>
  </si>
  <si>
    <t>04.900</t>
  </si>
  <si>
    <t>JPAP_R3.2.1_131</t>
  </si>
  <si>
    <t>Valsts nodeva īpašumu pirkšanai</t>
  </si>
  <si>
    <t>* Informatīvi -</t>
  </si>
  <si>
    <t>Attīstības plānošanas dokumenta nosaukums un rīcības virzienu atšifrējums.</t>
  </si>
  <si>
    <t>Jūrmalas pilsētas attīstības programma 2014.-2020.gadam (JPAP):</t>
  </si>
  <si>
    <t>Prioritāte: P2.2. Marķējumu un informācijas zīmju sistēmas pilnveide</t>
  </si>
  <si>
    <t>Rīcības virziens: R2.2.1. Jūrmalas vizuālās identitātes standarta izstrāde un ieviešana</t>
  </si>
  <si>
    <t>Aktivitāte Nr.70 Jūrmalas vizuālās identitātes veidošanaun uzraudzīšana</t>
  </si>
  <si>
    <t>Rīcības virziens: R2.8.1. Publiskās telpas pilnveide</t>
  </si>
  <si>
    <t>Aktivitāte Nr.99 Publiskās telpas apsaimniekošana</t>
  </si>
  <si>
    <t>Prioritāte P2.9. Dzīvojamā fonda attīstība</t>
  </si>
  <si>
    <t>Rīcības virziens R2.10.1.: Privātā īpašuma sakopšanas motivēšana</t>
  </si>
  <si>
    <t>Aktivitāte Nr.115 Privātīpašumu sakoptības veicināšana</t>
  </si>
  <si>
    <t>Prioritāte: P3.1. Uz nākotni orientēta pilsētas pārvaldība, kas atbalsta pilsonisko iniciatīvu</t>
  </si>
  <si>
    <t>Rīcības virziens: R3.1.2. Pašvaldības pārvaldes kapacitātes celšana</t>
  </si>
  <si>
    <t>Aktivitāte Nr.131 Kvalitatīva pašvaldības pārvaldes kapacitātes nodrošināšana</t>
  </si>
  <si>
    <t>Tāme Nr.08.2.5.</t>
  </si>
  <si>
    <t>Jūrmalas pilsētas domes Labklājības pārvalde</t>
  </si>
  <si>
    <t>90000594245</t>
  </si>
  <si>
    <t>Talsu š.31/25, Jūrmala, LV - 2016</t>
  </si>
  <si>
    <t>08.620</t>
  </si>
  <si>
    <t>Sociālā integrācija</t>
  </si>
  <si>
    <t>LV72PARX0002484572023</t>
  </si>
  <si>
    <t>VSAOI par Labklājības pārvaldes darbinieku</t>
  </si>
  <si>
    <t>Balvu pasniegšana nenotiks klātienes pasākumā, nebūs nepieciešami izdevumi ēdināšanai un pasākuma muzikālās daļas norisei un pasākuma vadītājam</t>
  </si>
  <si>
    <t>Saskaņā ar komisijas lēmumu, naudas balvas paredzētas 16 personām</t>
  </si>
  <si>
    <t>Tāme Nr.10.2.4.</t>
  </si>
  <si>
    <t>10.400</t>
  </si>
  <si>
    <t>Atbalsts ģimenēm ar bērniem</t>
  </si>
  <si>
    <t>LV91TREL9812180130000</t>
  </si>
  <si>
    <t>nodibināta aizbildnība par diviem bērniem papildus vēl diviem aizbildņiem (Jūrmalas pilsētas bāriņtiesas lēmums Nr.1-6/155 (18.08.2020) un Nr.1-6/212 (27.10.2020), papildus līdzekļi pabalstu izmaksām (JPD SN Nr.9 (26.02.2009))</t>
  </si>
  <si>
    <t xml:space="preserve">No VSAC ”Rīga” filiāle “Rīga” 2020.gada septembrī bērns tika ievietots audžuģimenē </t>
  </si>
  <si>
    <r>
      <rPr>
        <b/>
        <sz val="9"/>
        <rFont val="Times New Roman"/>
        <family val="1"/>
        <charset val="186"/>
      </rPr>
      <t>29.pielikums</t>
    </r>
    <r>
      <rPr>
        <sz val="9"/>
        <rFont val="Times New Roman"/>
        <family val="1"/>
        <charset val="186"/>
      </rPr>
      <t xml:space="preserve"> Jūrmalas pilsētas domes</t>
    </r>
  </si>
  <si>
    <t>Jūrmalas pilsētas Labklājības pārvalde</t>
  </si>
  <si>
    <t xml:space="preserve">2020.gada budžeta atšifrējums pa programmām </t>
  </si>
  <si>
    <t>Sociālā darba daļa</t>
  </si>
  <si>
    <t>KOPĀ:</t>
  </si>
  <si>
    <t>Pabalsts audžu  ģimenei</t>
  </si>
  <si>
    <t xml:space="preserve">JPAS_J10 JPAP_P3.5_R3.5.1._216 </t>
  </si>
  <si>
    <t>Atlīdzība audžu  ģimenes vecākam</t>
  </si>
  <si>
    <t xml:space="preserve">Pabalsts jaundzimušā aprūpei </t>
  </si>
  <si>
    <t>JPAS_J10 JPAP_P3.5__R3.5.1._223</t>
  </si>
  <si>
    <t>Pabalsts aizbildņiem</t>
  </si>
  <si>
    <t xml:space="preserve">JPAS_J10 JPAP_P3.5__R3.5.1._216 </t>
  </si>
  <si>
    <t>Pabalsts kultūras pasākumu apmeklēšanai daudzbērnu ģimenēm</t>
  </si>
  <si>
    <t>JPAS_J10 JPAP_P3.5_R3.5.1._217</t>
  </si>
  <si>
    <t>Ziemassvētku apsveikums aizbildnībā esošiem bērniem un bērniem no sociālā riska ģimenēm</t>
  </si>
  <si>
    <t>Sociālās rehabilitācijas pakalpojumu nodrošināšana bērnam invalīdam VSAC''Rīga'' filiālē ''Rīga''</t>
  </si>
  <si>
    <t xml:space="preserve">2020.gada septembrī bērns tika ievietots audžuģimenē </t>
  </si>
  <si>
    <t>JPAS_J10 JPAP_P3.5_R3.5.1._220</t>
  </si>
  <si>
    <t>Mājokļa atbalsts</t>
  </si>
  <si>
    <t>10.600</t>
  </si>
  <si>
    <t>Īres maksa par īrētiem dzīvokļiem bāreņiem un bez vecāku gādības palikušiem bērniem pēc ārpusģimenes aprūpes beigšanās, līdz pašvaldība nodrošina ar dzīvojamo platību</t>
  </si>
  <si>
    <t>JPAS_J10 JPAP_P3.5_R3.5.1._224</t>
  </si>
  <si>
    <t xml:space="preserve">Pārējais citur neklasificēts atbalsts sociāli atstumtām personām </t>
  </si>
  <si>
    <t>10.700</t>
  </si>
  <si>
    <t>Pabalsts garā slimo rīcības nespējīgo personu aizgādnim</t>
  </si>
  <si>
    <t>JPAS_J10 JPAP_P3.5_R3.5.1._223</t>
  </si>
  <si>
    <t>Pabalsts sociālās rehabilitācijas mērķu sasniegšanai</t>
  </si>
  <si>
    <t>pabalsts bāreņiem un bez vecāku gādības palikušiem bērniem pēc ārpusģimenes aprūpes beigšanās (vsk mācību laikā)</t>
  </si>
  <si>
    <t xml:space="preserve">Bērnu namu audzēkņiem un aizbildnībā esošiem bērniem sasniedzot pilngadību </t>
  </si>
  <si>
    <t>Sociālās rehabilitācijas pakalpojumu sniegšana no vardarbības cietušām un vardarbību veikušām pilngadīgām personām</t>
  </si>
  <si>
    <t xml:space="preserve"> </t>
  </si>
  <si>
    <t>*Informatīvi</t>
  </si>
  <si>
    <t>Jūrmalas pilsētas attīstības stratēģija 2010-2030 (JPAS)</t>
  </si>
  <si>
    <t>Aktivitāte: J10 sociāli drošas vides nodrošināšana</t>
  </si>
  <si>
    <t>Jūrmalas pilsētas attīstības programma 2014.-2020.gadam (JPAP)</t>
  </si>
  <si>
    <t>Prioritāte P3.5. “kvalitatīvs sociālais atbalsts”</t>
  </si>
  <si>
    <t>Rīcības virziens: R3.5.1. Sociālo pakalpojumu attīstība</t>
  </si>
  <si>
    <t>Aktivitāte: Nr.216 Sociālā atbalsta infrastruktūras attīstība</t>
  </si>
  <si>
    <t>Aktivitāte: Nr.217 Daudzbērnu ģimeņu atbalsta pasākumi</t>
  </si>
  <si>
    <t>Aktivitāte: Nr.220 Sociālās aprūpes un sociālās rehabilitācijas pakalpojumu pieejamība</t>
  </si>
  <si>
    <t>Aktivitāte: Nr.223 Kvalitatīva sociālās palīdzības nodrošināšana un sociālā atbalsta sniegšana</t>
  </si>
  <si>
    <t>Aktivitāte: Nr.224 Kvalitatīva sociālā atbalsta sniegšana mazaizsargātām personām mājokļa nodrošināšanai</t>
  </si>
  <si>
    <r>
      <rPr>
        <b/>
        <sz val="9"/>
        <rFont val="Times New Roman"/>
        <family val="1"/>
        <charset val="186"/>
      </rPr>
      <t>33.pielikums</t>
    </r>
    <r>
      <rPr>
        <sz val="9"/>
        <rFont val="Times New Roman"/>
        <family val="1"/>
        <charset val="186"/>
      </rPr>
      <t xml:space="preserve"> Jūrmalas pilsētas domes</t>
    </r>
  </si>
  <si>
    <t>Jūrmalas pilsēas Labklājības pārvalde</t>
  </si>
  <si>
    <t>Struktūrvienība</t>
  </si>
  <si>
    <t>Sabiedrības integrācijas nodaļa</t>
  </si>
  <si>
    <t>Integrācijas projektu īstenošana</t>
  </si>
  <si>
    <t>8.400</t>
  </si>
  <si>
    <t>Sabiedrības integrācijas programmas realizācija, pašvaldības iedzīvotāju iniciatīvas integrācijas projekti</t>
  </si>
  <si>
    <t>JPAS_J14 JPAP_P3.1_R3.1.3._133 JPAS_J15 JPAP_P3.5_R3.5.1._222</t>
  </si>
  <si>
    <t>Nacionālo vērtību stiprināšana</t>
  </si>
  <si>
    <t>8.620</t>
  </si>
  <si>
    <t>JPAS_J15 JPAP_P3.5_R3.5.1._222</t>
  </si>
  <si>
    <t>Fotoklubs "Jaunais fokuss"</t>
  </si>
  <si>
    <t>Latviskās identitātes stiprināšanas programma latviešu nacionālo vērtību stiprināšanai</t>
  </si>
  <si>
    <t>Etniskā integrācija</t>
  </si>
  <si>
    <t>Valsts valodas apmācība mazākumtautību pārstāvjiem un nepilsoņiem</t>
  </si>
  <si>
    <t>Integrācija kultūras aspektā</t>
  </si>
  <si>
    <t>Romu kopienas dienas</t>
  </si>
  <si>
    <t>Jaunatnes Dzejas dienas "Vienotā valodā"</t>
  </si>
  <si>
    <t>Ekumeniskas Lieldienas</t>
  </si>
  <si>
    <t>Starptautiskā veco ļaužu diena</t>
  </si>
  <si>
    <t>Ziemassvētku sveicieni sociāli neaizsargātām iedzīvotāju grupām</t>
  </si>
  <si>
    <t>Invalīdu sporta attīstība</t>
  </si>
  <si>
    <t>Sociālā integrācijas programma ilgstošiem bezdarbniekiem</t>
  </si>
  <si>
    <t>Radošās spēles vecvecākiem un mazbērniem "Mūsu mazā zemīte"</t>
  </si>
  <si>
    <t>Dienas nometne bērniem ar īpašām vajadzībām</t>
  </si>
  <si>
    <t>Atzinības izteikšana par paveikto un sasniegto NVO un sociālajā darbā</t>
  </si>
  <si>
    <t>JPAS_J15 JPAP_P3.5_R3.1.3._133</t>
  </si>
  <si>
    <t>Sociālo darbinieku konference</t>
  </si>
  <si>
    <t>Sociālā integrācija - šūšanas darbnīca pirmspensijas un pensijas vecuma personām, bezdarbniekiem un invalīdiem</t>
  </si>
  <si>
    <t>Integrācijas rīcības virzieni izglītības jomā</t>
  </si>
  <si>
    <t>Naturalizācijas veicināšanas pasākumi sadarbībā ar PMLP paplašinot pakalpojumu pieejamību</t>
  </si>
  <si>
    <t>Pilsoniskās sabiedrības stiprināšana</t>
  </si>
  <si>
    <t>Starppilsētu konference Jūrmalā</t>
  </si>
  <si>
    <t>JPAS_J14 JPAP_P3.1_R3.1.3._133</t>
  </si>
  <si>
    <t>Izglītojoši semināri NVO pārstāvjiem (4 semināri)</t>
  </si>
  <si>
    <t>Aktivitāte: J14 sabiedrības līdzdalības uzlabošana pilsētas dzīves veidošanā un efektīvai pilsētas pārvaldei</t>
  </si>
  <si>
    <t>Aktivitāte: J15 jūrmalnieka piederības sajūtas veidošana</t>
  </si>
  <si>
    <t>Prioritāte P3.1 Uz nākotni orientēta pilsētas pārvaldība, kas atbalsta pilsonisko iniciatīvu</t>
  </si>
  <si>
    <t>Rīcības virziens: R3.1.3. Nevalstiskā sektora attīstības atbalsts</t>
  </si>
  <si>
    <t>Aktivitāte: Nr. 133 Sadarbība ar nevalstiskajām organizācijām</t>
  </si>
  <si>
    <t>Prioritāte P3.5 Kvalitatīvs sociālais atbalsts</t>
  </si>
  <si>
    <t>Aktivitāte: Nr.222 Sabiedrības integrācijas veicināšana</t>
  </si>
  <si>
    <t>Tāme Nr.06.1.5.</t>
  </si>
  <si>
    <t>Jūrmala, Jomas iela 1/5</t>
  </si>
  <si>
    <t>Pilsētas svētku noformējums</t>
  </si>
  <si>
    <t>LV84PARX0002484572001</t>
  </si>
  <si>
    <t>Tāme Nr.08.5.1.</t>
  </si>
  <si>
    <t>Jūrmalas Sporta servisa centrs</t>
  </si>
  <si>
    <t>90010478153</t>
  </si>
  <si>
    <t>Jomas iela 17 , Jūrmala , LV- 2015</t>
  </si>
  <si>
    <t>08.100</t>
  </si>
  <si>
    <t>Iestādes uzturēšana</t>
  </si>
  <si>
    <t>LV95PARX0002484572094</t>
  </si>
  <si>
    <t>LV62PARX0002484577053</t>
  </si>
  <si>
    <t>Finanšu līdzekļu ekonomija veidojas,  sakarā ar vairāku tehnisko darbinieku ilstošu slimošanu (slib.lapa A un B) Referenti 2 darbinieki, Mehāniķi 2 darbinieki un administratori 5 darbinieki.</t>
  </si>
  <si>
    <t>Finanšu līdzekļi nepieciešami mehāniķa ilgstošas darba nespējas dēļ uz (847.00*1.5=1270.50 mēnesis ) izmaksa decembrī.</t>
  </si>
  <si>
    <t>Finanšu līdzekļi nepieciešami,  lai izmaksātu slimības lapas tehinskajiem darbiniekiem. Slimības lapas no 2020.gada oktobra mēnesi līdz gada beigām.</t>
  </si>
  <si>
    <t>Tāme Nr.10.5.1.</t>
  </si>
  <si>
    <t>Jūrmalas pilsētas bāriņtiesa</t>
  </si>
  <si>
    <t>90000091456</t>
  </si>
  <si>
    <t>Dubultu prospekts 1, Jūrmala</t>
  </si>
  <si>
    <t>10.400.</t>
  </si>
  <si>
    <t>Bērnu tiesību aizsardzības nodrošināšana</t>
  </si>
  <si>
    <t>LV45PARX0002484572024</t>
  </si>
  <si>
    <t>LV35PARX0002484577054</t>
  </si>
  <si>
    <t>Sakarā ar Jūrmalas pilsētas bāriņtiesas priekšsēdētājas uzteikumu
(darba attiecības pārtrauktas ar 16.10.20.), nepieciešams papildus finansējums EUR 520.00 piemaksas izmaksai par oktobra un novembra mēnešiem, sakarā ar vakanta amata pienākumu pildīšanu. Plānotās piemaksas apmērs 30% no priekšsēdētāja vietniekam noteiktās amatalgas (oktobris 1190 x 0.3 = 357/22x10 = 162.27, novembris 1190x0.3=357.00). Nepieciešamo summu plānots segt no ietaupījuma atvaļinājumu pabalstu un veselības apdrošināšanas izmaksām, sakarā ar kadru mainību gada laikā.</t>
  </si>
  <si>
    <t xml:space="preserve">Līdzekļu ietaupījums no atvaļinājumu pabalstu izmaksām, sakarā ar kadru mainību gada laikā (bāriņtiesas locekļi).  </t>
  </si>
  <si>
    <t xml:space="preserve">Līdzekļu ietaupījums darbinieku veselības apdrošināšanas izmaksās, sakarā ar kadru mainību gada laikā (bāriņtiesas locekļi, sēžu sekretārs, priekšsēdētāja.  </t>
  </si>
  <si>
    <t xml:space="preserve">Nepieciešams papildus finansējums elektroenerģijas izmaksām EUR 37.00. Nepieciešamo summu plānots segt no izmaksām par alkometra verifikāciju. </t>
  </si>
  <si>
    <t xml:space="preserve">2020.gadā nav nepieciešams veikt alkometra verifikāciju, ņemot vērā tā lietošanas biežumu. Līdzekļus plānots novirzīt elektroenerģijas izdevumiem līdz š.g. beigām.  </t>
  </si>
  <si>
    <t xml:space="preserve">Pamatojoties uz MK 2019.g.15.oktobra noteikumiem Nr.482 saistībā ar budžeta izdevumu klasifikāciju atbilstoši ekonomiskajām kategorijām, tiek precizēti kodi divu monitoru iegādei EUR 400.00 apjomā, pārkārtojot izmaksas no koda 5238 uz kodu 2312. Monitori uzskaitāmi izdevumu klasifikācijas kodā 2312 (inventārs) un tā vienas vienības izmaksas nepārsniedz 500.00 EUR. </t>
  </si>
  <si>
    <t>Skat. EKK 2312 skaidrojumu</t>
  </si>
  <si>
    <t xml:space="preserve">Budžeta finansēta institūcija: </t>
  </si>
  <si>
    <t xml:space="preserve">Reģistrācijas Nr.: </t>
  </si>
  <si>
    <t>Pilsētplānošanas nodaļa</t>
  </si>
  <si>
    <t>Pilsētas teritorijas labiekārtošanas pasākumi</t>
  </si>
  <si>
    <t>06.200</t>
  </si>
  <si>
    <t>Jūrmalas pilsētas teritorijas plānojuma grozījumu izstrāde</t>
  </si>
  <si>
    <t>JPAP_P3.1._ R3.1.1. 119</t>
  </si>
  <si>
    <t>Jauns teritorijas plānošanas dokuments un/vai izpētes darbi</t>
  </si>
  <si>
    <t>2020.gada budžets</t>
  </si>
  <si>
    <t>Pilsētas dekoratīvā svētku apgaismojuma uzturēšana un atjaunošana</t>
  </si>
  <si>
    <t>JPAP_P2.2._R.2.2.1._70</t>
  </si>
  <si>
    <t>Ziemassvētku egles (iegāde, uzstādīšana, demontāža)</t>
  </si>
  <si>
    <t>Pilsētas svētku noformējuma izveide; montāža un demontāža</t>
  </si>
  <si>
    <t>Finansējums nepieciešams jaunu Ziemassvētku dekoru iegādei.</t>
  </si>
  <si>
    <t>Ziemassvētku noformējuma konkurss (atzinības raksti, apbalvojumi, ēdināšanas pakalpojumi)</t>
  </si>
  <si>
    <t>Svētku apgaismojuma noformējuma izveide, montāža un demontāža</t>
  </si>
  <si>
    <t>Pilsētas apkaimes zīmju un robežzīmju izveide, projekta izstrādāšana</t>
  </si>
  <si>
    <t>JPAP_P2.2._R.2.2.1._70 JPAP_P2.2._R.2.2.2._71 JPTARP_U1.2._P.1.2.9. JPKVAP_U1.1._P.1.1.3.</t>
  </si>
  <si>
    <t>Pasākums "Ziemas pasaka Dzintaru Mežaparkā" uzturēšana un atjaunošana, jauna noformējuma izveide</t>
  </si>
  <si>
    <t>JPAP_P1.7._R.1.7.1._43 JPTARP_U1.2_P1.2.5.</t>
  </si>
  <si>
    <t>Pilsētas kultūrvēsturiskā mantojuma saglabāšana</t>
  </si>
  <si>
    <t>08.290</t>
  </si>
  <si>
    <t xml:space="preserve">Līdzfinansējuma nodrošināšana sabiedriski pieejama kultūrvēsturiskā mantojuma sgalabāšanai objektos, kuros notiek pilsētas nozīmes pasākumi </t>
  </si>
  <si>
    <t>JPAP_P1.2._R.1.2.2._10 JPKVAP_U1.2._U.1.2.4. JPKVAP_U3.3._P.3.3.4.</t>
  </si>
  <si>
    <t xml:space="preserve">Kultūrvēsturiski vērtīgu ēku izvērtēšana </t>
  </si>
  <si>
    <t>JPAP_P1.2._R.1.2.2._10
JPAP_P1.2._R.1.2.2._11 
JPKVAP_U1.2._U.1.2.4. 
JPKVAP_U3.3._P.3.3.4.</t>
  </si>
  <si>
    <t>Grāmatas "Jūrmala. Pilsēta. Daba. Arhitektūra." izdošana</t>
  </si>
  <si>
    <t>Jūrmalas pilsētas attīstības programma 2014. – 2020.gadam (JPAP)</t>
  </si>
  <si>
    <t>Rīcības virziens: R.1.2.2. Kultūrvēsturiskā mantojuma saglabāšana un attīstība</t>
  </si>
  <si>
    <t>Aktivitāte: Nr.10 Kultūrvēsturiski vērtīgās koka arhitektūras vērtību saglabāšanas pasākumi</t>
  </si>
  <si>
    <t>Aktivitāte: Nr.11 Esošās kultūrvēsturiskās koka arhitektūras vērtību apzināšana un popularizēšana</t>
  </si>
  <si>
    <t>Rīcības virziens R1.7.1. Kultūras tūrisma piedāvājuma attīstība</t>
  </si>
  <si>
    <t>Aktivitāte:Nr.43 Kultūras dzīves piedāvājuma attīstība visa gada garumā</t>
  </si>
  <si>
    <t>Rīcības virziens: R.2.2.1. Jūrmalas vizuālās identitātes standarta izstrāde un ieviešana</t>
  </si>
  <si>
    <t>Aktivitāte: Nr.70 Jūrmalas vizuālās identitātes veidošana un uzraudzīšana</t>
  </si>
  <si>
    <t>Rīcības virziens R2.2.2.: Racionālu un ērtu informācijas zīmju sistēmas izveide</t>
  </si>
  <si>
    <t>Aktivitāte Nr.71 Jūrmalas robežzīmes izveide</t>
  </si>
  <si>
    <t>Rīcības virziens: R.3.1.1. Pilsētas attīstības plānošana</t>
  </si>
  <si>
    <t>Aktivitāte: Nr.119 Pašvaldības attīstības plānošanas dokumentu izstrāde un uzraudzība</t>
  </si>
  <si>
    <t>Jūrmalas pilsētas tūrisma attīstības rīcības plāns 2018 - 2020 (JPTARP)</t>
  </si>
  <si>
    <t>Uzdevums U 1.2. Atpūtas , rekreācijas tūrisma piedāvājuma pilnveidošana vietējiem un ārvalstu viesiem</t>
  </si>
  <si>
    <t>P 1.2.5. Ziemas pasakas izveide Dzintaru Mežaparkā (interaktīvas gaismas instalācijas ziemas periodā (decembris–aprīlis))</t>
  </si>
  <si>
    <t>P.1.2.9. Pilsētas apkaimju atpazīstamības veicināšana un zīmju izvietošana, apkaimju nosaukumu un vērtību integrēšana tūrisma mārketingā</t>
  </si>
  <si>
    <t>Jūrmalas pilsētas kultūrvides attīstības plāns 2017.-2020.gadam (JPKVAP)</t>
  </si>
  <si>
    <r>
      <t xml:space="preserve">U1.1: </t>
    </r>
    <r>
      <rPr>
        <sz val="9"/>
        <color rgb="FF000000"/>
        <rFont val="Times New Roman"/>
        <family val="1"/>
        <charset val="186"/>
      </rPr>
      <t>Rosināt un atbalstīt radošu un oriģinālu kultūras piedāvājumu integrēšanu pilsētvidē; akcentēt apkaimju vizuālo un saturisko identitāti.</t>
    </r>
  </si>
  <si>
    <t>P.1.1.3.Radoši risinājumi pilsētas apkaimju vizuālai un saturiskai marķēšanai.</t>
  </si>
  <si>
    <r>
      <t xml:space="preserve">U1.2. </t>
    </r>
    <r>
      <rPr>
        <sz val="9"/>
        <color rgb="FF000000"/>
        <rFont val="Times New Roman"/>
        <family val="1"/>
        <charset val="186"/>
      </rPr>
      <t>Stiprināt bibliotēku lomu kā apkaimju izglītības, informācijas, kultūras un sabiedriskās saskarsmes centrus.</t>
    </r>
  </si>
  <si>
    <t>U.1.2.4. Jūrmalas kultūrvēstures izpēte un atraktīva popularizēšana.</t>
  </si>
  <si>
    <r>
      <t xml:space="preserve">U3.3. </t>
    </r>
    <r>
      <rPr>
        <sz val="9"/>
        <color rgb="FF000000"/>
        <rFont val="Times New Roman"/>
        <family val="1"/>
        <charset val="186"/>
      </rPr>
      <t xml:space="preserve">Izstrādāt mantojumā balstītus kultūrtūrisma produktus un pakalpojumus. </t>
    </r>
  </si>
  <si>
    <t>P.3.3.4. Koka arhitektūras kultūrvēsturiskā mantojuma popularizēšana.</t>
  </si>
  <si>
    <t>Tāme Nr.01.2.3.</t>
  </si>
  <si>
    <t>Pašvaldības pamtbudžets</t>
  </si>
  <si>
    <t>01.890</t>
  </si>
  <si>
    <t>Izdevumi neparedzētiem gadījumiem</t>
  </si>
  <si>
    <t>Pašvaldības budžeta kopējie izdevumu konti</t>
  </si>
  <si>
    <t>Tāme Nr.09.32.1.</t>
  </si>
  <si>
    <t>Jūrmalas Futbola skola</t>
  </si>
  <si>
    <t>40900035067</t>
  </si>
  <si>
    <t>Skolas  iela 5, Jūrmala, LV- 2016</t>
  </si>
  <si>
    <t>Iestādes uzturēšana, interešu un profesionālās ievirzes izglītības nodrošināšana</t>
  </si>
  <si>
    <t>Aprēķins: Alga(direktora p.i.) Eur 1500/20d.d(novembris) = Eur 75 dienā.*7d.d.(pieņemts darbā no 20.11.2020.g.)= Eur 525+ Eur 750(avanss 50%  par decembri no Eur 1500 (atalgojums menēsī))+  Eur 547 (Juriskonsults/ vecākais lietvedis no 01.12.2020.g. Eur 1094*50%=Eur 547) =Kopā Eur 1852. ( Pielikumā:JPD Lēmums Nr. 552 , Lēmums Nr. 536 un rīkojums Nr. 17-3/722).</t>
  </si>
  <si>
    <t>Aprēķins: Eur 525*24.09% = Eur 126.47</t>
  </si>
  <si>
    <t>LV19PARX0002484572104</t>
  </si>
  <si>
    <t>LV58PARX0002484573051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</si>
</sst>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charset val="186"/>
      <scheme val="minor"/>
    </font>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9"/>
      <color theme="1"/>
      <name val="Times New Roman"/>
      <family val="1"/>
      <charset val="186"/>
    </font>
    <font>
      <sz val="10"/>
      <color indexed="8"/>
      <name val="Times New Roman"/>
      <family val="1"/>
      <charset val="186"/>
    </font>
    <font>
      <b/>
      <sz val="12"/>
      <name val="Times New Roman"/>
      <family val="1"/>
      <charset val="186"/>
    </font>
    <font>
      <b/>
      <sz val="12"/>
      <color theme="1"/>
      <name val="Times New Roman"/>
      <family val="1"/>
      <charset val="186"/>
    </font>
    <font>
      <b/>
      <i/>
      <sz val="12"/>
      <name val="Times New Roman"/>
      <family val="1"/>
      <charset val="186"/>
    </font>
    <font>
      <b/>
      <i/>
      <sz val="12"/>
      <color theme="1"/>
      <name val="Times New Roman"/>
      <family val="1"/>
      <charset val="186"/>
    </font>
    <font>
      <b/>
      <sz val="9"/>
      <color theme="1"/>
      <name val="Times New Roman"/>
      <family val="1"/>
      <charset val="186"/>
    </font>
    <font>
      <sz val="9"/>
      <color rgb="FF00B050"/>
      <name val="Times New Roman"/>
      <family val="1"/>
      <charset val="186"/>
    </font>
    <font>
      <b/>
      <sz val="14"/>
      <name val="Times New Roman"/>
      <family val="1"/>
      <charset val="186"/>
    </font>
    <font>
      <b/>
      <sz val="11"/>
      <name val="Times New Roman"/>
      <family val="1"/>
      <charset val="186"/>
    </font>
    <font>
      <sz val="11"/>
      <color indexed="8"/>
      <name val="Calibri"/>
      <family val="2"/>
      <charset val="186"/>
    </font>
    <font>
      <sz val="11"/>
      <color theme="1"/>
      <name val="Calibri"/>
      <family val="2"/>
      <scheme val="minor"/>
    </font>
    <font>
      <sz val="11"/>
      <name val="Calibri"/>
      <family val="2"/>
      <scheme val="minor"/>
    </font>
    <font>
      <b/>
      <sz val="10"/>
      <name val="Times New Roman"/>
      <family val="1"/>
      <charset val="186"/>
    </font>
    <font>
      <sz val="9"/>
      <name val="Arial"/>
      <family val="2"/>
      <charset val="186"/>
    </font>
    <font>
      <b/>
      <i/>
      <sz val="9"/>
      <name val="Times New Roman"/>
      <family val="1"/>
      <charset val="186"/>
    </font>
    <font>
      <b/>
      <sz val="9"/>
      <color rgb="FFFF0000"/>
      <name val="Times New Roman"/>
      <family val="1"/>
      <charset val="186"/>
    </font>
    <font>
      <b/>
      <sz val="9"/>
      <color rgb="FF000000"/>
      <name val="Times New Roman"/>
      <family val="1"/>
      <charset val="186"/>
    </font>
    <font>
      <sz val="9"/>
      <color rgb="FF000000"/>
      <name val="Times New Roman"/>
      <family val="1"/>
      <charset val="186"/>
    </font>
    <font>
      <sz val="10"/>
      <color rgb="FF000000"/>
      <name val="Arial"/>
      <family val="2"/>
      <charset val="186"/>
    </font>
    <font>
      <b/>
      <u/>
      <sz val="12"/>
      <color rgb="FF000000"/>
      <name val="Times New Roman"/>
      <family val="1"/>
      <charset val="186"/>
    </font>
    <font>
      <sz val="10"/>
      <color rgb="FF000000"/>
      <name val="Times New Roman"/>
      <family val="1"/>
      <charset val="186"/>
    </font>
    <font>
      <sz val="11"/>
      <color rgb="FF000000"/>
      <name val="Calibri"/>
      <family val="2"/>
      <charset val="186"/>
    </font>
    <font>
      <i/>
      <sz val="9"/>
      <color rgb="FF000000"/>
      <name val="Times New Roman"/>
      <family val="1"/>
      <charset val="186"/>
    </font>
    <font>
      <sz val="6"/>
      <color rgb="FF000000"/>
      <name val="Times New Roman"/>
      <family val="1"/>
      <charset val="186"/>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indexed="51"/>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FF"/>
        <bgColor rgb="FFFFFFFF"/>
      </patternFill>
    </fill>
    <fill>
      <patternFill patternType="solid">
        <fgColor rgb="FFFFCC00"/>
        <bgColor rgb="FFFFCC00"/>
      </patternFill>
    </fill>
    <fill>
      <patternFill patternType="solid">
        <fgColor rgb="FFFFC000"/>
        <bgColor rgb="FFFFC000"/>
      </patternFill>
    </fill>
  </fills>
  <borders count="1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medium">
        <color indexed="64"/>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hair">
        <color indexed="64"/>
      </right>
      <top/>
      <bottom style="thin">
        <color indexed="64"/>
      </bottom>
      <diagonal/>
    </border>
    <border>
      <left style="thin">
        <color indexed="64"/>
      </left>
      <right/>
      <top style="thin">
        <color indexed="64"/>
      </top>
      <bottom style="double">
        <color indexed="64"/>
      </bottom>
      <diagonal/>
    </border>
    <border>
      <left/>
      <right/>
      <top style="hair">
        <color indexed="64"/>
      </top>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right style="medium">
        <color rgb="FF000000"/>
      </right>
      <top style="double">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right style="medium">
        <color rgb="FF000000"/>
      </right>
      <top/>
      <bottom/>
      <diagonal/>
    </border>
    <border>
      <left/>
      <right style="thin">
        <color rgb="FF000000"/>
      </right>
      <top style="thin">
        <color rgb="FF000000"/>
      </top>
      <bottom style="double">
        <color rgb="FF000000"/>
      </bottom>
      <diagonal/>
    </border>
    <border>
      <left/>
      <right style="medium">
        <color rgb="FF000000"/>
      </right>
      <top style="thin">
        <color rgb="FF000000"/>
      </top>
      <bottom style="double">
        <color rgb="FF000000"/>
      </bottom>
      <diagonal/>
    </border>
    <border>
      <left style="thin">
        <color rgb="FF000000"/>
      </left>
      <right style="thin">
        <color rgb="FF000000"/>
      </right>
      <top style="thin">
        <color rgb="FF000000"/>
      </top>
      <bottom style="hair">
        <color rgb="FF000000"/>
      </bottom>
      <diagonal/>
    </border>
    <border>
      <left/>
      <right style="thin">
        <color rgb="FF000000"/>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right style="medium">
        <color rgb="FF000000"/>
      </right>
      <top style="hair">
        <color rgb="FF000000"/>
      </top>
      <bottom style="hair">
        <color rgb="FF000000"/>
      </bottom>
      <diagonal/>
    </border>
    <border>
      <left style="thin">
        <color rgb="FF000000"/>
      </left>
      <right style="thin">
        <color rgb="FF000000"/>
      </right>
      <top style="hair">
        <color rgb="FF000000"/>
      </top>
      <bottom style="double">
        <color rgb="FF000000"/>
      </bottom>
      <diagonal/>
    </border>
    <border>
      <left/>
      <right style="thin">
        <color rgb="FF000000"/>
      </right>
      <top style="hair">
        <color rgb="FF000000"/>
      </top>
      <bottom style="double">
        <color rgb="FF000000"/>
      </bottom>
      <diagonal/>
    </border>
    <border>
      <left/>
      <right style="medium">
        <color rgb="FF000000"/>
      </right>
      <top style="hair">
        <color rgb="FF000000"/>
      </top>
      <bottom style="double">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style="hair">
        <color rgb="FF000000"/>
      </top>
      <bottom style="thin">
        <color rgb="FF000000"/>
      </bottom>
      <diagonal/>
    </border>
    <border>
      <left/>
      <right style="medium">
        <color rgb="FF000000"/>
      </right>
      <top style="hair">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top style="hair">
        <color rgb="FF000000"/>
      </top>
      <bottom style="hair">
        <color rgb="FF000000"/>
      </bottom>
      <diagonal/>
    </border>
    <border>
      <left style="thin">
        <color rgb="FF000000"/>
      </left>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double">
        <color rgb="FF000000"/>
      </top>
      <bottom style="double">
        <color rgb="FF000000"/>
      </bottom>
      <diagonal/>
    </border>
    <border>
      <left/>
      <right style="thin">
        <color rgb="FF000000"/>
      </right>
      <top style="double">
        <color rgb="FF000000"/>
      </top>
      <bottom style="double">
        <color rgb="FF000000"/>
      </bottom>
      <diagonal/>
    </border>
    <border>
      <left/>
      <right style="medium">
        <color rgb="FF000000"/>
      </right>
      <top style="double">
        <color rgb="FF000000"/>
      </top>
      <bottom style="double">
        <color rgb="FF000000"/>
      </bottom>
      <diagonal/>
    </border>
    <border>
      <left style="thin">
        <color rgb="FF000000"/>
      </left>
      <right style="medium">
        <color rgb="FF000000"/>
      </right>
      <top style="thin">
        <color rgb="FF000000"/>
      </top>
      <bottom style="double">
        <color rgb="FF000000"/>
      </bottom>
      <diagonal/>
    </border>
  </borders>
  <cellStyleXfs count="11">
    <xf numFmtId="0" fontId="0" fillId="0" borderId="0"/>
    <xf numFmtId="0" fontId="2" fillId="0" borderId="0"/>
    <xf numFmtId="0" fontId="1" fillId="0" borderId="0"/>
    <xf numFmtId="0" fontId="2" fillId="0" borderId="0"/>
    <xf numFmtId="0" fontId="2" fillId="0" borderId="0"/>
    <xf numFmtId="0" fontId="20" fillId="0" borderId="0"/>
    <xf numFmtId="0" fontId="21" fillId="0" borderId="0"/>
    <xf numFmtId="0" fontId="2" fillId="0" borderId="0"/>
    <xf numFmtId="0" fontId="2" fillId="0" borderId="0"/>
    <xf numFmtId="0" fontId="29" fillId="0" borderId="0" applyNumberFormat="0" applyBorder="0" applyProtection="0"/>
    <xf numFmtId="0" fontId="32" fillId="0" borderId="0"/>
  </cellStyleXfs>
  <cellXfs count="1014">
    <xf numFmtId="0" fontId="0" fillId="0" borderId="0" xfId="0"/>
    <xf numFmtId="0" fontId="3" fillId="2" borderId="0" xfId="1" applyFont="1" applyFill="1" applyBorder="1" applyAlignment="1" applyProtection="1">
      <alignment vertical="center"/>
      <protection locked="0"/>
    </xf>
    <xf numFmtId="0" fontId="4" fillId="2" borderId="0" xfId="1" applyFont="1" applyFill="1" applyBorder="1" applyAlignment="1" applyProtection="1">
      <alignment horizontal="right" vertical="center"/>
      <protection locked="0"/>
    </xf>
    <xf numFmtId="0" fontId="3" fillId="0" borderId="0" xfId="1" applyFont="1" applyFill="1" applyBorder="1" applyAlignment="1" applyProtection="1">
      <alignment vertical="center"/>
    </xf>
    <xf numFmtId="0" fontId="3" fillId="0" borderId="4" xfId="1" applyFont="1" applyFill="1" applyBorder="1" applyAlignment="1" applyProtection="1">
      <alignment vertical="center"/>
    </xf>
    <xf numFmtId="49" fontId="6" fillId="2" borderId="4" xfId="1" applyNumberFormat="1" applyFont="1" applyFill="1" applyBorder="1" applyAlignment="1" applyProtection="1">
      <alignment vertical="center"/>
    </xf>
    <xf numFmtId="49" fontId="4" fillId="2" borderId="0" xfId="1" applyNumberFormat="1" applyFont="1" applyFill="1" applyBorder="1" applyAlignment="1" applyProtection="1">
      <alignment vertical="center"/>
    </xf>
    <xf numFmtId="49" fontId="3"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7" fillId="2" borderId="4" xfId="1" applyNumberFormat="1" applyFont="1" applyFill="1" applyBorder="1" applyAlignment="1" applyProtection="1">
      <alignment vertical="center"/>
    </xf>
    <xf numFmtId="49" fontId="3" fillId="2" borderId="7" xfId="1" applyNumberFormat="1" applyFont="1" applyFill="1" applyBorder="1" applyAlignment="1" applyProtection="1">
      <alignment vertical="center"/>
    </xf>
    <xf numFmtId="49" fontId="3" fillId="2" borderId="8" xfId="1" applyNumberFormat="1" applyFont="1" applyFill="1" applyBorder="1" applyAlignment="1" applyProtection="1">
      <alignment vertical="center"/>
    </xf>
    <xf numFmtId="49" fontId="3" fillId="2" borderId="9" xfId="1" applyNumberFormat="1" applyFont="1" applyFill="1" applyBorder="1" applyAlignment="1" applyProtection="1">
      <alignment vertical="center"/>
      <protection locked="0"/>
    </xf>
    <xf numFmtId="49" fontId="3" fillId="2" borderId="10" xfId="1" applyNumberFormat="1" applyFont="1" applyFill="1" applyBorder="1" applyAlignment="1" applyProtection="1">
      <alignment vertical="center"/>
      <protection locked="0"/>
    </xf>
    <xf numFmtId="49" fontId="3" fillId="0" borderId="4" xfId="1" applyNumberFormat="1" applyFont="1" applyFill="1" applyBorder="1" applyAlignment="1" applyProtection="1">
      <alignment horizontal="center" vertical="center" wrapText="1"/>
    </xf>
    <xf numFmtId="49" fontId="3" fillId="0" borderId="0" xfId="1" applyNumberFormat="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textRotation="90"/>
    </xf>
    <xf numFmtId="0" fontId="3" fillId="0" borderId="0" xfId="1" applyFont="1" applyFill="1" applyBorder="1" applyAlignment="1" applyProtection="1">
      <alignment horizontal="center" vertical="center" textRotation="90"/>
    </xf>
    <xf numFmtId="1" fontId="8" fillId="0" borderId="27" xfId="1" applyNumberFormat="1" applyFont="1" applyFill="1" applyBorder="1" applyAlignment="1" applyProtection="1">
      <alignment horizontal="center" vertical="center"/>
    </xf>
    <xf numFmtId="1" fontId="8" fillId="0" borderId="28" xfId="1" applyNumberFormat="1" applyFont="1" applyFill="1" applyBorder="1" applyAlignment="1" applyProtection="1">
      <alignment horizontal="center" vertical="center"/>
    </xf>
    <xf numFmtId="1" fontId="8" fillId="0" borderId="29" xfId="1" applyNumberFormat="1" applyFont="1" applyFill="1" applyBorder="1" applyAlignment="1" applyProtection="1">
      <alignment horizontal="center" vertical="center"/>
    </xf>
    <xf numFmtId="1" fontId="8" fillId="0" borderId="30" xfId="1" applyNumberFormat="1" applyFont="1" applyFill="1" applyBorder="1" applyAlignment="1" applyProtection="1">
      <alignment horizontal="center" vertical="center"/>
    </xf>
    <xf numFmtId="1" fontId="8" fillId="0" borderId="31" xfId="1" applyNumberFormat="1" applyFont="1" applyFill="1" applyBorder="1" applyAlignment="1" applyProtection="1">
      <alignment horizontal="center" vertical="center"/>
    </xf>
    <xf numFmtId="1" fontId="8" fillId="0" borderId="32" xfId="1" applyNumberFormat="1" applyFont="1" applyFill="1" applyBorder="1" applyAlignment="1" applyProtection="1">
      <alignment horizontal="center" vertical="center"/>
    </xf>
    <xf numFmtId="0" fontId="4" fillId="0" borderId="15" xfId="1" applyFont="1" applyFill="1" applyBorder="1" applyAlignment="1" applyProtection="1">
      <alignment vertical="center" wrapText="1"/>
    </xf>
    <xf numFmtId="0" fontId="4" fillId="0" borderId="15" xfId="1" applyFont="1" applyFill="1" applyBorder="1" applyAlignment="1" applyProtection="1">
      <alignment horizontal="left" vertical="center" wrapText="1"/>
    </xf>
    <xf numFmtId="0" fontId="4" fillId="0" borderId="15" xfId="1" applyFont="1" applyFill="1" applyBorder="1" applyAlignment="1" applyProtection="1">
      <alignment vertical="center"/>
    </xf>
    <xf numFmtId="0" fontId="4" fillId="0" borderId="33" xfId="1" applyFont="1" applyFill="1" applyBorder="1" applyAlignment="1" applyProtection="1">
      <alignment vertical="center"/>
    </xf>
    <xf numFmtId="0" fontId="4" fillId="0" borderId="18" xfId="1" applyFont="1" applyFill="1" applyBorder="1" applyAlignment="1" applyProtection="1">
      <alignment vertical="center"/>
    </xf>
    <xf numFmtId="0" fontId="4" fillId="0" borderId="34" xfId="1" applyFont="1" applyFill="1" applyBorder="1" applyAlignment="1" applyProtection="1">
      <alignment vertical="center"/>
      <protection locked="0"/>
    </xf>
    <xf numFmtId="0" fontId="4" fillId="0" borderId="33" xfId="1" applyFont="1" applyFill="1" applyBorder="1" applyAlignment="1" applyProtection="1">
      <alignment vertical="center"/>
      <protection locked="0"/>
    </xf>
    <xf numFmtId="0" fontId="4" fillId="0" borderId="18" xfId="1" applyFont="1" applyFill="1" applyBorder="1" applyAlignment="1" applyProtection="1">
      <alignment vertical="center"/>
      <protection locked="0"/>
    </xf>
    <xf numFmtId="0" fontId="4" fillId="0" borderId="20" xfId="1" applyFont="1" applyFill="1" applyBorder="1" applyAlignment="1" applyProtection="1">
      <alignment vertical="center"/>
      <protection locked="0"/>
    </xf>
    <xf numFmtId="0" fontId="4" fillId="0" borderId="35" xfId="1" applyFont="1" applyFill="1" applyBorder="1" applyAlignment="1" applyProtection="1">
      <alignment vertical="center"/>
      <protection locked="0"/>
    </xf>
    <xf numFmtId="0" fontId="4" fillId="0" borderId="0" xfId="1" applyFont="1" applyFill="1" applyBorder="1" applyAlignment="1" applyProtection="1">
      <alignment vertical="center"/>
    </xf>
    <xf numFmtId="0" fontId="4" fillId="0" borderId="36" xfId="1" applyFont="1" applyFill="1" applyBorder="1" applyAlignment="1" applyProtection="1">
      <alignment vertical="center" wrapText="1"/>
    </xf>
    <xf numFmtId="0" fontId="4" fillId="0" borderId="36" xfId="1" applyFont="1" applyFill="1" applyBorder="1" applyAlignment="1" applyProtection="1">
      <alignment horizontal="left" vertical="center" wrapText="1"/>
    </xf>
    <xf numFmtId="3" fontId="4" fillId="0" borderId="36" xfId="1" applyNumberFormat="1" applyFont="1" applyFill="1" applyBorder="1" applyAlignment="1" applyProtection="1">
      <alignment horizontal="right" vertical="center"/>
    </xf>
    <xf numFmtId="3" fontId="4" fillId="0" borderId="37" xfId="1" applyNumberFormat="1" applyFont="1" applyFill="1" applyBorder="1" applyAlignment="1" applyProtection="1">
      <alignment horizontal="right" vertical="center"/>
    </xf>
    <xf numFmtId="3" fontId="4" fillId="0" borderId="38" xfId="1" applyNumberFormat="1" applyFont="1" applyFill="1" applyBorder="1" applyAlignment="1" applyProtection="1">
      <alignment horizontal="right" vertical="center"/>
    </xf>
    <xf numFmtId="3" fontId="4" fillId="0" borderId="39" xfId="1" applyNumberFormat="1" applyFont="1" applyFill="1" applyBorder="1" applyAlignment="1" applyProtection="1">
      <alignment horizontal="right" vertical="center"/>
    </xf>
    <xf numFmtId="3" fontId="4" fillId="0" borderId="40" xfId="1" applyNumberFormat="1" applyFont="1" applyFill="1" applyBorder="1" applyAlignment="1" applyProtection="1">
      <alignment horizontal="right" vertical="center"/>
    </xf>
    <xf numFmtId="3" fontId="4" fillId="0" borderId="41" xfId="1" applyNumberFormat="1" applyFont="1" applyFill="1" applyBorder="1" applyAlignment="1" applyProtection="1">
      <alignment horizontal="right" vertical="center"/>
      <protection locked="0"/>
    </xf>
    <xf numFmtId="0" fontId="3" fillId="0" borderId="27" xfId="1" applyFont="1" applyFill="1" applyBorder="1" applyAlignment="1" applyProtection="1">
      <alignment vertical="center" wrapText="1"/>
    </xf>
    <xf numFmtId="0" fontId="3" fillId="0" borderId="27" xfId="1" applyFont="1" applyFill="1" applyBorder="1" applyAlignment="1" applyProtection="1">
      <alignment horizontal="left" vertical="center" wrapText="1"/>
    </xf>
    <xf numFmtId="3" fontId="3" fillId="0" borderId="27" xfId="1" applyNumberFormat="1" applyFont="1" applyFill="1" applyBorder="1" applyAlignment="1" applyProtection="1">
      <alignment horizontal="right" vertical="center"/>
    </xf>
    <xf numFmtId="3" fontId="3" fillId="0" borderId="28" xfId="1" applyNumberFormat="1" applyFont="1" applyFill="1" applyBorder="1" applyAlignment="1" applyProtection="1">
      <alignment horizontal="right" vertical="center"/>
    </xf>
    <xf numFmtId="3" fontId="3" fillId="0" borderId="29" xfId="1" applyNumberFormat="1" applyFont="1" applyFill="1" applyBorder="1" applyAlignment="1" applyProtection="1">
      <alignment horizontal="right" vertical="center"/>
    </xf>
    <xf numFmtId="3" fontId="3" fillId="0" borderId="30"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horizontal="right" vertical="center"/>
    </xf>
    <xf numFmtId="3" fontId="3" fillId="0" borderId="32" xfId="1" applyNumberFormat="1" applyFont="1" applyFill="1" applyBorder="1" applyAlignment="1" applyProtection="1">
      <alignment horizontal="right" vertical="center"/>
      <protection locked="0"/>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right" vertical="center" wrapText="1"/>
    </xf>
    <xf numFmtId="3" fontId="3" fillId="0" borderId="15" xfId="1" applyNumberFormat="1" applyFont="1" applyFill="1" applyBorder="1" applyAlignment="1" applyProtection="1">
      <alignment horizontal="right" vertical="center"/>
    </xf>
    <xf numFmtId="3" fontId="3" fillId="0" borderId="33" xfId="1" applyNumberFormat="1" applyFont="1" applyFill="1" applyBorder="1" applyAlignment="1" applyProtection="1">
      <alignment horizontal="right" vertical="center"/>
      <protection locked="0"/>
    </xf>
    <xf numFmtId="3" fontId="3" fillId="0" borderId="18" xfId="1" applyNumberFormat="1" applyFont="1" applyFill="1" applyBorder="1" applyAlignment="1" applyProtection="1">
      <alignment horizontal="right" vertical="center"/>
      <protection locked="0"/>
    </xf>
    <xf numFmtId="3" fontId="3" fillId="0" borderId="34" xfId="1" applyNumberFormat="1" applyFont="1" applyFill="1" applyBorder="1" applyAlignment="1" applyProtection="1">
      <alignment horizontal="right" vertical="center"/>
    </xf>
    <xf numFmtId="3" fontId="3" fillId="0" borderId="20" xfId="1" applyNumberFormat="1" applyFont="1" applyFill="1" applyBorder="1" applyAlignment="1" applyProtection="1">
      <alignment horizontal="right" vertical="center"/>
      <protection locked="0"/>
    </xf>
    <xf numFmtId="3" fontId="3" fillId="0" borderId="35" xfId="1" applyNumberFormat="1" applyFont="1" applyFill="1" applyBorder="1" applyAlignment="1" applyProtection="1">
      <alignment horizontal="right" vertical="center"/>
      <protection locked="0"/>
    </xf>
    <xf numFmtId="0" fontId="3" fillId="0" borderId="42" xfId="1" applyFont="1" applyFill="1" applyBorder="1" applyAlignment="1" applyProtection="1">
      <alignment vertical="center" wrapText="1"/>
    </xf>
    <xf numFmtId="0" fontId="3" fillId="0" borderId="42" xfId="1" applyFont="1" applyFill="1" applyBorder="1" applyAlignment="1" applyProtection="1">
      <alignment horizontal="right" vertical="center" wrapText="1"/>
    </xf>
    <xf numFmtId="3" fontId="3" fillId="0" borderId="42" xfId="1" applyNumberFormat="1" applyFont="1" applyFill="1" applyBorder="1" applyAlignment="1" applyProtection="1">
      <alignment horizontal="right" vertical="center"/>
    </xf>
    <xf numFmtId="3" fontId="3" fillId="0" borderId="43" xfId="1" applyNumberFormat="1" applyFont="1" applyFill="1" applyBorder="1" applyAlignment="1" applyProtection="1">
      <alignment horizontal="right" vertical="center"/>
      <protection locked="0"/>
    </xf>
    <xf numFmtId="3" fontId="3" fillId="3" borderId="44" xfId="1" applyNumberFormat="1" applyFont="1" applyFill="1" applyBorder="1" applyAlignment="1" applyProtection="1">
      <alignment horizontal="right" vertical="center"/>
      <protection locked="0"/>
    </xf>
    <xf numFmtId="3" fontId="3" fillId="0" borderId="45" xfId="1" applyNumberFormat="1" applyFont="1" applyFill="1" applyBorder="1" applyAlignment="1" applyProtection="1">
      <alignment horizontal="right" vertical="center"/>
    </xf>
    <xf numFmtId="3" fontId="3" fillId="0" borderId="44" xfId="1" applyNumberFormat="1" applyFont="1" applyFill="1" applyBorder="1" applyAlignment="1" applyProtection="1">
      <alignment horizontal="right" vertical="center"/>
      <protection locked="0"/>
    </xf>
    <xf numFmtId="3" fontId="3" fillId="0" borderId="46" xfId="1" applyNumberFormat="1" applyFont="1" applyFill="1" applyBorder="1" applyAlignment="1" applyProtection="1">
      <alignment horizontal="right" vertical="center"/>
      <protection locked="0"/>
    </xf>
    <xf numFmtId="3" fontId="3" fillId="0" borderId="47" xfId="1" applyNumberFormat="1" applyFont="1" applyFill="1" applyBorder="1" applyAlignment="1" applyProtection="1">
      <alignment horizontal="left" vertical="center" wrapText="1"/>
      <protection locked="0"/>
    </xf>
    <xf numFmtId="0" fontId="4" fillId="0" borderId="21" xfId="1" applyFont="1" applyFill="1" applyBorder="1" applyAlignment="1" applyProtection="1">
      <alignment horizontal="left" vertical="center" wrapText="1"/>
    </xf>
    <xf numFmtId="3" fontId="3" fillId="0" borderId="21" xfId="1" applyNumberFormat="1" applyFont="1" applyFill="1" applyBorder="1" applyAlignment="1" applyProtection="1">
      <alignment vertical="center"/>
    </xf>
    <xf numFmtId="3" fontId="3" fillId="0" borderId="22" xfId="1" applyNumberFormat="1" applyFont="1" applyFill="1" applyBorder="1" applyAlignment="1" applyProtection="1">
      <alignment vertical="center"/>
      <protection locked="0"/>
    </xf>
    <xf numFmtId="3" fontId="3" fillId="4" borderId="23" xfId="1" applyNumberFormat="1" applyFont="1" applyFill="1" applyBorder="1" applyAlignment="1" applyProtection="1">
      <alignment vertical="center"/>
      <protection locked="0"/>
    </xf>
    <xf numFmtId="3" fontId="3" fillId="0" borderId="24" xfId="1" applyNumberFormat="1" applyFont="1" applyFill="1" applyBorder="1" applyAlignment="1" applyProtection="1">
      <alignment vertical="center"/>
    </xf>
    <xf numFmtId="3" fontId="3" fillId="0" borderId="23" xfId="1" applyNumberFormat="1" applyFont="1" applyFill="1" applyBorder="1" applyAlignment="1" applyProtection="1">
      <alignment vertical="center"/>
      <protection locked="0"/>
    </xf>
    <xf numFmtId="3" fontId="3" fillId="0" borderId="25" xfId="1" applyNumberFormat="1" applyFont="1" applyFill="1" applyBorder="1" applyAlignment="1" applyProtection="1">
      <alignment horizontal="center" vertical="center"/>
      <protection locked="0"/>
    </xf>
    <xf numFmtId="3" fontId="3" fillId="0" borderId="23" xfId="1" applyNumberFormat="1" applyFont="1" applyFill="1" applyBorder="1" applyAlignment="1" applyProtection="1">
      <alignment horizontal="center" vertical="center"/>
      <protection locked="0"/>
    </xf>
    <xf numFmtId="3" fontId="3" fillId="0" borderId="24" xfId="1" applyNumberFormat="1" applyFont="1" applyFill="1" applyBorder="1" applyAlignment="1" applyProtection="1">
      <alignment horizontal="center" vertical="center"/>
    </xf>
    <xf numFmtId="3" fontId="3" fillId="0" borderId="22" xfId="1" applyNumberFormat="1" applyFont="1" applyFill="1" applyBorder="1" applyAlignment="1" applyProtection="1">
      <alignment horizontal="center" vertical="center"/>
    </xf>
    <xf numFmtId="3" fontId="3" fillId="0" borderId="23" xfId="1" applyNumberFormat="1" applyFont="1" applyFill="1" applyBorder="1" applyAlignment="1" applyProtection="1">
      <alignment horizontal="center" vertical="center"/>
    </xf>
    <xf numFmtId="3" fontId="3" fillId="0" borderId="48" xfId="1" applyNumberFormat="1" applyFont="1" applyFill="1" applyBorder="1" applyAlignment="1" applyProtection="1">
      <alignment horizontal="left" vertical="center"/>
      <protection locked="0"/>
    </xf>
    <xf numFmtId="0" fontId="4" fillId="0" borderId="49" xfId="1" applyFont="1" applyFill="1" applyBorder="1" applyAlignment="1" applyProtection="1">
      <alignment horizontal="left" vertical="center" wrapText="1"/>
      <protection locked="0"/>
    </xf>
    <xf numFmtId="0" fontId="4" fillId="0" borderId="49" xfId="1" applyFont="1" applyFill="1" applyBorder="1" applyAlignment="1" applyProtection="1">
      <alignment horizontal="left" vertical="center" wrapText="1"/>
    </xf>
    <xf numFmtId="3" fontId="3" fillId="0" borderId="49" xfId="1" applyNumberFormat="1" applyFont="1" applyFill="1" applyBorder="1" applyAlignment="1" applyProtection="1">
      <alignment vertical="center"/>
    </xf>
    <xf numFmtId="3" fontId="3" fillId="0" borderId="50" xfId="1" applyNumberFormat="1" applyFont="1" applyFill="1" applyBorder="1" applyAlignment="1" applyProtection="1">
      <alignment horizontal="right" vertical="center"/>
      <protection locked="0"/>
    </xf>
    <xf numFmtId="3" fontId="3" fillId="3" borderId="51" xfId="1" applyNumberFormat="1" applyFont="1" applyFill="1" applyBorder="1" applyAlignment="1" applyProtection="1">
      <alignment horizontal="right" vertical="center"/>
      <protection locked="0"/>
    </xf>
    <xf numFmtId="3" fontId="3" fillId="0" borderId="52"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center" vertical="center"/>
      <protection locked="0"/>
    </xf>
    <xf numFmtId="3" fontId="3" fillId="0" borderId="51" xfId="1" applyNumberFormat="1" applyFont="1" applyFill="1" applyBorder="1" applyAlignment="1" applyProtection="1">
      <alignment horizontal="center" vertical="center"/>
      <protection locked="0"/>
    </xf>
    <xf numFmtId="3" fontId="3" fillId="0" borderId="52" xfId="1" applyNumberFormat="1" applyFont="1" applyFill="1" applyBorder="1" applyAlignment="1" applyProtection="1">
      <alignment horizontal="center" vertical="center"/>
    </xf>
    <xf numFmtId="3" fontId="3" fillId="0" borderId="53" xfId="1" applyNumberFormat="1" applyFont="1" applyFill="1" applyBorder="1" applyAlignment="1" applyProtection="1">
      <alignment horizontal="center" vertical="center"/>
    </xf>
    <xf numFmtId="3" fontId="3" fillId="0" borderId="51" xfId="1" applyNumberFormat="1" applyFont="1" applyFill="1" applyBorder="1" applyAlignment="1" applyProtection="1">
      <alignment horizontal="center" vertical="center"/>
    </xf>
    <xf numFmtId="3" fontId="3" fillId="0" borderId="50" xfId="1" applyNumberFormat="1" applyFont="1" applyFill="1" applyBorder="1" applyAlignment="1" applyProtection="1">
      <alignment horizontal="center" vertical="center"/>
    </xf>
    <xf numFmtId="3" fontId="3" fillId="0" borderId="52" xfId="1" applyNumberFormat="1" applyFont="1" applyFill="1" applyBorder="1" applyAlignment="1" applyProtection="1">
      <alignment vertical="center"/>
    </xf>
    <xf numFmtId="3" fontId="3" fillId="0" borderId="54" xfId="1" applyNumberFormat="1" applyFont="1" applyFill="1" applyBorder="1" applyAlignment="1" applyProtection="1">
      <alignment horizontal="center" vertical="center"/>
      <protection locked="0"/>
    </xf>
    <xf numFmtId="0" fontId="4" fillId="0" borderId="49" xfId="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3" fontId="3" fillId="0" borderId="15" xfId="1" applyNumberFormat="1" applyFont="1" applyFill="1" applyBorder="1" applyAlignment="1" applyProtection="1">
      <alignment vertical="center"/>
    </xf>
    <xf numFmtId="3" fontId="3" fillId="0" borderId="33" xfId="1" applyNumberFormat="1" applyFont="1" applyFill="1" applyBorder="1" applyAlignment="1" applyProtection="1">
      <alignment horizontal="center" vertical="center"/>
    </xf>
    <xf numFmtId="3" fontId="3" fillId="0" borderId="18" xfId="1" applyNumberFormat="1" applyFont="1" applyFill="1" applyBorder="1" applyAlignment="1" applyProtection="1">
      <alignment horizontal="center" vertical="center"/>
    </xf>
    <xf numFmtId="3" fontId="3" fillId="0" borderId="34" xfId="1" applyNumberFormat="1" applyFont="1" applyFill="1" applyBorder="1" applyAlignment="1" applyProtection="1">
      <alignment horizontal="center" vertical="center"/>
    </xf>
    <xf numFmtId="3" fontId="3" fillId="0" borderId="20" xfId="1" applyNumberFormat="1" applyFont="1" applyFill="1" applyBorder="1" applyAlignment="1" applyProtection="1">
      <alignment horizontal="center" vertical="center"/>
      <protection locked="0"/>
    </xf>
    <xf numFmtId="3" fontId="3" fillId="0" borderId="18" xfId="1" applyNumberFormat="1" applyFont="1" applyFill="1" applyBorder="1" applyAlignment="1" applyProtection="1">
      <alignment horizontal="center" vertical="center"/>
      <protection locked="0"/>
    </xf>
    <xf numFmtId="3" fontId="3" fillId="0" borderId="34" xfId="1" applyNumberFormat="1" applyFont="1" applyFill="1" applyBorder="1" applyAlignment="1" applyProtection="1">
      <alignment vertical="center"/>
    </xf>
    <xf numFmtId="3" fontId="3" fillId="0" borderId="33" xfId="1" applyNumberFormat="1" applyFont="1" applyFill="1" applyBorder="1" applyAlignment="1" applyProtection="1">
      <alignment horizontal="center" vertical="center"/>
      <protection locked="0"/>
    </xf>
    <xf numFmtId="3" fontId="3" fillId="0" borderId="35" xfId="1" applyNumberFormat="1" applyFont="1" applyFill="1" applyBorder="1" applyAlignment="1" applyProtection="1">
      <alignment horizontal="center" vertical="center"/>
      <protection locked="0"/>
    </xf>
    <xf numFmtId="0" fontId="3" fillId="0" borderId="42" xfId="1" applyFont="1" applyFill="1" applyBorder="1" applyAlignment="1" applyProtection="1">
      <alignment horizontal="left" vertical="center" wrapText="1"/>
    </xf>
    <xf numFmtId="3" fontId="3" fillId="0" borderId="42" xfId="1" applyNumberFormat="1" applyFont="1" applyFill="1" applyBorder="1" applyAlignment="1" applyProtection="1">
      <alignment vertical="center"/>
    </xf>
    <xf numFmtId="3" fontId="3" fillId="0" borderId="43" xfId="1" applyNumberFormat="1" applyFont="1" applyFill="1" applyBorder="1" applyAlignment="1" applyProtection="1">
      <alignment horizontal="center" vertical="center"/>
    </xf>
    <xf numFmtId="3" fontId="3" fillId="0" borderId="44" xfId="1" applyNumberFormat="1" applyFont="1" applyFill="1" applyBorder="1" applyAlignment="1" applyProtection="1">
      <alignment horizontal="center" vertical="center"/>
    </xf>
    <xf numFmtId="3" fontId="3" fillId="0" borderId="45" xfId="1" applyNumberFormat="1" applyFont="1" applyFill="1" applyBorder="1" applyAlignment="1" applyProtection="1">
      <alignment horizontal="center" vertical="center"/>
    </xf>
    <xf numFmtId="3" fontId="3" fillId="0" borderId="46" xfId="1" applyNumberFormat="1" applyFont="1" applyFill="1" applyBorder="1" applyAlignment="1" applyProtection="1">
      <alignment horizontal="center" vertical="center"/>
      <protection locked="0"/>
    </xf>
    <xf numFmtId="3" fontId="3" fillId="0" borderId="44" xfId="1" applyNumberFormat="1" applyFont="1" applyFill="1" applyBorder="1" applyAlignment="1" applyProtection="1">
      <alignment horizontal="center" vertical="center"/>
      <protection locked="0"/>
    </xf>
    <xf numFmtId="3" fontId="3" fillId="0" borderId="45" xfId="1" applyNumberFormat="1" applyFont="1" applyFill="1" applyBorder="1" applyAlignment="1" applyProtection="1">
      <alignment vertical="center"/>
    </xf>
    <xf numFmtId="3" fontId="3" fillId="0" borderId="43" xfId="1" applyNumberFormat="1" applyFont="1" applyFill="1" applyBorder="1" applyAlignment="1" applyProtection="1">
      <alignment horizontal="center" vertical="center"/>
      <protection locked="0"/>
    </xf>
    <xf numFmtId="3" fontId="3" fillId="0" borderId="47" xfId="1" applyNumberFormat="1" applyFont="1" applyFill="1" applyBorder="1" applyAlignment="1" applyProtection="1">
      <alignment horizontal="center" vertical="center"/>
      <protection locked="0"/>
    </xf>
    <xf numFmtId="0" fontId="3" fillId="0" borderId="55" xfId="1" applyFont="1" applyFill="1" applyBorder="1" applyAlignment="1" applyProtection="1">
      <alignment horizontal="right" vertical="center" wrapText="1"/>
    </xf>
    <xf numFmtId="0" fontId="3" fillId="0" borderId="55" xfId="1" applyFont="1" applyFill="1" applyBorder="1" applyAlignment="1" applyProtection="1">
      <alignment horizontal="left" vertical="center" wrapText="1"/>
    </xf>
    <xf numFmtId="3" fontId="3" fillId="0" borderId="55" xfId="1" applyNumberFormat="1" applyFont="1" applyFill="1" applyBorder="1" applyAlignment="1" applyProtection="1">
      <alignment vertical="center"/>
    </xf>
    <xf numFmtId="3" fontId="3" fillId="0" borderId="56" xfId="1" applyNumberFormat="1" applyFont="1" applyFill="1" applyBorder="1" applyAlignment="1" applyProtection="1">
      <alignment horizontal="center" vertical="center"/>
    </xf>
    <xf numFmtId="3" fontId="3" fillId="0" borderId="57"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center" vertical="center"/>
    </xf>
    <xf numFmtId="3" fontId="3" fillId="0" borderId="59" xfId="1" applyNumberFormat="1" applyFont="1" applyFill="1" applyBorder="1" applyAlignment="1" applyProtection="1">
      <alignment horizontal="center" vertical="center"/>
      <protection locked="0"/>
    </xf>
    <xf numFmtId="3" fontId="3" fillId="0" borderId="57" xfId="1" applyNumberFormat="1" applyFont="1" applyFill="1" applyBorder="1" applyAlignment="1" applyProtection="1">
      <alignment horizontal="center" vertical="center"/>
      <protection locked="0"/>
    </xf>
    <xf numFmtId="3" fontId="3" fillId="0" borderId="58" xfId="1" applyNumberFormat="1" applyFont="1" applyFill="1" applyBorder="1" applyAlignment="1" applyProtection="1">
      <alignment vertical="center"/>
    </xf>
    <xf numFmtId="3" fontId="3" fillId="0" borderId="56" xfId="1" applyNumberFormat="1" applyFont="1" applyFill="1" applyBorder="1" applyAlignment="1" applyProtection="1">
      <alignment horizontal="center" vertical="center"/>
      <protection locked="0"/>
    </xf>
    <xf numFmtId="3" fontId="3" fillId="0" borderId="60" xfId="1" applyNumberFormat="1" applyFont="1" applyFill="1" applyBorder="1" applyAlignment="1" applyProtection="1">
      <alignment horizontal="center" vertical="center"/>
      <protection locked="0"/>
    </xf>
    <xf numFmtId="0" fontId="3" fillId="0" borderId="61" xfId="1" applyFont="1" applyFill="1" applyBorder="1" applyAlignment="1" applyProtection="1">
      <alignment horizontal="right" vertical="center" wrapText="1"/>
    </xf>
    <xf numFmtId="0" fontId="3" fillId="0" borderId="61" xfId="1" applyFont="1" applyFill="1" applyBorder="1" applyAlignment="1" applyProtection="1">
      <alignment horizontal="left" vertical="center" wrapText="1"/>
    </xf>
    <xf numFmtId="3" fontId="3" fillId="0" borderId="61" xfId="1" applyNumberFormat="1" applyFont="1" applyFill="1" applyBorder="1" applyAlignment="1" applyProtection="1">
      <alignment vertical="center"/>
    </xf>
    <xf numFmtId="3" fontId="3" fillId="0" borderId="62" xfId="1" applyNumberFormat="1" applyFont="1" applyFill="1" applyBorder="1" applyAlignment="1" applyProtection="1">
      <alignment horizontal="center" vertical="center"/>
    </xf>
    <xf numFmtId="3" fontId="3" fillId="0" borderId="63" xfId="1" applyNumberFormat="1" applyFont="1" applyFill="1" applyBorder="1" applyAlignment="1" applyProtection="1">
      <alignment horizontal="center" vertical="center"/>
    </xf>
    <xf numFmtId="3" fontId="3" fillId="0" borderId="64" xfId="1" applyNumberFormat="1" applyFont="1" applyFill="1" applyBorder="1" applyAlignment="1" applyProtection="1">
      <alignment horizontal="center" vertical="center"/>
    </xf>
    <xf numFmtId="3" fontId="3" fillId="0" borderId="65" xfId="1" applyNumberFormat="1" applyFont="1" applyFill="1" applyBorder="1" applyAlignment="1" applyProtection="1">
      <alignment horizontal="center" vertical="center"/>
      <protection locked="0"/>
    </xf>
    <xf numFmtId="3" fontId="3" fillId="0" borderId="63" xfId="1" applyNumberFormat="1" applyFont="1" applyFill="1" applyBorder="1" applyAlignment="1" applyProtection="1">
      <alignment horizontal="center" vertical="center"/>
      <protection locked="0"/>
    </xf>
    <xf numFmtId="3" fontId="3" fillId="0" borderId="64" xfId="1" applyNumberFormat="1" applyFont="1" applyFill="1" applyBorder="1" applyAlignment="1" applyProtection="1">
      <alignment vertical="center"/>
    </xf>
    <xf numFmtId="3" fontId="3" fillId="0" borderId="62" xfId="1" applyNumberFormat="1" applyFont="1" applyFill="1" applyBorder="1" applyAlignment="1" applyProtection="1">
      <alignment horizontal="center" vertical="center"/>
      <protection locked="0"/>
    </xf>
    <xf numFmtId="3" fontId="3" fillId="0" borderId="66" xfId="1" applyNumberFormat="1" applyFont="1" applyFill="1" applyBorder="1" applyAlignment="1" applyProtection="1">
      <alignment horizontal="center" vertical="center"/>
      <protection locked="0"/>
    </xf>
    <xf numFmtId="0" fontId="4" fillId="0" borderId="67" xfId="1" applyFont="1" applyFill="1" applyBorder="1" applyAlignment="1" applyProtection="1">
      <alignment horizontal="center" vertical="center" wrapText="1"/>
    </xf>
    <xf numFmtId="0" fontId="4" fillId="0" borderId="67" xfId="1" applyFont="1" applyFill="1" applyBorder="1" applyAlignment="1" applyProtection="1">
      <alignment horizontal="left" vertical="center" wrapText="1"/>
    </xf>
    <xf numFmtId="3" fontId="3" fillId="0" borderId="67" xfId="1" applyNumberFormat="1" applyFont="1" applyFill="1" applyBorder="1" applyAlignment="1" applyProtection="1">
      <alignment horizontal="right" vertical="center"/>
    </xf>
    <xf numFmtId="3" fontId="3" fillId="0" borderId="68" xfId="1" applyNumberFormat="1" applyFont="1" applyFill="1" applyBorder="1" applyAlignment="1" applyProtection="1">
      <alignment horizontal="right" vertical="center"/>
    </xf>
    <xf numFmtId="3" fontId="3" fillId="0" borderId="69" xfId="1" applyNumberFormat="1" applyFont="1" applyFill="1" applyBorder="1" applyAlignment="1" applyProtection="1">
      <alignment horizontal="right" vertical="center"/>
    </xf>
    <xf numFmtId="3" fontId="3" fillId="0" borderId="70" xfId="1" applyNumberFormat="1" applyFont="1" applyFill="1" applyBorder="1" applyAlignment="1" applyProtection="1">
      <alignment horizontal="right" vertical="center"/>
    </xf>
    <xf numFmtId="3" fontId="3" fillId="0" borderId="70" xfId="1" applyNumberFormat="1" applyFont="1" applyFill="1" applyBorder="1" applyAlignment="1" applyProtection="1">
      <alignment horizontal="center" vertical="center"/>
    </xf>
    <xf numFmtId="3" fontId="3" fillId="0" borderId="71" xfId="1" applyNumberFormat="1" applyFont="1" applyFill="1" applyBorder="1" applyAlignment="1" applyProtection="1">
      <alignment horizontal="center" vertical="center"/>
    </xf>
    <xf numFmtId="3" fontId="3" fillId="0" borderId="69" xfId="1" applyNumberFormat="1" applyFont="1" applyFill="1" applyBorder="1" applyAlignment="1" applyProtection="1">
      <alignment horizontal="center" vertical="center"/>
    </xf>
    <xf numFmtId="3" fontId="3" fillId="0" borderId="68" xfId="1" applyNumberFormat="1" applyFont="1" applyFill="1" applyBorder="1" applyAlignment="1" applyProtection="1">
      <alignment horizontal="center" vertical="center"/>
    </xf>
    <xf numFmtId="3" fontId="3" fillId="0" borderId="72" xfId="1" applyNumberFormat="1" applyFont="1" applyFill="1" applyBorder="1" applyAlignment="1" applyProtection="1">
      <alignment horizontal="center" vertical="center"/>
      <protection locked="0"/>
    </xf>
    <xf numFmtId="3" fontId="3" fillId="0" borderId="62" xfId="1" applyNumberFormat="1" applyFont="1" applyFill="1" applyBorder="1" applyAlignment="1" applyProtection="1">
      <alignment vertical="center"/>
      <protection locked="0"/>
    </xf>
    <xf numFmtId="3" fontId="3" fillId="0" borderId="63" xfId="1" applyNumberFormat="1" applyFont="1" applyFill="1" applyBorder="1" applyAlignment="1" applyProtection="1">
      <alignment vertical="center"/>
      <protection locked="0"/>
    </xf>
    <xf numFmtId="3" fontId="3" fillId="0" borderId="6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protection locked="0"/>
    </xf>
    <xf numFmtId="3" fontId="3" fillId="0" borderId="63" xfId="1" applyNumberFormat="1" applyFont="1" applyFill="1" applyBorder="1" applyAlignment="1" applyProtection="1">
      <alignment horizontal="right" vertical="center"/>
      <protection locked="0"/>
    </xf>
    <xf numFmtId="3" fontId="3" fillId="0" borderId="65" xfId="1" applyNumberFormat="1" applyFont="1" applyFill="1" applyBorder="1" applyAlignment="1" applyProtection="1">
      <alignment horizontal="center" vertical="center"/>
    </xf>
    <xf numFmtId="3" fontId="3" fillId="0" borderId="49"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51" xfId="1" applyNumberFormat="1" applyFont="1" applyFill="1" applyBorder="1" applyAlignment="1" applyProtection="1">
      <alignment horizontal="right" vertical="center"/>
    </xf>
    <xf numFmtId="3" fontId="3" fillId="0" borderId="53" xfId="1" applyNumberFormat="1" applyFont="1" applyFill="1" applyBorder="1" applyAlignment="1" applyProtection="1">
      <alignment horizontal="right" vertical="center"/>
    </xf>
    <xf numFmtId="3" fontId="3" fillId="0" borderId="55"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protection locked="0"/>
    </xf>
    <xf numFmtId="3" fontId="3" fillId="0" borderId="57" xfId="1" applyNumberFormat="1" applyFont="1" applyFill="1" applyBorder="1" applyAlignment="1" applyProtection="1">
      <alignment horizontal="right" vertical="center"/>
      <protection locked="0"/>
    </xf>
    <xf numFmtId="0" fontId="4" fillId="0" borderId="61" xfId="1" applyFont="1" applyFill="1" applyBorder="1" applyAlignment="1" applyProtection="1">
      <alignment horizontal="center" vertical="center" wrapText="1"/>
    </xf>
    <xf numFmtId="0" fontId="4" fillId="0" borderId="61" xfId="1" applyFont="1" applyFill="1" applyBorder="1" applyAlignment="1" applyProtection="1">
      <alignment horizontal="left" vertical="center" wrapText="1"/>
    </xf>
    <xf numFmtId="3" fontId="3" fillId="0" borderId="62" xfId="1" applyNumberFormat="1" applyFont="1" applyFill="1" applyBorder="1" applyAlignment="1" applyProtection="1">
      <alignment horizontal="right" vertical="center"/>
    </xf>
    <xf numFmtId="3" fontId="3" fillId="0" borderId="63"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horizontal="right" vertical="center"/>
      <protection locked="0"/>
    </xf>
    <xf numFmtId="0" fontId="3" fillId="0" borderId="67" xfId="1" applyFont="1" applyFill="1" applyBorder="1" applyAlignment="1" applyProtection="1">
      <alignment horizontal="right" vertical="center" wrapText="1"/>
    </xf>
    <xf numFmtId="0" fontId="3" fillId="0" borderId="67" xfId="1" applyFont="1" applyFill="1" applyBorder="1" applyAlignment="1" applyProtection="1">
      <alignment horizontal="left" vertical="center" wrapText="1"/>
    </xf>
    <xf numFmtId="3" fontId="3" fillId="0" borderId="68" xfId="1" applyNumberFormat="1" applyFont="1" applyFill="1" applyBorder="1" applyAlignment="1" applyProtection="1">
      <alignment horizontal="center" vertical="center"/>
      <protection locked="0"/>
    </xf>
    <xf numFmtId="3" fontId="3" fillId="0" borderId="69" xfId="1" applyNumberFormat="1" applyFont="1" applyFill="1" applyBorder="1" applyAlignment="1" applyProtection="1">
      <alignment horizontal="center" vertical="center"/>
      <protection locked="0"/>
    </xf>
    <xf numFmtId="3" fontId="3" fillId="0" borderId="72" xfId="1" applyNumberFormat="1" applyFont="1" applyFill="1" applyBorder="1" applyAlignment="1" applyProtection="1">
      <alignment horizontal="right" vertical="center"/>
      <protection locked="0"/>
    </xf>
    <xf numFmtId="0" fontId="3" fillId="0" borderId="67" xfId="1" applyFont="1" applyFill="1" applyBorder="1" applyAlignment="1" applyProtection="1">
      <alignment vertical="center" wrapText="1"/>
    </xf>
    <xf numFmtId="3" fontId="3" fillId="0" borderId="67" xfId="1" applyNumberFormat="1" applyFont="1" applyFill="1" applyBorder="1" applyAlignment="1" applyProtection="1">
      <alignment vertical="center"/>
    </xf>
    <xf numFmtId="3" fontId="3" fillId="0" borderId="68" xfId="1" applyNumberFormat="1" applyFont="1" applyFill="1" applyBorder="1" applyAlignment="1" applyProtection="1">
      <alignment vertical="center"/>
    </xf>
    <xf numFmtId="3" fontId="3" fillId="0" borderId="69" xfId="1" applyNumberFormat="1" applyFont="1" applyFill="1" applyBorder="1" applyAlignment="1" applyProtection="1">
      <alignment vertical="center"/>
    </xf>
    <xf numFmtId="0" fontId="4" fillId="0" borderId="15" xfId="1" applyFont="1" applyBorder="1" applyAlignment="1" applyProtection="1">
      <alignment vertical="center" wrapText="1"/>
    </xf>
    <xf numFmtId="0" fontId="4" fillId="0" borderId="15" xfId="1" applyFont="1" applyBorder="1" applyAlignment="1" applyProtection="1">
      <alignment horizontal="left" vertical="center" wrapText="1"/>
    </xf>
    <xf numFmtId="3" fontId="4" fillId="0" borderId="15" xfId="1" applyNumberFormat="1" applyFont="1" applyBorder="1" applyAlignment="1" applyProtection="1">
      <alignment vertical="center"/>
    </xf>
    <xf numFmtId="3" fontId="4" fillId="0" borderId="33" xfId="1" applyNumberFormat="1" applyFont="1" applyBorder="1" applyAlignment="1" applyProtection="1">
      <alignment vertical="center"/>
    </xf>
    <xf numFmtId="3" fontId="4" fillId="0" borderId="18" xfId="1" applyNumberFormat="1" applyFont="1" applyBorder="1" applyAlignment="1" applyProtection="1">
      <alignment vertical="center"/>
    </xf>
    <xf numFmtId="3" fontId="4" fillId="0" borderId="34" xfId="1" applyNumberFormat="1" applyFont="1" applyBorder="1" applyAlignment="1" applyProtection="1">
      <alignment vertical="center"/>
    </xf>
    <xf numFmtId="3" fontId="4" fillId="0" borderId="20" xfId="1" applyNumberFormat="1" applyFont="1" applyBorder="1" applyAlignment="1" applyProtection="1">
      <alignment vertical="center"/>
    </xf>
    <xf numFmtId="3" fontId="4" fillId="0" borderId="35" xfId="1" applyNumberFormat="1" applyFont="1" applyBorder="1" applyAlignment="1" applyProtection="1">
      <alignment vertical="center"/>
      <protection locked="0"/>
    </xf>
    <xf numFmtId="0" fontId="4" fillId="0" borderId="36" xfId="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3" fontId="4" fillId="0" borderId="39" xfId="1" applyNumberFormat="1" applyFont="1" applyFill="1" applyBorder="1" applyAlignment="1" applyProtection="1">
      <alignment vertical="center"/>
    </xf>
    <xf numFmtId="3" fontId="4" fillId="0" borderId="40" xfId="1" applyNumberFormat="1" applyFont="1" applyFill="1" applyBorder="1" applyAlignment="1" applyProtection="1">
      <alignment vertical="center"/>
    </xf>
    <xf numFmtId="3" fontId="4" fillId="0" borderId="41" xfId="1" applyNumberFormat="1" applyFont="1" applyFill="1" applyBorder="1" applyAlignment="1" applyProtection="1">
      <alignment vertical="center"/>
      <protection locked="0"/>
    </xf>
    <xf numFmtId="0" fontId="4" fillId="0" borderId="73" xfId="1" applyFont="1" applyFill="1" applyBorder="1" applyAlignment="1" applyProtection="1">
      <alignment vertical="center"/>
    </xf>
    <xf numFmtId="0" fontId="4" fillId="0" borderId="73" xfId="1" applyFont="1" applyFill="1" applyBorder="1" applyAlignment="1" applyProtection="1">
      <alignment vertical="center" wrapText="1"/>
    </xf>
    <xf numFmtId="3" fontId="4" fillId="0" borderId="73" xfId="1" applyNumberFormat="1" applyFont="1" applyFill="1" applyBorder="1" applyAlignment="1" applyProtection="1">
      <alignment vertical="center"/>
    </xf>
    <xf numFmtId="3" fontId="4" fillId="0" borderId="74" xfId="1" applyNumberFormat="1" applyFont="1" applyFill="1" applyBorder="1" applyAlignment="1" applyProtection="1">
      <alignment vertical="center"/>
    </xf>
    <xf numFmtId="3" fontId="4" fillId="0" borderId="75" xfId="1" applyNumberFormat="1" applyFont="1" applyFill="1" applyBorder="1" applyAlignment="1" applyProtection="1">
      <alignment vertical="center"/>
    </xf>
    <xf numFmtId="3" fontId="4" fillId="0" borderId="76" xfId="1" applyNumberFormat="1" applyFont="1" applyFill="1" applyBorder="1" applyAlignment="1" applyProtection="1">
      <alignment vertical="center"/>
    </xf>
    <xf numFmtId="3" fontId="4" fillId="0" borderId="77" xfId="1" applyNumberFormat="1" applyFont="1" applyFill="1" applyBorder="1" applyAlignment="1" applyProtection="1">
      <alignment vertical="center"/>
    </xf>
    <xf numFmtId="3" fontId="4" fillId="0" borderId="78" xfId="1" applyNumberFormat="1" applyFont="1" applyFill="1" applyBorder="1" applyAlignment="1" applyProtection="1">
      <alignment vertical="center"/>
      <protection locked="0"/>
    </xf>
    <xf numFmtId="3" fontId="4" fillId="0" borderId="15" xfId="1" applyNumberFormat="1" applyFont="1" applyFill="1" applyBorder="1" applyAlignment="1" applyProtection="1">
      <alignment vertical="center"/>
    </xf>
    <xf numFmtId="3" fontId="4" fillId="0" borderId="33"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34" xfId="1" applyNumberFormat="1" applyFont="1" applyFill="1" applyBorder="1" applyAlignment="1" applyProtection="1">
      <alignment vertical="center"/>
    </xf>
    <xf numFmtId="3" fontId="4" fillId="0" borderId="20" xfId="1" applyNumberFormat="1" applyFont="1" applyFill="1" applyBorder="1" applyAlignment="1" applyProtection="1">
      <alignment vertical="center"/>
    </xf>
    <xf numFmtId="3" fontId="4" fillId="0" borderId="35" xfId="1" applyNumberFormat="1" applyFont="1" applyFill="1" applyBorder="1" applyAlignment="1" applyProtection="1">
      <alignment vertical="center"/>
      <protection locked="0"/>
    </xf>
    <xf numFmtId="0" fontId="4" fillId="5" borderId="79" xfId="1" applyFont="1" applyFill="1" applyBorder="1" applyAlignment="1" applyProtection="1">
      <alignment horizontal="left" vertical="center" wrapText="1"/>
    </xf>
    <xf numFmtId="3" fontId="4" fillId="5" borderId="79" xfId="1" applyNumberFormat="1" applyFont="1" applyFill="1" applyBorder="1" applyAlignment="1" applyProtection="1">
      <alignment vertical="center"/>
    </xf>
    <xf numFmtId="3" fontId="4" fillId="5" borderId="80" xfId="1" applyNumberFormat="1" applyFont="1" applyFill="1" applyBorder="1" applyAlignment="1" applyProtection="1">
      <alignment vertical="center"/>
    </xf>
    <xf numFmtId="3" fontId="4" fillId="5" borderId="81" xfId="1" applyNumberFormat="1" applyFont="1" applyFill="1" applyBorder="1" applyAlignment="1" applyProtection="1">
      <alignment vertical="center"/>
    </xf>
    <xf numFmtId="3" fontId="4" fillId="5" borderId="82" xfId="1" applyNumberFormat="1" applyFont="1" applyFill="1" applyBorder="1" applyAlignment="1" applyProtection="1">
      <alignment vertical="center"/>
    </xf>
    <xf numFmtId="3" fontId="4" fillId="5" borderId="83" xfId="1" applyNumberFormat="1" applyFont="1" applyFill="1" applyBorder="1" applyAlignment="1" applyProtection="1">
      <alignment vertical="center"/>
    </xf>
    <xf numFmtId="3" fontId="4" fillId="5" borderId="84" xfId="1" applyNumberFormat="1" applyFont="1" applyFill="1" applyBorder="1" applyAlignment="1" applyProtection="1">
      <alignment vertical="center"/>
      <protection locked="0"/>
    </xf>
    <xf numFmtId="0" fontId="3" fillId="0" borderId="49" xfId="1" applyFont="1" applyFill="1" applyBorder="1" applyAlignment="1" applyProtection="1">
      <alignment horizontal="left" vertical="center" wrapText="1"/>
    </xf>
    <xf numFmtId="3" fontId="3" fillId="0" borderId="50" xfId="1" applyNumberFormat="1" applyFont="1" applyFill="1" applyBorder="1" applyAlignment="1" applyProtection="1">
      <alignment vertical="center"/>
    </xf>
    <xf numFmtId="3" fontId="3" fillId="0" borderId="51"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84" xfId="1" applyNumberFormat="1" applyFont="1" applyFill="1" applyBorder="1" applyAlignment="1" applyProtection="1">
      <alignment vertical="center"/>
      <protection locked="0"/>
    </xf>
    <xf numFmtId="0" fontId="3" fillId="0" borderId="67" xfId="1" applyFont="1" applyFill="1" applyBorder="1" applyAlignment="1" applyProtection="1">
      <alignment horizontal="center" vertical="center" wrapText="1"/>
    </xf>
    <xf numFmtId="3" fontId="3" fillId="0" borderId="70" xfId="1" applyNumberFormat="1" applyFont="1" applyFill="1" applyBorder="1" applyAlignment="1" applyProtection="1">
      <alignment vertical="center"/>
    </xf>
    <xf numFmtId="3" fontId="3" fillId="0" borderId="71" xfId="1" applyNumberFormat="1" applyFont="1" applyFill="1" applyBorder="1" applyAlignment="1" applyProtection="1">
      <alignment vertical="center"/>
    </xf>
    <xf numFmtId="3" fontId="3" fillId="0" borderId="72" xfId="1" applyNumberFormat="1" applyFont="1" applyFill="1" applyBorder="1" applyAlignment="1" applyProtection="1">
      <alignment vertical="center"/>
      <protection locked="0"/>
    </xf>
    <xf numFmtId="3" fontId="3" fillId="0" borderId="33" xfId="1" applyNumberFormat="1" applyFont="1" applyFill="1" applyBorder="1" applyAlignment="1" applyProtection="1">
      <alignment vertical="center"/>
      <protection locked="0"/>
    </xf>
    <xf numFmtId="3" fontId="3" fillId="0" borderId="18" xfId="1" applyNumberFormat="1" applyFont="1" applyFill="1" applyBorder="1" applyAlignment="1" applyProtection="1">
      <alignment vertical="center"/>
      <protection locked="0"/>
    </xf>
    <xf numFmtId="3" fontId="3" fillId="0" borderId="20" xfId="1" applyNumberFormat="1" applyFont="1" applyFill="1" applyBorder="1" applyAlignment="1" applyProtection="1">
      <alignment vertical="center"/>
      <protection locked="0"/>
    </xf>
    <xf numFmtId="3" fontId="3" fillId="0" borderId="35" xfId="1" applyNumberFormat="1" applyFont="1" applyFill="1" applyBorder="1" applyAlignment="1" applyProtection="1">
      <alignment vertical="center"/>
      <protection locked="0"/>
    </xf>
    <xf numFmtId="3" fontId="3" fillId="0" borderId="43" xfId="1" applyNumberFormat="1" applyFont="1" applyFill="1" applyBorder="1" applyAlignment="1" applyProtection="1">
      <alignment vertical="center"/>
      <protection locked="0"/>
    </xf>
    <xf numFmtId="3" fontId="3" fillId="0" borderId="44" xfId="1" applyNumberFormat="1" applyFont="1" applyFill="1" applyBorder="1" applyAlignment="1" applyProtection="1">
      <alignment vertical="center"/>
      <protection locked="0"/>
    </xf>
    <xf numFmtId="3" fontId="3" fillId="0" borderId="46" xfId="1" applyNumberFormat="1" applyFont="1" applyFill="1" applyBorder="1" applyAlignment="1" applyProtection="1">
      <alignment vertical="center"/>
      <protection locked="0"/>
    </xf>
    <xf numFmtId="3" fontId="3" fillId="0" borderId="47" xfId="1" applyNumberFormat="1" applyFont="1" applyFill="1" applyBorder="1" applyAlignment="1" applyProtection="1">
      <alignment vertical="center"/>
      <protection locked="0"/>
    </xf>
    <xf numFmtId="0" fontId="3" fillId="0" borderId="42" xfId="1" applyFont="1" applyFill="1" applyBorder="1" applyAlignment="1" applyProtection="1">
      <alignment horizontal="center" vertical="center" wrapText="1"/>
    </xf>
    <xf numFmtId="3" fontId="3" fillId="0" borderId="43" xfId="1" applyNumberFormat="1" applyFont="1" applyFill="1" applyBorder="1" applyAlignment="1" applyProtection="1">
      <alignment vertical="center"/>
    </xf>
    <xf numFmtId="3" fontId="3" fillId="0" borderId="44"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xf>
    <xf numFmtId="3" fontId="3" fillId="0" borderId="68" xfId="1" applyNumberFormat="1" applyFont="1" applyFill="1" applyBorder="1" applyAlignment="1" applyProtection="1">
      <alignment vertical="center"/>
      <protection locked="0"/>
    </xf>
    <xf numFmtId="3" fontId="3" fillId="0" borderId="69" xfId="1" applyNumberFormat="1" applyFont="1" applyFill="1" applyBorder="1" applyAlignment="1" applyProtection="1">
      <alignment vertical="center"/>
      <protection locked="0"/>
    </xf>
    <xf numFmtId="3" fontId="3" fillId="0" borderId="71" xfId="1" applyNumberFormat="1" applyFont="1" applyFill="1" applyBorder="1" applyAlignment="1" applyProtection="1">
      <alignment vertical="center"/>
      <protection locked="0"/>
    </xf>
    <xf numFmtId="3" fontId="3" fillId="0" borderId="54" xfId="1" applyNumberFormat="1" applyFont="1" applyFill="1" applyBorder="1" applyAlignment="1" applyProtection="1">
      <alignment vertical="center"/>
      <protection locked="0"/>
    </xf>
    <xf numFmtId="0" fontId="3" fillId="0" borderId="15" xfId="1" applyFont="1" applyFill="1" applyBorder="1" applyAlignment="1" applyProtection="1">
      <alignment horizontal="center" vertical="center" wrapText="1"/>
    </xf>
    <xf numFmtId="3" fontId="3" fillId="0" borderId="33"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20" xfId="1" applyNumberFormat="1" applyFont="1" applyFill="1" applyBorder="1" applyAlignment="1" applyProtection="1">
      <alignment vertical="center"/>
    </xf>
    <xf numFmtId="3" fontId="3" fillId="0" borderId="66" xfId="1" applyNumberFormat="1" applyFont="1" applyFill="1" applyBorder="1" applyAlignment="1" applyProtection="1">
      <alignment vertical="center"/>
      <protection locked="0"/>
    </xf>
    <xf numFmtId="3" fontId="3" fillId="3" borderId="47" xfId="1" applyNumberFormat="1" applyFont="1" applyFill="1" applyBorder="1" applyAlignment="1" applyProtection="1">
      <alignment vertical="center" wrapText="1"/>
      <protection locked="0"/>
    </xf>
    <xf numFmtId="0" fontId="3" fillId="0" borderId="42" xfId="1" applyFont="1" applyFill="1" applyBorder="1" applyAlignment="1" applyProtection="1">
      <alignment vertical="center"/>
    </xf>
    <xf numFmtId="0" fontId="3" fillId="0" borderId="0" xfId="1" applyFont="1" applyFill="1" applyBorder="1" applyAlignment="1" applyProtection="1">
      <alignment vertical="center" wrapText="1"/>
    </xf>
    <xf numFmtId="3" fontId="3" fillId="0" borderId="62" xfId="1" applyNumberFormat="1" applyFont="1" applyFill="1" applyBorder="1" applyAlignment="1" applyProtection="1">
      <alignment vertical="center"/>
    </xf>
    <xf numFmtId="3" fontId="3" fillId="0" borderId="63" xfId="1" applyNumberFormat="1" applyFont="1" applyFill="1" applyBorder="1" applyAlignment="1" applyProtection="1">
      <alignment vertical="center"/>
    </xf>
    <xf numFmtId="3" fontId="3" fillId="0" borderId="65"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protection locked="0"/>
    </xf>
    <xf numFmtId="3" fontId="3" fillId="0" borderId="51" xfId="1" applyNumberFormat="1" applyFont="1" applyFill="1" applyBorder="1" applyAlignment="1" applyProtection="1">
      <alignment vertical="center"/>
      <protection locked="0"/>
    </xf>
    <xf numFmtId="3" fontId="3" fillId="0" borderId="53" xfId="1" applyNumberFormat="1" applyFont="1" applyFill="1" applyBorder="1" applyAlignment="1" applyProtection="1">
      <alignment vertical="center"/>
      <protection locked="0"/>
    </xf>
    <xf numFmtId="3" fontId="3" fillId="0" borderId="60" xfId="1" applyNumberFormat="1" applyFont="1" applyFill="1" applyBorder="1" applyAlignment="1" applyProtection="1">
      <alignment vertical="center"/>
      <protection locked="0"/>
    </xf>
    <xf numFmtId="0" fontId="3" fillId="0" borderId="79" xfId="1" applyFont="1" applyFill="1" applyBorder="1" applyAlignment="1" applyProtection="1">
      <alignment horizontal="left" vertical="center" wrapText="1"/>
    </xf>
    <xf numFmtId="3" fontId="3" fillId="0" borderId="16" xfId="1" applyNumberFormat="1" applyFont="1" applyFill="1" applyBorder="1" applyAlignment="1" applyProtection="1">
      <alignment vertical="center"/>
    </xf>
    <xf numFmtId="3" fontId="3" fillId="0" borderId="85" xfId="1" applyNumberFormat="1" applyFont="1" applyFill="1" applyBorder="1" applyAlignment="1" applyProtection="1">
      <alignment vertical="center"/>
      <protection locked="0"/>
    </xf>
    <xf numFmtId="0" fontId="3" fillId="0" borderId="16" xfId="1" applyFont="1" applyFill="1" applyBorder="1" applyAlignment="1" applyProtection="1">
      <alignment horizontal="right" vertical="center" wrapText="1"/>
    </xf>
    <xf numFmtId="3" fontId="3" fillId="0" borderId="17" xfId="1" applyNumberFormat="1" applyFont="1" applyFill="1" applyBorder="1" applyAlignment="1" applyProtection="1">
      <alignment vertical="center"/>
      <protection locked="0"/>
    </xf>
    <xf numFmtId="3" fontId="3" fillId="0" borderId="86" xfId="1" applyNumberFormat="1" applyFont="1" applyFill="1" applyBorder="1" applyAlignment="1" applyProtection="1">
      <alignment vertical="center"/>
      <protection locked="0"/>
    </xf>
    <xf numFmtId="3" fontId="3" fillId="0" borderId="19" xfId="1" applyNumberFormat="1" applyFont="1" applyFill="1" applyBorder="1" applyAlignment="1" applyProtection="1">
      <alignment vertical="center"/>
    </xf>
    <xf numFmtId="3" fontId="3" fillId="0" borderId="87" xfId="1" applyNumberFormat="1" applyFont="1" applyFill="1" applyBorder="1" applyAlignment="1" applyProtection="1">
      <alignment vertical="center"/>
      <protection locked="0"/>
    </xf>
    <xf numFmtId="0" fontId="4" fillId="0" borderId="79" xfId="1" applyFont="1" applyFill="1" applyBorder="1" applyAlignment="1" applyProtection="1">
      <alignment horizontal="left" vertical="center" wrapText="1"/>
    </xf>
    <xf numFmtId="3" fontId="3" fillId="0" borderId="79" xfId="1" applyNumberFormat="1" applyFont="1" applyFill="1" applyBorder="1" applyAlignment="1" applyProtection="1">
      <alignment vertical="center"/>
    </xf>
    <xf numFmtId="3" fontId="3" fillId="0" borderId="80" xfId="1" applyNumberFormat="1" applyFont="1" applyFill="1" applyBorder="1" applyAlignment="1" applyProtection="1">
      <alignment vertical="center"/>
    </xf>
    <xf numFmtId="3" fontId="3" fillId="0" borderId="81" xfId="1" applyNumberFormat="1" applyFont="1" applyFill="1" applyBorder="1" applyAlignment="1" applyProtection="1">
      <alignment vertical="center"/>
    </xf>
    <xf numFmtId="3" fontId="3" fillId="0" borderId="82" xfId="1" applyNumberFormat="1" applyFont="1" applyFill="1" applyBorder="1" applyAlignment="1" applyProtection="1">
      <alignment vertical="center"/>
    </xf>
    <xf numFmtId="3" fontId="3" fillId="0" borderId="83" xfId="1" applyNumberFormat="1" applyFont="1" applyFill="1" applyBorder="1" applyAlignment="1" applyProtection="1">
      <alignment vertical="center"/>
    </xf>
    <xf numFmtId="1" fontId="4" fillId="5" borderId="79" xfId="1" applyNumberFormat="1" applyFont="1" applyFill="1" applyBorder="1" applyAlignment="1" applyProtection="1">
      <alignment horizontal="left" vertical="center" wrapText="1"/>
    </xf>
    <xf numFmtId="1" fontId="4" fillId="0" borderId="49" xfId="1" applyNumberFormat="1" applyFont="1" applyFill="1" applyBorder="1" applyAlignment="1" applyProtection="1">
      <alignment horizontal="left" vertical="center" wrapText="1"/>
    </xf>
    <xf numFmtId="0" fontId="4" fillId="0" borderId="15" xfId="1" applyFont="1" applyFill="1" applyBorder="1" applyAlignment="1" applyProtection="1">
      <alignment horizontal="center" vertical="center" wrapText="1"/>
    </xf>
    <xf numFmtId="3" fontId="4" fillId="0" borderId="66" xfId="1" applyNumberFormat="1" applyFont="1" applyFill="1" applyBorder="1" applyAlignment="1" applyProtection="1">
      <alignment vertical="center"/>
      <protection locked="0"/>
    </xf>
    <xf numFmtId="0" fontId="3" fillId="0" borderId="16"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9" fillId="0" borderId="0" xfId="1" applyFont="1" applyFill="1" applyBorder="1" applyAlignment="1" applyProtection="1">
      <alignment vertical="center"/>
    </xf>
    <xf numFmtId="3" fontId="3" fillId="0" borderId="65" xfId="1" applyNumberFormat="1" applyFont="1" applyFill="1" applyBorder="1" applyAlignment="1" applyProtection="1">
      <alignment vertical="center"/>
      <protection locked="0"/>
    </xf>
    <xf numFmtId="3" fontId="3" fillId="0" borderId="56" xfId="1" applyNumberFormat="1" applyFont="1" applyFill="1" applyBorder="1" applyAlignment="1" applyProtection="1">
      <alignment vertical="center"/>
      <protection locked="0"/>
    </xf>
    <xf numFmtId="3" fontId="3" fillId="0" borderId="57" xfId="1" applyNumberFormat="1" applyFont="1" applyFill="1" applyBorder="1" applyAlignment="1" applyProtection="1">
      <alignment vertical="center"/>
      <protection locked="0"/>
    </xf>
    <xf numFmtId="3" fontId="3" fillId="0" borderId="59" xfId="1" applyNumberFormat="1" applyFont="1" applyFill="1" applyBorder="1" applyAlignment="1" applyProtection="1">
      <alignment vertical="center"/>
      <protection locked="0"/>
    </xf>
    <xf numFmtId="0" fontId="4" fillId="5" borderId="49" xfId="1" applyFont="1" applyFill="1" applyBorder="1" applyAlignment="1" applyProtection="1">
      <alignment horizontal="left" vertical="center" wrapText="1"/>
    </xf>
    <xf numFmtId="3" fontId="4" fillId="5" borderId="49" xfId="1" applyNumberFormat="1" applyFont="1" applyFill="1" applyBorder="1" applyAlignment="1" applyProtection="1">
      <alignment vertical="center"/>
    </xf>
    <xf numFmtId="3" fontId="4" fillId="5" borderId="50" xfId="1" applyNumberFormat="1" applyFont="1" applyFill="1" applyBorder="1" applyAlignment="1" applyProtection="1">
      <alignment vertical="center"/>
    </xf>
    <xf numFmtId="3" fontId="4" fillId="5" borderId="51" xfId="1" applyNumberFormat="1" applyFont="1" applyFill="1" applyBorder="1" applyAlignment="1" applyProtection="1">
      <alignment vertical="center"/>
    </xf>
    <xf numFmtId="3" fontId="4" fillId="5" borderId="52" xfId="1" applyNumberFormat="1" applyFont="1" applyFill="1" applyBorder="1" applyAlignment="1" applyProtection="1">
      <alignment vertical="center"/>
    </xf>
    <xf numFmtId="3" fontId="4" fillId="5" borderId="53" xfId="1" applyNumberFormat="1" applyFont="1" applyFill="1" applyBorder="1" applyAlignment="1" applyProtection="1">
      <alignment vertical="center"/>
    </xf>
    <xf numFmtId="3" fontId="4" fillId="5" borderId="54" xfId="1" applyNumberFormat="1" applyFont="1" applyFill="1" applyBorder="1" applyAlignment="1" applyProtection="1">
      <alignment vertical="center"/>
      <protection locked="0"/>
    </xf>
    <xf numFmtId="3" fontId="3" fillId="3" borderId="44" xfId="1" applyNumberFormat="1" applyFont="1" applyFill="1" applyBorder="1" applyAlignment="1" applyProtection="1">
      <alignment vertical="center"/>
      <protection locked="0"/>
    </xf>
    <xf numFmtId="3" fontId="3" fillId="0" borderId="47" xfId="1" applyNumberFormat="1" applyFont="1" applyFill="1" applyBorder="1" applyAlignment="1" applyProtection="1">
      <alignment vertical="center" wrapText="1"/>
      <protection locked="0"/>
    </xf>
    <xf numFmtId="0" fontId="4" fillId="6" borderId="88" xfId="1" applyFont="1" applyFill="1" applyBorder="1" applyAlignment="1" applyProtection="1">
      <alignment horizontal="left" vertical="center" wrapText="1"/>
    </xf>
    <xf numFmtId="0" fontId="4" fillId="6" borderId="42" xfId="1" applyFont="1" applyFill="1" applyBorder="1" applyAlignment="1" applyProtection="1">
      <alignment horizontal="left" vertical="center" wrapText="1"/>
    </xf>
    <xf numFmtId="3" fontId="4" fillId="6" borderId="67" xfId="1" applyNumberFormat="1" applyFont="1" applyFill="1" applyBorder="1" applyAlignment="1" applyProtection="1">
      <alignment vertical="center"/>
    </xf>
    <xf numFmtId="3" fontId="4" fillId="6" borderId="68" xfId="1" applyNumberFormat="1" applyFont="1" applyFill="1" applyBorder="1" applyAlignment="1" applyProtection="1">
      <alignment vertical="center"/>
    </xf>
    <xf numFmtId="3" fontId="4" fillId="6" borderId="69" xfId="1" applyNumberFormat="1" applyFont="1" applyFill="1" applyBorder="1" applyAlignment="1" applyProtection="1">
      <alignment vertical="center"/>
    </xf>
    <xf numFmtId="3" fontId="4" fillId="6" borderId="70" xfId="1" applyNumberFormat="1" applyFont="1" applyFill="1" applyBorder="1" applyAlignment="1" applyProtection="1">
      <alignment vertical="center"/>
    </xf>
    <xf numFmtId="3" fontId="4" fillId="6" borderId="71" xfId="1" applyNumberFormat="1" applyFont="1" applyFill="1" applyBorder="1" applyAlignment="1" applyProtection="1">
      <alignment vertical="center"/>
    </xf>
    <xf numFmtId="3" fontId="4" fillId="6" borderId="72" xfId="1" applyNumberFormat="1" applyFont="1" applyFill="1" applyBorder="1" applyAlignment="1" applyProtection="1">
      <alignment vertical="center"/>
      <protection locked="0"/>
    </xf>
    <xf numFmtId="0" fontId="4" fillId="0" borderId="88" xfId="1" applyFont="1" applyFill="1" applyBorder="1" applyAlignment="1" applyProtection="1">
      <alignment horizontal="left" vertical="center" wrapText="1"/>
    </xf>
    <xf numFmtId="0" fontId="3" fillId="0" borderId="88" xfId="1" applyFont="1" applyFill="1" applyBorder="1" applyAlignment="1" applyProtection="1">
      <alignment horizontal="center" vertical="center" wrapText="1"/>
    </xf>
    <xf numFmtId="0" fontId="3" fillId="0" borderId="88" xfId="1" applyFont="1" applyFill="1" applyBorder="1" applyAlignment="1" applyProtection="1">
      <alignment horizontal="right" vertical="center" wrapText="1"/>
    </xf>
    <xf numFmtId="0" fontId="3" fillId="0" borderId="49" xfId="1" applyFont="1" applyFill="1" applyBorder="1" applyAlignment="1" applyProtection="1">
      <alignment horizontal="right" vertical="center" wrapText="1"/>
    </xf>
    <xf numFmtId="0" fontId="3" fillId="0" borderId="36" xfId="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protection locked="0"/>
    </xf>
    <xf numFmtId="3" fontId="4" fillId="0" borderId="91" xfId="1" applyNumberFormat="1" applyFont="1" applyFill="1" applyBorder="1" applyAlignment="1" applyProtection="1">
      <alignment vertical="center"/>
    </xf>
    <xf numFmtId="3" fontId="4" fillId="0" borderId="89" xfId="1" applyNumberFormat="1" applyFont="1" applyFill="1" applyBorder="1" applyAlignment="1" applyProtection="1">
      <alignment vertical="center"/>
    </xf>
    <xf numFmtId="3" fontId="4" fillId="0" borderId="92" xfId="1" applyNumberFormat="1" applyFont="1" applyFill="1" applyBorder="1" applyAlignment="1" applyProtection="1">
      <alignment vertical="center"/>
    </xf>
    <xf numFmtId="3" fontId="4" fillId="0" borderId="90" xfId="1" applyNumberFormat="1" applyFont="1" applyFill="1" applyBorder="1" applyAlignment="1" applyProtection="1">
      <alignment vertical="center"/>
    </xf>
    <xf numFmtId="3" fontId="4" fillId="0" borderId="93" xfId="1" applyNumberFormat="1" applyFont="1" applyFill="1" applyBorder="1" applyAlignment="1" applyProtection="1">
      <alignment vertical="center"/>
    </xf>
    <xf numFmtId="3" fontId="4" fillId="0" borderId="94" xfId="1" applyNumberFormat="1" applyFont="1" applyFill="1" applyBorder="1" applyAlignment="1" applyProtection="1">
      <alignment vertical="center"/>
      <protection locked="0"/>
    </xf>
    <xf numFmtId="3" fontId="4" fillId="0" borderId="49" xfId="1" applyNumberFormat="1" applyFont="1" applyFill="1" applyBorder="1" applyAlignment="1" applyProtection="1">
      <alignment vertical="center"/>
    </xf>
    <xf numFmtId="3" fontId="4" fillId="0" borderId="50" xfId="1" applyNumberFormat="1" applyFont="1" applyFill="1" applyBorder="1" applyAlignment="1" applyProtection="1">
      <alignment vertical="center"/>
    </xf>
    <xf numFmtId="3" fontId="4" fillId="0" borderId="51" xfId="1" applyNumberFormat="1" applyFont="1" applyFill="1" applyBorder="1" applyAlignment="1" applyProtection="1">
      <alignment vertical="center"/>
    </xf>
    <xf numFmtId="3" fontId="4" fillId="0" borderId="52" xfId="1" applyNumberFormat="1" applyFont="1" applyFill="1" applyBorder="1" applyAlignment="1" applyProtection="1">
      <alignment vertical="center"/>
    </xf>
    <xf numFmtId="3" fontId="4" fillId="0" borderId="53" xfId="1" applyNumberFormat="1" applyFont="1" applyFill="1" applyBorder="1" applyAlignment="1" applyProtection="1">
      <alignment vertical="center"/>
    </xf>
    <xf numFmtId="3" fontId="4" fillId="0" borderId="54" xfId="1" applyNumberFormat="1" applyFont="1" applyFill="1" applyBorder="1" applyAlignment="1" applyProtection="1">
      <alignment vertical="center"/>
      <protection locked="0"/>
    </xf>
    <xf numFmtId="3" fontId="4" fillId="0" borderId="95" xfId="1" applyNumberFormat="1" applyFont="1" applyFill="1" applyBorder="1" applyAlignment="1" applyProtection="1">
      <alignment vertical="center"/>
      <protection locked="0"/>
    </xf>
    <xf numFmtId="0" fontId="4" fillId="0" borderId="49" xfId="1" applyFont="1" applyFill="1" applyBorder="1" applyAlignment="1" applyProtection="1">
      <alignment vertical="center"/>
    </xf>
    <xf numFmtId="0" fontId="3" fillId="0" borderId="67" xfId="1" applyFont="1" applyFill="1" applyBorder="1" applyAlignment="1" applyProtection="1">
      <alignment vertical="center"/>
    </xf>
    <xf numFmtId="0" fontId="3" fillId="0" borderId="16" xfId="1" applyFont="1" applyFill="1" applyBorder="1" applyAlignment="1" applyProtection="1">
      <alignment vertical="center"/>
    </xf>
    <xf numFmtId="0" fontId="3" fillId="0" borderId="16" xfId="1" applyFont="1" applyFill="1" applyBorder="1" applyAlignment="1" applyProtection="1">
      <alignment vertical="center" wrapText="1"/>
    </xf>
    <xf numFmtId="0" fontId="4" fillId="0" borderId="91" xfId="1" applyFont="1" applyFill="1" applyBorder="1" applyAlignment="1" applyProtection="1">
      <alignment vertical="center"/>
    </xf>
    <xf numFmtId="3" fontId="4" fillId="0" borderId="89" xfId="1" applyNumberFormat="1" applyFont="1" applyFill="1" applyBorder="1" applyAlignment="1" applyProtection="1">
      <alignment vertical="center"/>
      <protection locked="0"/>
    </xf>
    <xf numFmtId="3" fontId="4" fillId="0" borderId="92" xfId="1" applyNumberFormat="1" applyFont="1" applyFill="1" applyBorder="1" applyAlignment="1" applyProtection="1">
      <alignment vertical="center"/>
      <protection locked="0"/>
    </xf>
    <xf numFmtId="3" fontId="4" fillId="0" borderId="93" xfId="1" applyNumberFormat="1" applyFont="1" applyFill="1" applyBorder="1" applyAlignment="1" applyProtection="1">
      <alignment vertical="center"/>
      <protection locked="0"/>
    </xf>
    <xf numFmtId="0" fontId="4" fillId="0" borderId="8" xfId="1" applyFont="1" applyFill="1" applyBorder="1" applyAlignment="1" applyProtection="1">
      <alignment vertical="center" wrapText="1"/>
    </xf>
    <xf numFmtId="3" fontId="4" fillId="0" borderId="50" xfId="1" applyNumberFormat="1" applyFont="1" applyFill="1" applyBorder="1" applyAlignment="1" applyProtection="1">
      <alignment vertical="center"/>
      <protection locked="0"/>
    </xf>
    <xf numFmtId="3" fontId="4" fillId="0" borderId="51" xfId="1" applyNumberFormat="1" applyFont="1" applyFill="1" applyBorder="1" applyAlignment="1" applyProtection="1">
      <alignment vertical="center"/>
      <protection locked="0"/>
    </xf>
    <xf numFmtId="0" fontId="3" fillId="0" borderId="0" xfId="1" applyFont="1" applyBorder="1" applyAlignment="1" applyProtection="1">
      <alignment vertical="center"/>
    </xf>
    <xf numFmtId="49" fontId="6" fillId="2" borderId="96" xfId="1" applyNumberFormat="1" applyFont="1" applyFill="1" applyBorder="1" applyAlignment="1" applyProtection="1">
      <alignment vertical="center"/>
    </xf>
    <xf numFmtId="49" fontId="3" fillId="2" borderId="96" xfId="1" applyNumberFormat="1" applyFont="1" applyFill="1" applyBorder="1" applyAlignment="1" applyProtection="1">
      <alignment vertical="center"/>
    </xf>
    <xf numFmtId="49" fontId="7" fillId="2" borderId="96" xfId="1" applyNumberFormat="1" applyFont="1" applyFill="1" applyBorder="1" applyAlignment="1" applyProtection="1">
      <alignment vertical="center"/>
    </xf>
    <xf numFmtId="49" fontId="3" fillId="2" borderId="97" xfId="1" applyNumberFormat="1" applyFont="1" applyFill="1" applyBorder="1" applyAlignment="1" applyProtection="1">
      <alignment vertical="center"/>
    </xf>
    <xf numFmtId="1" fontId="8" fillId="0" borderId="103" xfId="1" applyNumberFormat="1" applyFont="1" applyFill="1" applyBorder="1" applyAlignment="1" applyProtection="1">
      <alignment horizontal="center" vertical="center"/>
    </xf>
    <xf numFmtId="1" fontId="8" fillId="0" borderId="104" xfId="1" applyNumberFormat="1" applyFont="1" applyFill="1" applyBorder="1" applyAlignment="1" applyProtection="1">
      <alignment horizontal="center" vertical="center"/>
    </xf>
    <xf numFmtId="0" fontId="4" fillId="0" borderId="99" xfId="1" applyFont="1" applyFill="1" applyBorder="1" applyAlignment="1" applyProtection="1">
      <alignment vertical="center" wrapText="1"/>
    </xf>
    <xf numFmtId="0" fontId="4" fillId="0" borderId="0" xfId="1" applyFont="1" applyFill="1" applyBorder="1" applyAlignment="1" applyProtection="1">
      <alignment vertical="center"/>
      <protection locked="0"/>
    </xf>
    <xf numFmtId="0" fontId="4" fillId="0" borderId="4" xfId="1" applyFont="1" applyFill="1" applyBorder="1" applyAlignment="1" applyProtection="1">
      <alignment vertical="center"/>
    </xf>
    <xf numFmtId="0" fontId="4" fillId="0" borderId="105" xfId="1" applyFont="1" applyFill="1" applyBorder="1" applyAlignment="1" applyProtection="1">
      <alignment vertical="center" wrapText="1"/>
    </xf>
    <xf numFmtId="3" fontId="4" fillId="0" borderId="106" xfId="1" applyNumberFormat="1" applyFont="1" applyFill="1" applyBorder="1" applyAlignment="1" applyProtection="1">
      <alignment horizontal="right" vertical="center"/>
      <protection locked="0"/>
    </xf>
    <xf numFmtId="0" fontId="3" fillId="0" borderId="103" xfId="1" applyFont="1" applyFill="1" applyBorder="1" applyAlignment="1" applyProtection="1">
      <alignment vertical="center" wrapText="1"/>
    </xf>
    <xf numFmtId="3" fontId="3" fillId="0" borderId="104" xfId="1" applyNumberFormat="1" applyFont="1" applyFill="1" applyBorder="1" applyAlignment="1" applyProtection="1">
      <alignment horizontal="right" vertical="center"/>
      <protection locked="0"/>
    </xf>
    <xf numFmtId="0" fontId="3" fillId="0" borderId="99" xfId="1" applyFont="1" applyFill="1" applyBorder="1" applyAlignment="1" applyProtection="1">
      <alignment vertical="center" wrapText="1"/>
    </xf>
    <xf numFmtId="3" fontId="3" fillId="0" borderId="0" xfId="1" applyNumberFormat="1" applyFont="1" applyFill="1" applyBorder="1" applyAlignment="1" applyProtection="1">
      <alignment horizontal="right" vertical="center"/>
      <protection locked="0"/>
    </xf>
    <xf numFmtId="0" fontId="3" fillId="0" borderId="107" xfId="1" applyFont="1" applyFill="1" applyBorder="1" applyAlignment="1" applyProtection="1">
      <alignment vertical="center" wrapText="1"/>
    </xf>
    <xf numFmtId="3" fontId="9" fillId="0" borderId="5" xfId="1" applyNumberFormat="1" applyFont="1" applyFill="1" applyBorder="1" applyAlignment="1" applyProtection="1">
      <alignment horizontal="left" vertical="center" wrapText="1"/>
      <protection locked="0"/>
    </xf>
    <xf numFmtId="0" fontId="4" fillId="0" borderId="101" xfId="1" applyFont="1" applyFill="1" applyBorder="1" applyAlignment="1" applyProtection="1">
      <alignment horizontal="left" vertical="center" wrapText="1"/>
    </xf>
    <xf numFmtId="3" fontId="3" fillId="3" borderId="23" xfId="1" applyNumberFormat="1" applyFont="1" applyFill="1" applyBorder="1" applyAlignment="1" applyProtection="1">
      <alignment vertical="center"/>
      <protection locked="0"/>
    </xf>
    <xf numFmtId="3" fontId="3" fillId="0" borderId="108" xfId="1" applyNumberFormat="1" applyFont="1" applyFill="1" applyBorder="1" applyAlignment="1" applyProtection="1">
      <alignment vertical="center" wrapText="1"/>
      <protection locked="0"/>
    </xf>
    <xf numFmtId="0" fontId="4" fillId="0" borderId="109" xfId="1" applyFont="1" applyFill="1" applyBorder="1" applyAlignment="1" applyProtection="1">
      <alignment horizontal="left" vertical="center" wrapText="1"/>
      <protection locked="0"/>
    </xf>
    <xf numFmtId="3" fontId="3" fillId="0" borderId="51" xfId="1" applyNumberFormat="1" applyFont="1" applyFill="1" applyBorder="1" applyAlignment="1" applyProtection="1">
      <alignment horizontal="right" vertical="center"/>
      <protection locked="0"/>
    </xf>
    <xf numFmtId="3" fontId="3" fillId="0" borderId="8" xfId="1" applyNumberFormat="1" applyFont="1" applyFill="1" applyBorder="1" applyAlignment="1" applyProtection="1">
      <alignment horizontal="center" vertical="center"/>
      <protection locked="0"/>
    </xf>
    <xf numFmtId="0" fontId="4" fillId="0" borderId="109" xfId="1" applyFont="1" applyFill="1" applyBorder="1" applyAlignment="1" applyProtection="1">
      <alignment horizontal="left" vertical="center" wrapText="1"/>
    </xf>
    <xf numFmtId="0" fontId="4" fillId="0" borderId="109" xfId="1" applyFont="1" applyFill="1" applyBorder="1" applyAlignment="1" applyProtection="1">
      <alignment horizontal="center" vertical="center" wrapText="1"/>
    </xf>
    <xf numFmtId="3" fontId="3" fillId="0" borderId="0" xfId="1" applyNumberFormat="1" applyFont="1" applyFill="1" applyBorder="1" applyAlignment="1" applyProtection="1">
      <alignment horizontal="center" vertical="center"/>
      <protection locked="0"/>
    </xf>
    <xf numFmtId="3" fontId="3" fillId="0" borderId="5" xfId="1" applyNumberFormat="1" applyFont="1" applyFill="1" applyBorder="1" applyAlignment="1" applyProtection="1">
      <alignment horizontal="center" vertical="center"/>
      <protection locked="0"/>
    </xf>
    <xf numFmtId="3" fontId="3" fillId="3" borderId="44" xfId="1" applyNumberFormat="1" applyFont="1" applyFill="1" applyBorder="1" applyAlignment="1" applyProtection="1">
      <alignment horizontal="center" vertical="center"/>
      <protection locked="0"/>
    </xf>
    <xf numFmtId="3" fontId="10" fillId="0" borderId="110" xfId="0" applyNumberFormat="1" applyFont="1" applyBorder="1" applyAlignment="1" applyProtection="1">
      <alignment vertical="center" wrapText="1"/>
      <protection locked="0"/>
    </xf>
    <xf numFmtId="0" fontId="3" fillId="0" borderId="111" xfId="1" applyFont="1" applyFill="1" applyBorder="1" applyAlignment="1" applyProtection="1">
      <alignment horizontal="right" vertical="center" wrapText="1"/>
    </xf>
    <xf numFmtId="3" fontId="3" fillId="0" borderId="13" xfId="1" applyNumberFormat="1" applyFont="1" applyFill="1" applyBorder="1" applyAlignment="1" applyProtection="1">
      <alignment horizontal="center" vertical="center"/>
      <protection locked="0"/>
    </xf>
    <xf numFmtId="0" fontId="3" fillId="0" borderId="99" xfId="1" applyFont="1" applyFill="1" applyBorder="1" applyAlignment="1" applyProtection="1">
      <alignment horizontal="right" vertical="center" wrapText="1"/>
    </xf>
    <xf numFmtId="3" fontId="3" fillId="3" borderId="18" xfId="1" applyNumberFormat="1" applyFont="1" applyFill="1" applyBorder="1" applyAlignment="1" applyProtection="1">
      <alignment horizontal="center" vertical="center"/>
      <protection locked="0"/>
    </xf>
    <xf numFmtId="0" fontId="3" fillId="0" borderId="107" xfId="1" applyFont="1" applyFill="1" applyBorder="1" applyAlignment="1" applyProtection="1">
      <alignment horizontal="right" vertical="center" wrapText="1"/>
    </xf>
    <xf numFmtId="3" fontId="3" fillId="0" borderId="5" xfId="1" applyNumberFormat="1" applyFont="1" applyFill="1" applyBorder="1" applyAlignment="1" applyProtection="1">
      <alignment horizontal="left" vertical="center" wrapText="1"/>
      <protection locked="0"/>
    </xf>
    <xf numFmtId="0" fontId="3" fillId="0" borderId="112" xfId="1" applyFont="1" applyFill="1" applyBorder="1" applyAlignment="1" applyProtection="1">
      <alignment horizontal="right" vertical="center" wrapText="1"/>
    </xf>
    <xf numFmtId="3" fontId="3" fillId="0" borderId="9" xfId="1" applyNumberFormat="1" applyFont="1" applyFill="1" applyBorder="1" applyAlignment="1" applyProtection="1">
      <alignment horizontal="center" vertical="center"/>
      <protection locked="0"/>
    </xf>
    <xf numFmtId="0" fontId="4" fillId="0" borderId="113" xfId="1" applyFont="1" applyFill="1" applyBorder="1" applyAlignment="1" applyProtection="1">
      <alignment horizontal="center" vertical="center" wrapText="1"/>
    </xf>
    <xf numFmtId="3" fontId="3" fillId="0" borderId="114" xfId="1" applyNumberFormat="1" applyFont="1" applyFill="1" applyBorder="1" applyAlignment="1" applyProtection="1">
      <alignment horizontal="center" vertical="center"/>
      <protection locked="0"/>
    </xf>
    <xf numFmtId="0" fontId="4" fillId="0" borderId="112" xfId="1" applyFont="1" applyFill="1" applyBorder="1" applyAlignment="1" applyProtection="1">
      <alignment horizontal="center" vertical="center" wrapText="1"/>
    </xf>
    <xf numFmtId="3" fontId="3" fillId="0" borderId="8" xfId="1" applyNumberFormat="1" applyFont="1" applyFill="1" applyBorder="1" applyAlignment="1" applyProtection="1">
      <alignment horizontal="right" vertical="center"/>
      <protection locked="0"/>
    </xf>
    <xf numFmtId="0" fontId="3" fillId="0" borderId="113" xfId="1" applyFont="1" applyFill="1" applyBorder="1" applyAlignment="1" applyProtection="1">
      <alignment horizontal="right" vertical="center" wrapText="1"/>
    </xf>
    <xf numFmtId="3" fontId="3" fillId="0" borderId="114" xfId="1" applyNumberFormat="1" applyFont="1" applyFill="1" applyBorder="1" applyAlignment="1" applyProtection="1">
      <alignment horizontal="right" vertical="center"/>
      <protection locked="0"/>
    </xf>
    <xf numFmtId="3" fontId="3" fillId="3" borderId="69" xfId="1" applyNumberFormat="1" applyFont="1" applyFill="1" applyBorder="1" applyAlignment="1" applyProtection="1">
      <alignment horizontal="center" vertical="center"/>
      <protection locked="0"/>
    </xf>
    <xf numFmtId="0" fontId="3" fillId="0" borderId="113" xfId="1" applyFont="1" applyFill="1" applyBorder="1" applyAlignment="1" applyProtection="1">
      <alignment vertical="center" wrapText="1"/>
    </xf>
    <xf numFmtId="0" fontId="4" fillId="0" borderId="99" xfId="1" applyFont="1" applyBorder="1" applyAlignment="1" applyProtection="1">
      <alignment vertical="center" wrapText="1"/>
    </xf>
    <xf numFmtId="3" fontId="4" fillId="0" borderId="0" xfId="1" applyNumberFormat="1" applyFont="1" applyBorder="1" applyAlignment="1" applyProtection="1">
      <alignment vertical="center"/>
      <protection locked="0"/>
    </xf>
    <xf numFmtId="0" fontId="4" fillId="0" borderId="105" xfId="1" applyFont="1" applyFill="1" applyBorder="1" applyAlignment="1" applyProtection="1">
      <alignment vertical="center"/>
    </xf>
    <xf numFmtId="3" fontId="4" fillId="0" borderId="106" xfId="1" applyNumberFormat="1" applyFont="1" applyFill="1" applyBorder="1" applyAlignment="1" applyProtection="1">
      <alignment vertical="center"/>
      <protection locked="0"/>
    </xf>
    <xf numFmtId="0" fontId="4" fillId="0" borderId="115" xfId="1" applyFont="1" applyFill="1" applyBorder="1" applyAlignment="1" applyProtection="1">
      <alignment vertical="center"/>
    </xf>
    <xf numFmtId="3" fontId="4" fillId="0" borderId="116" xfId="1" applyNumberFormat="1" applyFont="1" applyFill="1" applyBorder="1" applyAlignment="1" applyProtection="1">
      <alignment vertical="center"/>
      <protection locked="0"/>
    </xf>
    <xf numFmtId="0" fontId="4" fillId="0" borderId="99" xfId="1" applyFont="1" applyFill="1" applyBorder="1" applyAlignment="1" applyProtection="1">
      <alignment vertical="center"/>
    </xf>
    <xf numFmtId="3" fontId="4" fillId="0" borderId="0" xfId="1" applyNumberFormat="1" applyFont="1" applyFill="1" applyBorder="1" applyAlignment="1" applyProtection="1">
      <alignment vertical="center"/>
      <protection locked="0"/>
    </xf>
    <xf numFmtId="0" fontId="4" fillId="5" borderId="117" xfId="1" applyFont="1" applyFill="1" applyBorder="1" applyAlignment="1" applyProtection="1">
      <alignment horizontal="left" vertical="center" wrapText="1"/>
    </xf>
    <xf numFmtId="3" fontId="4" fillId="5" borderId="118" xfId="1" applyNumberFormat="1" applyFont="1" applyFill="1" applyBorder="1" applyAlignment="1" applyProtection="1">
      <alignment vertical="center"/>
      <protection locked="0"/>
    </xf>
    <xf numFmtId="3" fontId="3" fillId="0" borderId="118" xfId="1" applyNumberFormat="1" applyFont="1" applyFill="1" applyBorder="1" applyAlignment="1" applyProtection="1">
      <alignment vertical="center"/>
      <protection locked="0"/>
    </xf>
    <xf numFmtId="0" fontId="3" fillId="0" borderId="113" xfId="1" applyFont="1" applyFill="1" applyBorder="1" applyAlignment="1" applyProtection="1">
      <alignment horizontal="center" vertical="center" wrapText="1"/>
    </xf>
    <xf numFmtId="3" fontId="3" fillId="0" borderId="114" xfId="1" applyNumberFormat="1" applyFont="1" applyFill="1" applyBorder="1" applyAlignment="1" applyProtection="1">
      <alignment vertical="center"/>
      <protection locked="0"/>
    </xf>
    <xf numFmtId="3" fontId="3" fillId="0" borderId="0" xfId="1" applyNumberFormat="1" applyFont="1" applyFill="1" applyBorder="1" applyAlignment="1" applyProtection="1">
      <alignment vertical="center"/>
      <protection locked="0"/>
    </xf>
    <xf numFmtId="3" fontId="3" fillId="7" borderId="44" xfId="1" applyNumberFormat="1" applyFont="1" applyFill="1" applyBorder="1" applyAlignment="1" applyProtection="1">
      <alignment vertical="center"/>
      <protection locked="0"/>
    </xf>
    <xf numFmtId="3" fontId="3" fillId="0" borderId="5" xfId="1" applyNumberFormat="1" applyFont="1" applyFill="1" applyBorder="1" applyAlignment="1" applyProtection="1">
      <alignment vertical="center" wrapText="1"/>
      <protection locked="0"/>
    </xf>
    <xf numFmtId="0" fontId="3" fillId="0" borderId="107" xfId="1" applyFont="1" applyFill="1" applyBorder="1" applyAlignment="1" applyProtection="1">
      <alignment horizontal="center" vertical="center" wrapText="1"/>
    </xf>
    <xf numFmtId="3" fontId="3" fillId="0" borderId="5" xfId="1" applyNumberFormat="1" applyFont="1" applyFill="1" applyBorder="1" applyAlignment="1" applyProtection="1">
      <alignment vertical="center"/>
      <protection locked="0"/>
    </xf>
    <xf numFmtId="3" fontId="3" fillId="0" borderId="110" xfId="1" applyNumberFormat="1" applyFont="1" applyFill="1" applyBorder="1" applyAlignment="1" applyProtection="1">
      <alignment horizontal="left" vertical="top" wrapText="1"/>
      <protection locked="0"/>
    </xf>
    <xf numFmtId="3" fontId="3" fillId="3" borderId="69" xfId="1" applyNumberFormat="1" applyFont="1" applyFill="1" applyBorder="1" applyAlignment="1" applyProtection="1">
      <alignment vertical="center"/>
      <protection locked="0"/>
    </xf>
    <xf numFmtId="0" fontId="10" fillId="0" borderId="110" xfId="0" applyFont="1" applyBorder="1" applyAlignment="1" applyProtection="1">
      <alignment horizontal="left" vertical="center" wrapText="1"/>
      <protection locked="0"/>
    </xf>
    <xf numFmtId="3" fontId="3" fillId="0" borderId="8" xfId="1" applyNumberFormat="1" applyFont="1" applyFill="1" applyBorder="1" applyAlignment="1" applyProtection="1">
      <alignment vertical="center"/>
      <protection locked="0"/>
    </xf>
    <xf numFmtId="0" fontId="3" fillId="0" borderId="99" xfId="1" applyFont="1" applyFill="1" applyBorder="1" applyAlignment="1" applyProtection="1">
      <alignment horizontal="center" vertical="center" wrapText="1"/>
    </xf>
    <xf numFmtId="3" fontId="3" fillId="3" borderId="18" xfId="1" applyNumberFormat="1" applyFont="1" applyFill="1" applyBorder="1" applyAlignment="1" applyProtection="1">
      <alignment vertical="center"/>
      <protection locked="0"/>
    </xf>
    <xf numFmtId="3" fontId="3" fillId="0" borderId="110" xfId="1" applyNumberFormat="1" applyFont="1" applyFill="1" applyBorder="1" applyAlignment="1" applyProtection="1">
      <alignment horizontal="left" vertical="center" wrapText="1"/>
      <protection locked="0"/>
    </xf>
    <xf numFmtId="3" fontId="3" fillId="0" borderId="119" xfId="1" applyNumberFormat="1" applyFont="1" applyFill="1" applyBorder="1" applyAlignment="1" applyProtection="1">
      <alignment vertical="center"/>
    </xf>
    <xf numFmtId="3" fontId="3" fillId="0" borderId="120" xfId="1" applyNumberFormat="1" applyFont="1" applyFill="1" applyBorder="1" applyAlignment="1" applyProtection="1">
      <alignment vertical="center"/>
      <protection locked="0"/>
    </xf>
    <xf numFmtId="3" fontId="3" fillId="0" borderId="121" xfId="1" applyNumberFormat="1" applyFont="1" applyFill="1" applyBorder="1" applyAlignment="1" applyProtection="1">
      <alignment vertical="center"/>
    </xf>
    <xf numFmtId="3" fontId="3" fillId="0" borderId="4" xfId="1" applyNumberFormat="1" applyFont="1" applyFill="1" applyBorder="1" applyAlignment="1" applyProtection="1">
      <alignment vertical="center"/>
      <protection locked="0"/>
    </xf>
    <xf numFmtId="3" fontId="3" fillId="0" borderId="110" xfId="1" applyNumberFormat="1" applyFont="1" applyFill="1" applyBorder="1" applyAlignment="1" applyProtection="1">
      <alignment vertical="center"/>
    </xf>
    <xf numFmtId="0" fontId="10" fillId="0" borderId="122" xfId="0" applyFont="1" applyBorder="1" applyAlignment="1" applyProtection="1">
      <alignment horizontal="left" vertical="center" wrapText="1"/>
      <protection locked="0"/>
    </xf>
    <xf numFmtId="3" fontId="3" fillId="0" borderId="122" xfId="1" applyNumberFormat="1" applyFont="1" applyFill="1" applyBorder="1" applyAlignment="1" applyProtection="1">
      <alignment vertical="center"/>
      <protection locked="0"/>
    </xf>
    <xf numFmtId="3" fontId="3" fillId="0" borderId="123" xfId="1" applyNumberFormat="1" applyFont="1" applyFill="1" applyBorder="1" applyAlignment="1" applyProtection="1">
      <alignment vertical="center"/>
      <protection locked="0"/>
    </xf>
    <xf numFmtId="3" fontId="3" fillId="0" borderId="124" xfId="1" applyNumberFormat="1" applyFont="1" applyFill="1" applyBorder="1" applyAlignment="1" applyProtection="1">
      <alignment vertical="center"/>
    </xf>
    <xf numFmtId="3" fontId="3" fillId="0" borderId="88" xfId="1" applyNumberFormat="1" applyFont="1" applyFill="1" applyBorder="1" applyAlignment="1" applyProtection="1">
      <alignment vertical="center"/>
      <protection locked="0"/>
    </xf>
    <xf numFmtId="3" fontId="3" fillId="0" borderId="122" xfId="1" applyNumberFormat="1" applyFont="1" applyFill="1" applyBorder="1" applyAlignment="1" applyProtection="1">
      <alignment vertical="center" wrapText="1"/>
      <protection locked="0"/>
    </xf>
    <xf numFmtId="0" fontId="11" fillId="0" borderId="122" xfId="0" applyFont="1" applyBorder="1" applyAlignment="1" applyProtection="1">
      <alignment horizontal="left" vertical="top" wrapText="1"/>
      <protection locked="0"/>
    </xf>
    <xf numFmtId="3" fontId="3" fillId="0" borderId="100" xfId="1" applyNumberFormat="1" applyFont="1" applyFill="1" applyBorder="1" applyAlignment="1" applyProtection="1">
      <alignment vertical="center"/>
      <protection locked="0"/>
    </xf>
    <xf numFmtId="0" fontId="3" fillId="0" borderId="88" xfId="1" applyNumberFormat="1" applyFont="1" applyFill="1" applyBorder="1" applyAlignment="1" applyProtection="1">
      <alignment vertical="center" wrapText="1"/>
      <protection locked="0"/>
    </xf>
    <xf numFmtId="0" fontId="4" fillId="0" borderId="112" xfId="1" applyFont="1" applyFill="1" applyBorder="1" applyAlignment="1" applyProtection="1">
      <alignment horizontal="left" vertical="center" wrapText="1"/>
    </xf>
    <xf numFmtId="3" fontId="3" fillId="0" borderId="125" xfId="1" applyNumberFormat="1" applyFont="1" applyFill="1" applyBorder="1" applyAlignment="1" applyProtection="1">
      <alignment vertical="center"/>
    </xf>
    <xf numFmtId="3" fontId="3" fillId="0" borderId="123" xfId="1" applyNumberFormat="1" applyFont="1" applyFill="1" applyBorder="1" applyAlignment="1" applyProtection="1">
      <alignment vertical="center" wrapText="1"/>
      <protection locked="0"/>
    </xf>
    <xf numFmtId="3" fontId="10" fillId="0" borderId="122" xfId="0" applyNumberFormat="1" applyFont="1" applyBorder="1" applyAlignment="1" applyProtection="1">
      <alignment vertical="center" wrapText="1"/>
      <protection locked="0"/>
    </xf>
    <xf numFmtId="3" fontId="3" fillId="0" borderId="7" xfId="1" applyNumberFormat="1" applyFont="1" applyFill="1" applyBorder="1" applyAlignment="1" applyProtection="1">
      <alignment vertical="center"/>
      <protection locked="0"/>
    </xf>
    <xf numFmtId="3" fontId="3" fillId="0" borderId="12" xfId="1" applyNumberFormat="1" applyFont="1" applyFill="1" applyBorder="1" applyAlignment="1" applyProtection="1">
      <alignment vertical="center"/>
      <protection locked="0"/>
    </xf>
    <xf numFmtId="3" fontId="4" fillId="5" borderId="126" xfId="1" applyNumberFormat="1" applyFont="1" applyFill="1" applyBorder="1" applyAlignment="1" applyProtection="1">
      <alignment vertical="center"/>
    </xf>
    <xf numFmtId="3" fontId="4" fillId="5" borderId="120" xfId="1" applyNumberFormat="1" applyFont="1" applyFill="1" applyBorder="1" applyAlignment="1" applyProtection="1">
      <alignment vertical="center"/>
      <protection locked="0"/>
    </xf>
    <xf numFmtId="0" fontId="3" fillId="0" borderId="127" xfId="1" applyFont="1" applyFill="1" applyBorder="1" applyAlignment="1" applyProtection="1">
      <alignment horizontal="right" vertical="center" wrapText="1"/>
    </xf>
    <xf numFmtId="3" fontId="3" fillId="0" borderId="128" xfId="1" applyNumberFormat="1" applyFont="1" applyFill="1" applyBorder="1" applyAlignment="1" applyProtection="1">
      <alignment vertical="center"/>
    </xf>
    <xf numFmtId="0" fontId="4" fillId="0" borderId="117" xfId="1" applyFont="1" applyFill="1" applyBorder="1" applyAlignment="1" applyProtection="1">
      <alignment horizontal="left" vertical="center" wrapText="1"/>
    </xf>
    <xf numFmtId="3" fontId="3" fillId="0" borderId="126" xfId="1" applyNumberFormat="1" applyFont="1" applyFill="1" applyBorder="1" applyAlignment="1" applyProtection="1">
      <alignment vertical="center"/>
    </xf>
    <xf numFmtId="1" fontId="4" fillId="5" borderId="117" xfId="1" applyNumberFormat="1" applyFont="1" applyFill="1" applyBorder="1" applyAlignment="1" applyProtection="1">
      <alignment horizontal="left" vertical="center" wrapText="1"/>
    </xf>
    <xf numFmtId="1" fontId="4" fillId="0" borderId="109" xfId="1" applyNumberFormat="1" applyFont="1" applyFill="1" applyBorder="1" applyAlignment="1" applyProtection="1">
      <alignment horizontal="left" vertical="center" wrapText="1"/>
    </xf>
    <xf numFmtId="0" fontId="4" fillId="0" borderId="99" xfId="1" applyFont="1" applyFill="1" applyBorder="1" applyAlignment="1" applyProtection="1">
      <alignment horizontal="center" vertical="center" wrapText="1"/>
    </xf>
    <xf numFmtId="3" fontId="4" fillId="0" borderId="121" xfId="1" applyNumberFormat="1" applyFont="1" applyFill="1" applyBorder="1" applyAlignment="1" applyProtection="1">
      <alignment vertical="center"/>
    </xf>
    <xf numFmtId="3" fontId="4" fillId="0" borderId="123" xfId="1" applyNumberFormat="1" applyFont="1" applyFill="1" applyBorder="1" applyAlignment="1" applyProtection="1">
      <alignment vertical="center"/>
      <protection locked="0"/>
    </xf>
    <xf numFmtId="0" fontId="3" fillId="0" borderId="122" xfId="1" applyNumberFormat="1" applyFont="1" applyFill="1" applyBorder="1" applyAlignment="1" applyProtection="1">
      <alignment vertical="center" wrapText="1"/>
      <protection locked="0"/>
    </xf>
    <xf numFmtId="0" fontId="3" fillId="0" borderId="127" xfId="1" applyFont="1" applyFill="1" applyBorder="1" applyAlignment="1" applyProtection="1">
      <alignment horizontal="center" vertical="center" wrapText="1"/>
    </xf>
    <xf numFmtId="0" fontId="9" fillId="0" borderId="4" xfId="1" applyFont="1" applyFill="1" applyBorder="1" applyAlignment="1" applyProtection="1">
      <alignment vertical="center"/>
    </xf>
    <xf numFmtId="3" fontId="3" fillId="0" borderId="129" xfId="1" applyNumberFormat="1" applyFont="1" applyFill="1" applyBorder="1" applyAlignment="1" applyProtection="1">
      <alignment vertical="center"/>
    </xf>
    <xf numFmtId="0" fontId="4" fillId="5" borderId="109" xfId="1" applyFont="1" applyFill="1" applyBorder="1" applyAlignment="1" applyProtection="1">
      <alignment horizontal="left" vertical="center" wrapText="1"/>
    </xf>
    <xf numFmtId="3" fontId="4" fillId="5" borderId="119" xfId="1" applyNumberFormat="1" applyFont="1" applyFill="1" applyBorder="1" applyAlignment="1" applyProtection="1">
      <alignment vertical="center"/>
    </xf>
    <xf numFmtId="3" fontId="4" fillId="5" borderId="7" xfId="1" applyNumberFormat="1" applyFont="1" applyFill="1" applyBorder="1" applyAlignment="1" applyProtection="1">
      <alignment vertical="center"/>
      <protection locked="0"/>
    </xf>
    <xf numFmtId="0" fontId="4" fillId="6" borderId="130" xfId="1" applyFont="1" applyFill="1" applyBorder="1" applyAlignment="1" applyProtection="1">
      <alignment horizontal="left" vertical="center" wrapText="1"/>
    </xf>
    <xf numFmtId="3" fontId="4" fillId="6" borderId="124" xfId="1" applyNumberFormat="1" applyFont="1" applyFill="1" applyBorder="1" applyAlignment="1" applyProtection="1">
      <alignment vertical="center"/>
    </xf>
    <xf numFmtId="3" fontId="4" fillId="6" borderId="88" xfId="1" applyNumberFormat="1" applyFont="1" applyFill="1" applyBorder="1" applyAlignment="1" applyProtection="1">
      <alignment vertical="center"/>
      <protection locked="0"/>
    </xf>
    <xf numFmtId="0" fontId="4" fillId="0" borderId="130" xfId="1" applyFont="1" applyFill="1" applyBorder="1" applyAlignment="1" applyProtection="1">
      <alignment horizontal="left" vertical="center" wrapText="1"/>
    </xf>
    <xf numFmtId="0" fontId="3" fillId="0" borderId="130" xfId="1" applyFont="1" applyFill="1" applyBorder="1" applyAlignment="1" applyProtection="1">
      <alignment horizontal="center" vertical="center" wrapText="1"/>
    </xf>
    <xf numFmtId="0" fontId="3" fillId="0" borderId="130" xfId="1" applyFont="1" applyFill="1" applyBorder="1" applyAlignment="1" applyProtection="1">
      <alignment horizontal="right" vertical="center" wrapText="1"/>
    </xf>
    <xf numFmtId="0" fontId="3" fillId="0" borderId="107" xfId="1" applyFont="1" applyFill="1" applyBorder="1" applyAlignment="1" applyProtection="1">
      <alignment vertical="center"/>
    </xf>
    <xf numFmtId="0" fontId="3" fillId="0" borderId="105" xfId="1" applyFont="1" applyFill="1" applyBorder="1" applyAlignment="1" applyProtection="1">
      <alignment vertical="center"/>
    </xf>
    <xf numFmtId="3" fontId="3" fillId="0" borderId="106" xfId="1" applyNumberFormat="1" applyFont="1" applyFill="1" applyBorder="1" applyAlignment="1" applyProtection="1">
      <alignment vertical="center"/>
      <protection locked="0"/>
    </xf>
    <xf numFmtId="3" fontId="4" fillId="0" borderId="132" xfId="1" applyNumberFormat="1" applyFont="1" applyFill="1" applyBorder="1" applyAlignment="1" applyProtection="1">
      <alignment vertical="center"/>
      <protection locked="0"/>
    </xf>
    <xf numFmtId="3" fontId="4" fillId="0" borderId="8" xfId="1" applyNumberFormat="1" applyFont="1" applyFill="1" applyBorder="1" applyAlignment="1" applyProtection="1">
      <alignment vertical="center"/>
      <protection locked="0"/>
    </xf>
    <xf numFmtId="3" fontId="4" fillId="0" borderId="134" xfId="1" applyNumberFormat="1" applyFont="1" applyFill="1" applyBorder="1" applyAlignment="1" applyProtection="1">
      <alignment vertical="center"/>
      <protection locked="0"/>
    </xf>
    <xf numFmtId="0" fontId="4" fillId="0" borderId="109" xfId="1" applyFont="1" applyFill="1" applyBorder="1" applyAlignment="1" applyProtection="1">
      <alignment vertical="center"/>
    </xf>
    <xf numFmtId="0" fontId="3" fillId="0" borderId="113" xfId="1" applyFont="1" applyFill="1" applyBorder="1" applyAlignment="1" applyProtection="1">
      <alignment vertical="center"/>
    </xf>
    <xf numFmtId="3" fontId="3" fillId="0" borderId="13" xfId="1" applyNumberFormat="1" applyFont="1" applyFill="1" applyBorder="1" applyAlignment="1" applyProtection="1">
      <alignment vertical="center"/>
      <protection locked="0"/>
    </xf>
    <xf numFmtId="0" fontId="3" fillId="0" borderId="127" xfId="1" applyFont="1" applyFill="1" applyBorder="1" applyAlignment="1" applyProtection="1">
      <alignment vertical="center"/>
    </xf>
    <xf numFmtId="3" fontId="3" fillId="0" borderId="135" xfId="1" applyNumberFormat="1" applyFont="1" applyFill="1" applyBorder="1" applyAlignment="1" applyProtection="1">
      <alignment vertical="center"/>
      <protection locked="0"/>
    </xf>
    <xf numFmtId="0" fontId="4" fillId="0" borderId="136" xfId="1" applyFont="1" applyFill="1" applyBorder="1" applyAlignment="1" applyProtection="1">
      <alignment vertical="center"/>
    </xf>
    <xf numFmtId="0" fontId="3" fillId="3" borderId="42" xfId="1" applyFont="1" applyFill="1" applyBorder="1" applyAlignment="1" applyProtection="1">
      <alignment vertical="center" wrapText="1"/>
    </xf>
    <xf numFmtId="0" fontId="3" fillId="3" borderId="42" xfId="1" applyFont="1" applyFill="1" applyBorder="1" applyAlignment="1" applyProtection="1">
      <alignment horizontal="right" vertical="center" wrapText="1"/>
    </xf>
    <xf numFmtId="3" fontId="3" fillId="3" borderId="42" xfId="1" applyNumberFormat="1" applyFont="1" applyFill="1" applyBorder="1" applyAlignment="1" applyProtection="1">
      <alignment horizontal="right" vertical="center"/>
    </xf>
    <xf numFmtId="3" fontId="3" fillId="3" borderId="43" xfId="1" applyNumberFormat="1" applyFont="1" applyFill="1" applyBorder="1" applyAlignment="1" applyProtection="1">
      <alignment horizontal="right" vertical="center"/>
      <protection locked="0"/>
    </xf>
    <xf numFmtId="3" fontId="3" fillId="3" borderId="45" xfId="1" applyNumberFormat="1" applyFont="1" applyFill="1" applyBorder="1" applyAlignment="1" applyProtection="1">
      <alignment horizontal="right" vertical="center"/>
    </xf>
    <xf numFmtId="3" fontId="3" fillId="3" borderId="46" xfId="1" applyNumberFormat="1" applyFont="1" applyFill="1" applyBorder="1" applyAlignment="1" applyProtection="1">
      <alignment horizontal="right" vertical="center"/>
      <protection locked="0"/>
    </xf>
    <xf numFmtId="3" fontId="3" fillId="3" borderId="47" xfId="1" applyNumberFormat="1" applyFont="1" applyFill="1" applyBorder="1" applyAlignment="1" applyProtection="1">
      <alignment horizontal="left" vertical="center" wrapText="1"/>
      <protection locked="0"/>
    </xf>
    <xf numFmtId="3" fontId="3" fillId="0" borderId="48" xfId="1" applyNumberFormat="1" applyFont="1" applyFill="1" applyBorder="1" applyAlignment="1" applyProtection="1">
      <alignment horizontal="center" vertical="center" wrapText="1"/>
      <protection locked="0"/>
    </xf>
    <xf numFmtId="3" fontId="3" fillId="0" borderId="6" xfId="1" applyNumberFormat="1" applyFont="1" applyFill="1" applyBorder="1" applyAlignment="1" applyProtection="1">
      <alignment vertical="center" wrapText="1"/>
      <protection locked="0"/>
    </xf>
    <xf numFmtId="3" fontId="3" fillId="0" borderId="72" xfId="1" applyNumberFormat="1" applyFont="1" applyFill="1" applyBorder="1" applyAlignment="1" applyProtection="1">
      <alignment vertical="center" wrapText="1"/>
      <protection locked="0"/>
    </xf>
    <xf numFmtId="3" fontId="3" fillId="0" borderId="35" xfId="1" applyNumberFormat="1" applyFont="1" applyFill="1" applyBorder="1" applyAlignment="1" applyProtection="1">
      <alignment vertical="center" wrapText="1"/>
      <protection locked="0"/>
    </xf>
    <xf numFmtId="0" fontId="3" fillId="3" borderId="42" xfId="1" applyFont="1" applyFill="1" applyBorder="1" applyAlignment="1" applyProtection="1">
      <alignment horizontal="center" vertical="center" wrapText="1"/>
    </xf>
    <xf numFmtId="0" fontId="3" fillId="3" borderId="42" xfId="1" applyFont="1" applyFill="1" applyBorder="1" applyAlignment="1" applyProtection="1">
      <alignment horizontal="left" vertical="center" wrapText="1"/>
    </xf>
    <xf numFmtId="3" fontId="3" fillId="3" borderId="42" xfId="1" applyNumberFormat="1" applyFont="1" applyFill="1" applyBorder="1" applyAlignment="1" applyProtection="1">
      <alignment vertical="center"/>
    </xf>
    <xf numFmtId="3" fontId="3" fillId="3" borderId="43" xfId="1" applyNumberFormat="1" applyFont="1" applyFill="1" applyBorder="1" applyAlignment="1" applyProtection="1">
      <alignment vertical="center"/>
    </xf>
    <xf numFmtId="3" fontId="3" fillId="3" borderId="44" xfId="1" applyNumberFormat="1" applyFont="1" applyFill="1" applyBorder="1" applyAlignment="1" applyProtection="1">
      <alignment vertical="center"/>
    </xf>
    <xf numFmtId="3" fontId="3" fillId="3" borderId="45" xfId="1" applyNumberFormat="1" applyFont="1" applyFill="1" applyBorder="1" applyAlignment="1" applyProtection="1">
      <alignment vertical="center"/>
    </xf>
    <xf numFmtId="3" fontId="3" fillId="3" borderId="46" xfId="1" applyNumberFormat="1" applyFont="1" applyFill="1" applyBorder="1" applyAlignment="1" applyProtection="1">
      <alignment vertical="center"/>
    </xf>
    <xf numFmtId="3" fontId="3" fillId="3" borderId="47" xfId="1" applyNumberFormat="1" applyFont="1" applyFill="1" applyBorder="1" applyAlignment="1" applyProtection="1">
      <alignment vertical="center"/>
      <protection locked="0"/>
    </xf>
    <xf numFmtId="3" fontId="3" fillId="3" borderId="43" xfId="1" applyNumberFormat="1" applyFont="1" applyFill="1" applyBorder="1" applyAlignment="1" applyProtection="1">
      <alignment vertical="center"/>
      <protection locked="0"/>
    </xf>
    <xf numFmtId="3" fontId="3" fillId="3" borderId="46" xfId="1" applyNumberFormat="1" applyFont="1" applyFill="1" applyBorder="1" applyAlignment="1" applyProtection="1">
      <alignment vertical="center"/>
      <protection locked="0"/>
    </xf>
    <xf numFmtId="1" fontId="4" fillId="0" borderId="92" xfId="1" applyNumberFormat="1" applyFont="1" applyFill="1" applyBorder="1" applyAlignment="1" applyProtection="1">
      <alignment vertical="center"/>
    </xf>
    <xf numFmtId="1" fontId="4" fillId="0" borderId="90" xfId="1" applyNumberFormat="1" applyFont="1" applyFill="1" applyBorder="1" applyAlignment="1" applyProtection="1">
      <alignment vertical="center"/>
    </xf>
    <xf numFmtId="3" fontId="3" fillId="7" borderId="47" xfId="1" applyNumberFormat="1" applyFont="1" applyFill="1" applyBorder="1" applyAlignment="1" applyProtection="1">
      <alignment vertical="center" wrapText="1"/>
      <protection locked="0"/>
    </xf>
    <xf numFmtId="3" fontId="3" fillId="3" borderId="45" xfId="1" applyNumberFormat="1" applyFont="1" applyFill="1" applyBorder="1" applyAlignment="1" applyProtection="1">
      <alignment horizontal="left" vertical="center" wrapText="1"/>
      <protection locked="0"/>
    </xf>
    <xf numFmtId="0" fontId="4" fillId="3" borderId="21" xfId="1" applyFont="1" applyFill="1" applyBorder="1" applyAlignment="1" applyProtection="1">
      <alignment horizontal="left" vertical="center" wrapText="1"/>
    </xf>
    <xf numFmtId="3" fontId="3" fillId="3" borderId="21" xfId="1" applyNumberFormat="1" applyFont="1" applyFill="1" applyBorder="1" applyAlignment="1" applyProtection="1">
      <alignment vertical="center"/>
    </xf>
    <xf numFmtId="3" fontId="3" fillId="3" borderId="22" xfId="1" applyNumberFormat="1" applyFont="1" applyFill="1" applyBorder="1" applyAlignment="1" applyProtection="1">
      <alignment vertical="center"/>
      <protection locked="0"/>
    </xf>
    <xf numFmtId="3" fontId="3" fillId="3" borderId="24" xfId="1" applyNumberFormat="1" applyFont="1" applyFill="1" applyBorder="1" applyAlignment="1" applyProtection="1">
      <alignment vertical="center"/>
    </xf>
    <xf numFmtId="3" fontId="3" fillId="3" borderId="25" xfId="1" applyNumberFormat="1" applyFont="1" applyFill="1" applyBorder="1" applyAlignment="1" applyProtection="1">
      <alignment horizontal="center" vertical="center"/>
      <protection locked="0"/>
    </xf>
    <xf numFmtId="3" fontId="3" fillId="3" borderId="23" xfId="1" applyNumberFormat="1" applyFont="1" applyFill="1" applyBorder="1" applyAlignment="1" applyProtection="1">
      <alignment horizontal="center" vertical="center"/>
      <protection locked="0"/>
    </xf>
    <xf numFmtId="3" fontId="3" fillId="3" borderId="24" xfId="1" applyNumberFormat="1" applyFont="1" applyFill="1" applyBorder="1" applyAlignment="1" applyProtection="1">
      <alignment horizontal="center" vertical="center"/>
    </xf>
    <xf numFmtId="3" fontId="3" fillId="3" borderId="22" xfId="1" applyNumberFormat="1" applyFont="1" applyFill="1" applyBorder="1" applyAlignment="1" applyProtection="1">
      <alignment horizontal="center" vertical="center"/>
    </xf>
    <xf numFmtId="3" fontId="3" fillId="3" borderId="23" xfId="1" applyNumberFormat="1" applyFont="1" applyFill="1" applyBorder="1" applyAlignment="1" applyProtection="1">
      <alignment horizontal="center" vertical="center"/>
    </xf>
    <xf numFmtId="3" fontId="3" fillId="3" borderId="137" xfId="1" applyNumberFormat="1" applyFont="1" applyFill="1" applyBorder="1" applyAlignment="1" applyProtection="1">
      <alignment vertical="center" wrapText="1"/>
      <protection locked="0"/>
    </xf>
    <xf numFmtId="0" fontId="3" fillId="3" borderId="61" xfId="1" applyFont="1" applyFill="1" applyBorder="1" applyAlignment="1" applyProtection="1">
      <alignment horizontal="right" vertical="center" wrapText="1"/>
    </xf>
    <xf numFmtId="0" fontId="3" fillId="3" borderId="61" xfId="1" applyFont="1" applyFill="1" applyBorder="1" applyAlignment="1" applyProtection="1">
      <alignment horizontal="left" vertical="center" wrapText="1"/>
    </xf>
    <xf numFmtId="3" fontId="3" fillId="3" borderId="61" xfId="1" applyNumberFormat="1" applyFont="1" applyFill="1" applyBorder="1" applyAlignment="1" applyProtection="1">
      <alignment vertical="center"/>
    </xf>
    <xf numFmtId="3" fontId="3" fillId="3" borderId="62" xfId="1" applyNumberFormat="1" applyFont="1" applyFill="1" applyBorder="1" applyAlignment="1" applyProtection="1">
      <alignment horizontal="center" vertical="center"/>
    </xf>
    <xf numFmtId="3" fontId="3" fillId="3" borderId="63" xfId="1" applyNumberFormat="1" applyFont="1" applyFill="1" applyBorder="1" applyAlignment="1" applyProtection="1">
      <alignment horizontal="center" vertical="center"/>
    </xf>
    <xf numFmtId="3" fontId="3" fillId="3" borderId="64" xfId="1" applyNumberFormat="1" applyFont="1" applyFill="1" applyBorder="1" applyAlignment="1" applyProtection="1">
      <alignment horizontal="center" vertical="center"/>
    </xf>
    <xf numFmtId="3" fontId="3" fillId="3" borderId="65" xfId="1" applyNumberFormat="1" applyFont="1" applyFill="1" applyBorder="1" applyAlignment="1" applyProtection="1">
      <alignment horizontal="center" vertical="center"/>
      <protection locked="0"/>
    </xf>
    <xf numFmtId="3" fontId="3" fillId="3" borderId="63" xfId="1" applyNumberFormat="1" applyFont="1" applyFill="1" applyBorder="1" applyAlignment="1" applyProtection="1">
      <alignment horizontal="center" vertical="center"/>
      <protection locked="0"/>
    </xf>
    <xf numFmtId="3" fontId="3" fillId="3" borderId="64" xfId="1" applyNumberFormat="1" applyFont="1" applyFill="1" applyBorder="1" applyAlignment="1" applyProtection="1">
      <alignment vertical="center"/>
    </xf>
    <xf numFmtId="3" fontId="3" fillId="3" borderId="62" xfId="1" applyNumberFormat="1" applyFont="1" applyFill="1" applyBorder="1" applyAlignment="1" applyProtection="1">
      <alignment horizontal="center" vertical="center"/>
      <protection locked="0"/>
    </xf>
    <xf numFmtId="3" fontId="3" fillId="3" borderId="66" xfId="1" applyNumberFormat="1" applyFont="1" applyFill="1" applyBorder="1" applyAlignment="1" applyProtection="1">
      <alignment horizontal="center" vertical="center" wrapText="1"/>
      <protection locked="0"/>
    </xf>
    <xf numFmtId="0" fontId="3" fillId="3" borderId="15" xfId="1" applyFont="1" applyFill="1" applyBorder="1" applyAlignment="1" applyProtection="1">
      <alignment horizontal="center" vertical="center" wrapText="1"/>
    </xf>
    <xf numFmtId="0" fontId="3" fillId="3" borderId="15" xfId="1" applyFont="1" applyFill="1" applyBorder="1" applyAlignment="1" applyProtection="1">
      <alignment horizontal="left" vertical="center" wrapText="1"/>
    </xf>
    <xf numFmtId="3" fontId="3" fillId="3" borderId="15" xfId="1" applyNumberFormat="1" applyFont="1" applyFill="1" applyBorder="1" applyAlignment="1" applyProtection="1">
      <alignment vertical="center"/>
    </xf>
    <xf numFmtId="3" fontId="3" fillId="3" borderId="33" xfId="1" applyNumberFormat="1" applyFont="1" applyFill="1" applyBorder="1" applyAlignment="1" applyProtection="1">
      <alignment vertical="center"/>
      <protection locked="0"/>
    </xf>
    <xf numFmtId="3" fontId="3" fillId="3" borderId="34" xfId="1" applyNumberFormat="1" applyFont="1" applyFill="1" applyBorder="1" applyAlignment="1" applyProtection="1">
      <alignment vertical="center"/>
    </xf>
    <xf numFmtId="3" fontId="3" fillId="3" borderId="20" xfId="1" applyNumberFormat="1" applyFont="1" applyFill="1" applyBorder="1" applyAlignment="1" applyProtection="1">
      <alignment vertical="center"/>
      <protection locked="0"/>
    </xf>
    <xf numFmtId="3" fontId="3" fillId="3" borderId="35" xfId="1" applyNumberFormat="1" applyFont="1" applyFill="1" applyBorder="1" applyAlignment="1" applyProtection="1">
      <alignment vertical="center" wrapText="1"/>
      <protection locked="0"/>
    </xf>
    <xf numFmtId="0" fontId="3" fillId="3" borderId="67" xfId="1" applyFont="1" applyFill="1" applyBorder="1" applyAlignment="1" applyProtection="1">
      <alignment horizontal="center" vertical="center" wrapText="1"/>
    </xf>
    <xf numFmtId="0" fontId="3" fillId="3" borderId="67" xfId="1" applyFont="1" applyFill="1" applyBorder="1" applyAlignment="1" applyProtection="1">
      <alignment horizontal="left" vertical="center" wrapText="1"/>
    </xf>
    <xf numFmtId="3" fontId="3" fillId="3" borderId="67" xfId="1" applyNumberFormat="1" applyFont="1" applyFill="1" applyBorder="1" applyAlignment="1" applyProtection="1">
      <alignment vertical="center"/>
    </xf>
    <xf numFmtId="3" fontId="3" fillId="3" borderId="68" xfId="1" applyNumberFormat="1" applyFont="1" applyFill="1" applyBorder="1" applyAlignment="1" applyProtection="1">
      <alignment vertical="center"/>
      <protection locked="0"/>
    </xf>
    <xf numFmtId="3" fontId="3" fillId="3" borderId="70" xfId="1" applyNumberFormat="1" applyFont="1" applyFill="1" applyBorder="1" applyAlignment="1" applyProtection="1">
      <alignment vertical="center"/>
    </xf>
    <xf numFmtId="3" fontId="3" fillId="3" borderId="71" xfId="1" applyNumberFormat="1" applyFont="1" applyFill="1" applyBorder="1" applyAlignment="1" applyProtection="1">
      <alignment vertical="center"/>
      <protection locked="0"/>
    </xf>
    <xf numFmtId="3" fontId="3" fillId="3" borderId="72" xfId="1" applyNumberFormat="1" applyFont="1" applyFill="1" applyBorder="1" applyAlignment="1" applyProtection="1">
      <alignment vertical="center"/>
      <protection locked="0"/>
    </xf>
    <xf numFmtId="0" fontId="3" fillId="3" borderId="15" xfId="1" applyFont="1" applyFill="1" applyBorder="1" applyAlignment="1" applyProtection="1">
      <alignment horizontal="right" vertical="center" wrapText="1"/>
    </xf>
    <xf numFmtId="3" fontId="3" fillId="3" borderId="6" xfId="1" applyNumberFormat="1" applyFont="1" applyFill="1" applyBorder="1" applyAlignment="1" applyProtection="1">
      <alignment vertical="center" wrapText="1"/>
      <protection locked="0"/>
    </xf>
    <xf numFmtId="0" fontId="3" fillId="0" borderId="0" xfId="2" applyFont="1" applyAlignment="1">
      <alignment vertical="center"/>
    </xf>
    <xf numFmtId="3" fontId="3" fillId="0" borderId="0" xfId="3" applyNumberFormat="1" applyFont="1" applyAlignment="1">
      <alignment horizontal="right"/>
    </xf>
    <xf numFmtId="0" fontId="3"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horizontal="center" vertical="center"/>
    </xf>
    <xf numFmtId="0" fontId="13" fillId="0" borderId="0" xfId="2" applyFont="1" applyAlignment="1">
      <alignment horizontal="center" vertical="center"/>
    </xf>
    <xf numFmtId="0" fontId="14" fillId="0" borderId="0" xfId="2" applyFont="1" applyAlignment="1">
      <alignment horizontal="left" vertical="center"/>
    </xf>
    <xf numFmtId="0" fontId="14" fillId="0" borderId="0" xfId="2" applyFont="1" applyAlignment="1">
      <alignment vertical="center"/>
    </xf>
    <xf numFmtId="0" fontId="15" fillId="0" borderId="0" xfId="2" applyFont="1" applyAlignment="1">
      <alignment horizontal="center" vertical="center"/>
    </xf>
    <xf numFmtId="49" fontId="4" fillId="0" borderId="0" xfId="2" applyNumberFormat="1" applyFont="1" applyAlignment="1">
      <alignment horizontal="left" vertical="center"/>
    </xf>
    <xf numFmtId="49" fontId="4" fillId="0" borderId="0" xfId="2" applyNumberFormat="1" applyFont="1" applyAlignment="1">
      <alignment vertical="center"/>
    </xf>
    <xf numFmtId="49" fontId="16" fillId="0" borderId="0" xfId="2" applyNumberFormat="1" applyFont="1" applyAlignment="1">
      <alignment horizontal="center" vertical="center"/>
    </xf>
    <xf numFmtId="0" fontId="3" fillId="0" borderId="0" xfId="2" applyFont="1"/>
    <xf numFmtId="0" fontId="3" fillId="0" borderId="44" xfId="2" applyFont="1" applyBorder="1" applyAlignment="1">
      <alignment horizontal="center" vertical="center" wrapText="1"/>
    </xf>
    <xf numFmtId="3" fontId="4" fillId="0" borderId="44" xfId="2" applyNumberFormat="1" applyFont="1" applyBorder="1" applyAlignment="1">
      <alignment vertical="center" wrapText="1"/>
    </xf>
    <xf numFmtId="3" fontId="16" fillId="0" borderId="44" xfId="2" applyNumberFormat="1" applyFont="1" applyBorder="1" applyAlignment="1">
      <alignment horizontal="center" vertical="center" wrapText="1"/>
    </xf>
    <xf numFmtId="0" fontId="3" fillId="0" borderId="44" xfId="2" applyFont="1" applyBorder="1" applyAlignment="1" applyProtection="1">
      <alignment horizontal="center" vertical="center" wrapText="1"/>
      <protection locked="0"/>
    </xf>
    <xf numFmtId="3" fontId="4" fillId="0" borderId="44" xfId="2" applyNumberFormat="1" applyFont="1" applyFill="1" applyBorder="1" applyAlignment="1" applyProtection="1">
      <alignment horizontal="center" vertical="center" wrapText="1"/>
      <protection locked="0"/>
    </xf>
    <xf numFmtId="3" fontId="3" fillId="0" borderId="44" xfId="2" applyNumberFormat="1" applyFont="1" applyBorder="1" applyAlignment="1" applyProtection="1">
      <alignment horizontal="right" vertical="center" wrapText="1"/>
      <protection locked="0"/>
    </xf>
    <xf numFmtId="3" fontId="4" fillId="8" borderId="44" xfId="2" applyNumberFormat="1" applyFont="1" applyFill="1" applyBorder="1" applyAlignment="1" applyProtection="1">
      <alignment horizontal="right" vertical="center" wrapText="1"/>
      <protection locked="0"/>
    </xf>
    <xf numFmtId="3" fontId="10" fillId="0" borderId="44" xfId="2" applyNumberFormat="1" applyFont="1" applyBorder="1" applyAlignment="1" applyProtection="1">
      <alignment horizontal="center" vertical="center" wrapText="1"/>
      <protection locked="0"/>
    </xf>
    <xf numFmtId="3" fontId="3" fillId="0" borderId="0" xfId="2" applyNumberFormat="1" applyFont="1" applyAlignment="1">
      <alignment vertical="center"/>
    </xf>
    <xf numFmtId="3" fontId="4" fillId="0" borderId="44" xfId="2" applyNumberFormat="1" applyFont="1" applyBorder="1" applyAlignment="1" applyProtection="1">
      <alignment horizontal="center" vertical="center" wrapText="1"/>
      <protection locked="0"/>
    </xf>
    <xf numFmtId="3" fontId="3" fillId="0" borderId="44" xfId="2" applyNumberFormat="1" applyFont="1" applyFill="1" applyBorder="1" applyAlignment="1" applyProtection="1">
      <alignment horizontal="right" vertical="center" wrapText="1"/>
      <protection locked="0"/>
    </xf>
    <xf numFmtId="3" fontId="4" fillId="0" borderId="44" xfId="2" applyNumberFormat="1" applyFont="1" applyFill="1" applyBorder="1" applyAlignment="1" applyProtection="1">
      <alignment horizontal="right" vertical="center" wrapText="1"/>
      <protection locked="0"/>
    </xf>
    <xf numFmtId="3" fontId="3" fillId="3" borderId="44" xfId="2" applyNumberFormat="1" applyFont="1" applyFill="1" applyBorder="1" applyAlignment="1" applyProtection="1">
      <alignment horizontal="right" vertical="center" wrapText="1"/>
      <protection locked="0"/>
    </xf>
    <xf numFmtId="3" fontId="4" fillId="3" borderId="44" xfId="2" applyNumberFormat="1" applyFont="1" applyFill="1" applyBorder="1" applyAlignment="1" applyProtection="1">
      <alignment horizontal="center" vertical="center" wrapText="1"/>
      <protection locked="0"/>
    </xf>
    <xf numFmtId="0" fontId="3" fillId="0" borderId="44" xfId="2" applyFont="1" applyBorder="1" applyAlignment="1" applyProtection="1">
      <alignment horizontal="center" vertical="center"/>
      <protection locked="0"/>
    </xf>
    <xf numFmtId="3" fontId="3" fillId="0" borderId="44" xfId="2" applyNumberFormat="1" applyFont="1" applyBorder="1" applyAlignment="1" applyProtection="1">
      <alignment horizontal="center" vertical="center" wrapText="1"/>
      <protection locked="0"/>
    </xf>
    <xf numFmtId="3" fontId="4" fillId="0" borderId="44" xfId="2" applyNumberFormat="1" applyFont="1" applyFill="1" applyBorder="1" applyAlignment="1" applyProtection="1">
      <alignment horizontal="center" vertical="center"/>
      <protection locked="0"/>
    </xf>
    <xf numFmtId="0" fontId="3" fillId="0" borderId="0" xfId="2" applyFont="1" applyBorder="1" applyAlignment="1" applyProtection="1">
      <alignment horizontal="center" vertical="center" wrapText="1"/>
      <protection locked="0"/>
    </xf>
    <xf numFmtId="3" fontId="3" fillId="0" borderId="0" xfId="2" applyNumberFormat="1" applyFont="1" applyBorder="1" applyAlignment="1" applyProtection="1">
      <alignment horizontal="center" vertical="center" wrapText="1"/>
      <protection locked="0"/>
    </xf>
    <xf numFmtId="3" fontId="10" fillId="0" borderId="0" xfId="2" applyNumberFormat="1" applyFont="1" applyBorder="1" applyAlignment="1" applyProtection="1">
      <alignment horizontal="center" vertical="center" wrapText="1"/>
      <protection locked="0"/>
    </xf>
    <xf numFmtId="0" fontId="3" fillId="0" borderId="0" xfId="2" applyFont="1" applyBorder="1" applyAlignment="1" applyProtection="1">
      <alignment horizontal="left" vertical="center" wrapText="1"/>
      <protection locked="0"/>
    </xf>
    <xf numFmtId="3" fontId="4" fillId="0" borderId="0" xfId="2" applyNumberFormat="1" applyFont="1" applyFill="1" applyBorder="1" applyAlignment="1" applyProtection="1">
      <alignment horizontal="center" vertical="center" wrapText="1"/>
      <protection locked="0"/>
    </xf>
    <xf numFmtId="3" fontId="3" fillId="0" borderId="0" xfId="2" applyNumberFormat="1" applyFont="1" applyBorder="1" applyAlignment="1" applyProtection="1">
      <alignment horizontal="right" vertical="center" wrapText="1"/>
      <protection locked="0"/>
    </xf>
    <xf numFmtId="0" fontId="10" fillId="0" borderId="0" xfId="2" applyFont="1" applyAlignment="1">
      <alignment vertical="center"/>
    </xf>
    <xf numFmtId="0" fontId="10" fillId="0" borderId="0" xfId="2" applyFont="1" applyAlignment="1">
      <alignment horizontal="center"/>
    </xf>
    <xf numFmtId="0" fontId="17" fillId="0" borderId="0" xfId="2" applyFont="1"/>
    <xf numFmtId="0" fontId="3" fillId="0" borderId="0" xfId="2" applyFont="1" applyAlignment="1" applyProtection="1">
      <alignment vertical="center"/>
      <protection locked="0"/>
    </xf>
    <xf numFmtId="0" fontId="10" fillId="0" borderId="0" xfId="2" applyFont="1" applyAlignment="1" applyProtection="1">
      <alignment horizontal="center" vertical="center"/>
      <protection locked="0"/>
    </xf>
    <xf numFmtId="3" fontId="3" fillId="0" borderId="47" xfId="1" applyNumberFormat="1" applyFont="1" applyFill="1" applyBorder="1" applyAlignment="1" applyProtection="1">
      <alignment horizontal="right" vertical="center"/>
      <protection locked="0"/>
    </xf>
    <xf numFmtId="3" fontId="3" fillId="0" borderId="48" xfId="1" applyNumberFormat="1" applyFont="1" applyFill="1" applyBorder="1" applyAlignment="1" applyProtection="1">
      <alignment horizontal="left" vertical="center" wrapText="1"/>
      <protection locked="0"/>
    </xf>
    <xf numFmtId="3" fontId="3" fillId="0" borderId="60" xfId="1" applyNumberFormat="1" applyFont="1" applyFill="1" applyBorder="1" applyAlignment="1" applyProtection="1">
      <alignment horizontal="left" vertical="center" wrapText="1"/>
      <protection locked="0"/>
    </xf>
    <xf numFmtId="0" fontId="2" fillId="0" borderId="0" xfId="4" applyFont="1"/>
    <xf numFmtId="0" fontId="2" fillId="0" borderId="0" xfId="4" applyFont="1" applyFill="1"/>
    <xf numFmtId="0" fontId="3" fillId="0" borderId="0" xfId="3" applyFont="1" applyAlignment="1">
      <alignment horizontal="right"/>
    </xf>
    <xf numFmtId="0" fontId="6" fillId="0" borderId="0" xfId="4" applyFont="1" applyAlignment="1">
      <alignment horizontal="right"/>
    </xf>
    <xf numFmtId="0" fontId="3" fillId="0" borderId="0" xfId="4" applyFont="1"/>
    <xf numFmtId="0" fontId="3" fillId="0" borderId="0" xfId="4" applyFont="1" applyAlignment="1"/>
    <xf numFmtId="0" fontId="18" fillId="0" borderId="0" xfId="4" applyFont="1" applyFill="1" applyAlignment="1"/>
    <xf numFmtId="0" fontId="18" fillId="0" borderId="0" xfId="4" applyFont="1" applyAlignment="1"/>
    <xf numFmtId="0" fontId="6" fillId="0" borderId="0" xfId="4" applyFont="1"/>
    <xf numFmtId="0" fontId="3" fillId="0" borderId="0" xfId="4" applyFont="1" applyAlignment="1">
      <alignment horizontal="left"/>
    </xf>
    <xf numFmtId="0" fontId="3" fillId="0" borderId="0" xfId="4" applyFont="1" applyFill="1" applyAlignment="1">
      <alignment horizontal="left"/>
    </xf>
    <xf numFmtId="0" fontId="19" fillId="0" borderId="0" xfId="4" applyFont="1" applyAlignment="1">
      <alignment horizontal="center"/>
    </xf>
    <xf numFmtId="0" fontId="3" fillId="0" borderId="0" xfId="5" applyFont="1" applyBorder="1" applyAlignment="1">
      <alignment vertical="center"/>
    </xf>
    <xf numFmtId="0" fontId="6" fillId="0" borderId="0" xfId="5" applyFont="1" applyFill="1" applyBorder="1" applyAlignment="1">
      <alignment vertical="center"/>
    </xf>
    <xf numFmtId="0" fontId="6" fillId="3" borderId="0" xfId="5" applyFont="1" applyFill="1" applyBorder="1" applyAlignment="1">
      <alignment vertical="center" wrapText="1"/>
    </xf>
    <xf numFmtId="0" fontId="6" fillId="0" borderId="0" xfId="5" applyFont="1" applyBorder="1" applyAlignment="1">
      <alignment vertical="center" wrapText="1"/>
    </xf>
    <xf numFmtId="0" fontId="22" fillId="0" borderId="0" xfId="6" applyFont="1"/>
    <xf numFmtId="0" fontId="2" fillId="0" borderId="0" xfId="4" applyFont="1" applyAlignment="1">
      <alignment horizontal="left" vertical="center"/>
    </xf>
    <xf numFmtId="0" fontId="3" fillId="0" borderId="0" xfId="5" applyFont="1"/>
    <xf numFmtId="0" fontId="6" fillId="0" borderId="0" xfId="5" applyFont="1" applyFill="1" applyBorder="1" applyAlignment="1"/>
    <xf numFmtId="0" fontId="6" fillId="3" borderId="0" xfId="5" applyFont="1" applyFill="1" applyBorder="1" applyAlignment="1"/>
    <xf numFmtId="0" fontId="6" fillId="0" borderId="0" xfId="5" applyFont="1" applyBorder="1" applyAlignment="1">
      <alignment horizontal="left"/>
    </xf>
    <xf numFmtId="0" fontId="3" fillId="0" borderId="44" xfId="7" applyFont="1" applyBorder="1" applyAlignment="1">
      <alignment horizontal="center" vertical="center" wrapText="1"/>
    </xf>
    <xf numFmtId="0" fontId="3" fillId="0" borderId="44" xfId="5" applyFont="1" applyBorder="1" applyAlignment="1">
      <alignment horizontal="center" vertical="center" wrapText="1"/>
    </xf>
    <xf numFmtId="3" fontId="3" fillId="0" borderId="44" xfId="3" applyNumberFormat="1" applyFont="1" applyBorder="1" applyAlignment="1">
      <alignment horizontal="center" vertical="center" wrapText="1"/>
    </xf>
    <xf numFmtId="0" fontId="3" fillId="0" borderId="44" xfId="7" applyFont="1" applyBorder="1" applyAlignment="1">
      <alignment vertical="center" wrapText="1"/>
    </xf>
    <xf numFmtId="0" fontId="4" fillId="0" borderId="44" xfId="7" applyFont="1" applyBorder="1" applyAlignment="1">
      <alignment horizontal="right" vertical="center" wrapText="1"/>
    </xf>
    <xf numFmtId="3" fontId="4" fillId="0" borderId="44" xfId="5" applyNumberFormat="1" applyFont="1" applyBorder="1" applyAlignment="1">
      <alignment wrapText="1"/>
    </xf>
    <xf numFmtId="3" fontId="4" fillId="0" borderId="44" xfId="5" applyNumberFormat="1" applyFont="1" applyFill="1" applyBorder="1" applyAlignment="1">
      <alignment wrapText="1"/>
    </xf>
    <xf numFmtId="0" fontId="3" fillId="0" borderId="44" xfId="4" applyFont="1" applyBorder="1"/>
    <xf numFmtId="0" fontId="3" fillId="0" borderId="44" xfId="8" applyFont="1" applyBorder="1" applyAlignment="1">
      <alignment vertical="center" wrapText="1"/>
    </xf>
    <xf numFmtId="0" fontId="4" fillId="0" borderId="44" xfId="8" applyFont="1" applyFill="1" applyBorder="1" applyAlignment="1">
      <alignment horizontal="center" vertical="center" wrapText="1"/>
    </xf>
    <xf numFmtId="3" fontId="3" fillId="0" borderId="44" xfId="8" applyNumberFormat="1" applyFont="1" applyFill="1" applyBorder="1" applyAlignment="1">
      <alignment horizontal="right" vertical="center"/>
    </xf>
    <xf numFmtId="3" fontId="3" fillId="3" borderId="44" xfId="8" applyNumberFormat="1" applyFont="1" applyFill="1" applyBorder="1" applyAlignment="1">
      <alignment horizontal="right" vertical="center"/>
    </xf>
    <xf numFmtId="3" fontId="3" fillId="0" borderId="44" xfId="8" applyNumberFormat="1" applyFont="1" applyFill="1" applyBorder="1" applyAlignment="1">
      <alignment horizontal="right" vertical="center" wrapText="1"/>
    </xf>
    <xf numFmtId="3" fontId="3" fillId="0" borderId="44" xfId="5" applyNumberFormat="1" applyFont="1" applyFill="1" applyBorder="1" applyAlignment="1">
      <alignment wrapText="1"/>
    </xf>
    <xf numFmtId="0" fontId="3" fillId="0" borderId="44" xfId="4" applyFont="1" applyBorder="1" applyAlignment="1">
      <alignment horizontal="center" vertical="center" wrapText="1"/>
    </xf>
    <xf numFmtId="3" fontId="3" fillId="3" borderId="44" xfId="8" applyNumberFormat="1" applyFont="1" applyFill="1" applyBorder="1" applyAlignment="1">
      <alignment horizontal="right" vertical="center" wrapText="1"/>
    </xf>
    <xf numFmtId="0" fontId="6" fillId="0" borderId="0" xfId="5" applyFont="1" applyBorder="1" applyAlignment="1">
      <alignment wrapText="1"/>
    </xf>
    <xf numFmtId="0" fontId="6" fillId="0" borderId="0" xfId="5" applyFont="1" applyFill="1" applyBorder="1" applyAlignment="1">
      <alignment wrapText="1"/>
    </xf>
    <xf numFmtId="0" fontId="6" fillId="3" borderId="0" xfId="5" applyFont="1" applyFill="1" applyBorder="1" applyAlignment="1">
      <alignment wrapText="1"/>
    </xf>
    <xf numFmtId="0" fontId="3" fillId="0" borderId="0" xfId="5" applyFont="1" applyBorder="1" applyAlignment="1"/>
    <xf numFmtId="0" fontId="6" fillId="0" borderId="0" xfId="5" applyFont="1" applyBorder="1" applyAlignment="1"/>
    <xf numFmtId="0" fontId="6" fillId="0" borderId="44" xfId="5" applyFont="1" applyBorder="1" applyAlignment="1">
      <alignment horizontal="center" vertical="center" wrapText="1"/>
    </xf>
    <xf numFmtId="3" fontId="23" fillId="0" borderId="44" xfId="5" applyNumberFormat="1" applyFont="1" applyBorder="1" applyAlignment="1">
      <alignment wrapText="1"/>
    </xf>
    <xf numFmtId="3" fontId="23" fillId="0" borderId="44" xfId="5" applyNumberFormat="1" applyFont="1" applyFill="1" applyBorder="1" applyAlignment="1">
      <alignment wrapText="1"/>
    </xf>
    <xf numFmtId="0" fontId="6" fillId="0" borderId="44" xfId="4" applyFont="1" applyBorder="1"/>
    <xf numFmtId="0" fontId="3" fillId="0" borderId="44" xfId="8" applyFont="1" applyFill="1" applyBorder="1" applyAlignment="1">
      <alignment horizontal="left" vertical="center" wrapText="1"/>
    </xf>
    <xf numFmtId="3" fontId="3" fillId="0" borderId="44" xfId="5" applyNumberFormat="1" applyFont="1" applyFill="1" applyBorder="1" applyAlignment="1">
      <alignment horizontal="left" vertical="center" wrapText="1"/>
    </xf>
    <xf numFmtId="0" fontId="3" fillId="0" borderId="0" xfId="5" applyFont="1" applyFill="1" applyBorder="1" applyAlignment="1"/>
    <xf numFmtId="0" fontId="3" fillId="3" borderId="0" xfId="5" applyFont="1" applyFill="1" applyBorder="1" applyAlignment="1"/>
    <xf numFmtId="0" fontId="24" fillId="0" borderId="0" xfId="4" applyFont="1"/>
    <xf numFmtId="0" fontId="3" fillId="0" borderId="0" xfId="5" applyFont="1" applyBorder="1" applyAlignment="1">
      <alignment horizontal="left"/>
    </xf>
    <xf numFmtId="3" fontId="3" fillId="0" borderId="44" xfId="8" applyNumberFormat="1" applyFont="1" applyFill="1" applyBorder="1" applyAlignment="1">
      <alignment horizontal="center" vertical="center"/>
    </xf>
    <xf numFmtId="3" fontId="3" fillId="3" borderId="44" xfId="8" applyNumberFormat="1" applyFont="1" applyFill="1" applyBorder="1" applyAlignment="1">
      <alignment horizontal="center" vertical="center"/>
    </xf>
    <xf numFmtId="0" fontId="3" fillId="0" borderId="44" xfId="4" applyFont="1" applyBorder="1" applyAlignment="1">
      <alignment horizontal="center" wrapText="1"/>
    </xf>
    <xf numFmtId="0" fontId="3" fillId="0" borderId="44" xfId="8" applyFont="1" applyFill="1" applyBorder="1" applyAlignment="1">
      <alignment vertical="center" wrapText="1"/>
    </xf>
    <xf numFmtId="0" fontId="2" fillId="0" borderId="0" xfId="4" applyFont="1" applyBorder="1" applyAlignment="1">
      <alignment vertical="center" wrapText="1"/>
    </xf>
    <xf numFmtId="0" fontId="2" fillId="0" borderId="0" xfId="4" applyFont="1" applyFill="1" applyBorder="1" applyAlignment="1">
      <alignment vertical="center" wrapText="1"/>
    </xf>
    <xf numFmtId="3" fontId="2" fillId="3" borderId="0" xfId="4" applyNumberFormat="1" applyFont="1" applyFill="1" applyBorder="1" applyAlignment="1">
      <alignment vertical="center" wrapText="1"/>
    </xf>
    <xf numFmtId="0" fontId="3" fillId="0" borderId="0" xfId="3" applyFont="1"/>
    <xf numFmtId="3" fontId="3" fillId="0" borderId="0" xfId="3" applyNumberFormat="1" applyFont="1"/>
    <xf numFmtId="0" fontId="2" fillId="0" borderId="0" xfId="3" applyFont="1"/>
    <xf numFmtId="0" fontId="3" fillId="0" borderId="0" xfId="3" applyNumberFormat="1" applyFont="1" applyAlignment="1">
      <alignment horizontal="right" wrapText="1"/>
    </xf>
    <xf numFmtId="3" fontId="3" fillId="0" borderId="0" xfId="3" applyNumberFormat="1" applyFont="1" applyAlignment="1">
      <alignment horizontal="right" wrapText="1"/>
    </xf>
    <xf numFmtId="0" fontId="3" fillId="0" borderId="0" xfId="3" applyNumberFormat="1" applyFont="1"/>
    <xf numFmtId="3" fontId="3" fillId="0" borderId="0" xfId="3" applyNumberFormat="1" applyFont="1" applyAlignment="1"/>
    <xf numFmtId="0" fontId="3" fillId="0" borderId="0" xfId="3" applyNumberFormat="1" applyFont="1" applyAlignment="1"/>
    <xf numFmtId="0" fontId="3" fillId="0" borderId="0" xfId="3" applyNumberFormat="1" applyFont="1" applyAlignment="1">
      <alignment horizontal="left"/>
    </xf>
    <xf numFmtId="3" fontId="12" fillId="0" borderId="0" xfId="3" applyNumberFormat="1" applyFont="1" applyAlignment="1">
      <alignment horizontal="center"/>
    </xf>
    <xf numFmtId="0" fontId="12" fillId="0" borderId="0" xfId="3" applyNumberFormat="1" applyFont="1" applyAlignment="1">
      <alignment horizontal="center"/>
    </xf>
    <xf numFmtId="3" fontId="14" fillId="0" borderId="0" xfId="3" applyNumberFormat="1" applyFont="1" applyAlignment="1"/>
    <xf numFmtId="0" fontId="3" fillId="0" borderId="44" xfId="3" applyNumberFormat="1" applyFont="1" applyBorder="1" applyAlignment="1">
      <alignment horizontal="center" vertical="center" wrapText="1"/>
    </xf>
    <xf numFmtId="0" fontId="4" fillId="0" borderId="44" xfId="3" applyNumberFormat="1" applyFont="1" applyBorder="1" applyAlignment="1">
      <alignment wrapText="1"/>
    </xf>
    <xf numFmtId="3" fontId="4" fillId="0" borderId="44" xfId="3" applyNumberFormat="1" applyFont="1" applyBorder="1" applyAlignment="1">
      <alignment wrapText="1"/>
    </xf>
    <xf numFmtId="3" fontId="3" fillId="0" borderId="44" xfId="3" applyNumberFormat="1" applyFont="1" applyBorder="1" applyAlignment="1" applyProtection="1">
      <alignment wrapText="1"/>
      <protection locked="0"/>
    </xf>
    <xf numFmtId="3" fontId="3" fillId="0" borderId="44" xfId="3" applyNumberFormat="1" applyFont="1" applyBorder="1" applyAlignment="1" applyProtection="1">
      <alignment horizontal="center" vertical="center" wrapText="1"/>
      <protection locked="0"/>
    </xf>
    <xf numFmtId="0" fontId="4" fillId="0" borderId="44" xfId="3" applyNumberFormat="1" applyFont="1" applyBorder="1" applyAlignment="1" applyProtection="1">
      <alignment horizontal="center" vertical="center" wrapText="1"/>
      <protection locked="0"/>
    </xf>
    <xf numFmtId="3" fontId="3" fillId="0" borderId="44" xfId="3" applyNumberFormat="1" applyFont="1" applyBorder="1" applyAlignment="1" applyProtection="1">
      <alignment vertical="center" wrapText="1"/>
      <protection locked="0"/>
    </xf>
    <xf numFmtId="3" fontId="3" fillId="0" borderId="44" xfId="3" applyNumberFormat="1" applyFont="1" applyBorder="1" applyAlignment="1">
      <alignment vertical="center"/>
    </xf>
    <xf numFmtId="3" fontId="3" fillId="0" borderId="0" xfId="3" applyNumberFormat="1" applyFont="1" applyBorder="1" applyAlignment="1">
      <alignment wrapText="1"/>
    </xf>
    <xf numFmtId="0" fontId="3" fillId="0" borderId="0" xfId="3" applyNumberFormat="1" applyFont="1" applyBorder="1" applyAlignment="1">
      <alignment wrapText="1"/>
    </xf>
    <xf numFmtId="0" fontId="4" fillId="0" borderId="44" xfId="3" applyNumberFormat="1" applyFont="1" applyBorder="1" applyAlignment="1" applyProtection="1">
      <alignment horizontal="center" wrapText="1"/>
      <protection locked="0"/>
    </xf>
    <xf numFmtId="3" fontId="3" fillId="0" borderId="44" xfId="3" applyNumberFormat="1" applyFont="1" applyBorder="1"/>
    <xf numFmtId="3" fontId="3" fillId="0" borderId="44" xfId="3" applyNumberFormat="1" applyFont="1" applyBorder="1" applyAlignment="1" applyProtection="1">
      <alignment horizontal="right" vertical="center" wrapText="1"/>
      <protection locked="0"/>
    </xf>
    <xf numFmtId="3" fontId="3" fillId="0" borderId="44" xfId="3" applyNumberFormat="1" applyFont="1" applyBorder="1" applyAlignment="1">
      <alignment horizontal="right" vertical="center"/>
    </xf>
    <xf numFmtId="3" fontId="3" fillId="0" borderId="44" xfId="3" applyNumberFormat="1" applyFont="1" applyBorder="1" applyAlignment="1">
      <alignment vertical="center" wrapText="1"/>
    </xf>
    <xf numFmtId="3" fontId="3" fillId="0" borderId="44" xfId="3" applyNumberFormat="1" applyFont="1" applyBorder="1" applyAlignment="1" applyProtection="1">
      <alignment horizontal="left" vertical="center" wrapText="1"/>
      <protection locked="0"/>
    </xf>
    <xf numFmtId="3" fontId="3" fillId="0" borderId="44" xfId="3" applyNumberFormat="1" applyFont="1" applyBorder="1" applyAlignment="1">
      <alignment horizontal="center" vertical="center"/>
    </xf>
    <xf numFmtId="3" fontId="3" fillId="0" borderId="44" xfId="3" applyNumberFormat="1" applyFont="1" applyBorder="1" applyAlignment="1">
      <alignment wrapText="1"/>
    </xf>
    <xf numFmtId="3" fontId="4" fillId="0" borderId="44" xfId="3" applyNumberFormat="1" applyFont="1" applyBorder="1" applyAlignment="1">
      <alignment horizontal="center" vertical="center"/>
    </xf>
    <xf numFmtId="0" fontId="4" fillId="0" borderId="44" xfId="3" applyNumberFormat="1" applyFont="1" applyBorder="1" applyAlignment="1">
      <alignment horizontal="center"/>
    </xf>
    <xf numFmtId="3" fontId="2" fillId="0" borderId="0" xfId="3" applyNumberFormat="1"/>
    <xf numFmtId="3" fontId="3" fillId="7" borderId="23" xfId="1" applyNumberFormat="1" applyFont="1" applyFill="1" applyBorder="1" applyAlignment="1" applyProtection="1">
      <alignment vertical="center"/>
      <protection locked="0"/>
    </xf>
    <xf numFmtId="3" fontId="3" fillId="0" borderId="48" xfId="1" applyNumberFormat="1" applyFont="1" applyFill="1" applyBorder="1" applyAlignment="1" applyProtection="1">
      <alignment horizontal="center" vertical="center"/>
      <protection locked="0"/>
    </xf>
    <xf numFmtId="0" fontId="25" fillId="2" borderId="0" xfId="1" applyFont="1" applyFill="1" applyBorder="1" applyAlignment="1" applyProtection="1">
      <alignment vertical="center"/>
      <protection locked="0"/>
    </xf>
    <xf numFmtId="3" fontId="4" fillId="3" borderId="38" xfId="1" applyNumberFormat="1" applyFont="1" applyFill="1" applyBorder="1" applyAlignment="1" applyProtection="1">
      <alignment horizontal="right" vertical="center"/>
    </xf>
    <xf numFmtId="0" fontId="26" fillId="0" borderId="0" xfId="1" applyFont="1" applyFill="1" applyBorder="1" applyAlignment="1" applyProtection="1">
      <alignment vertical="center"/>
    </xf>
    <xf numFmtId="3" fontId="3" fillId="3" borderId="47" xfId="1" applyNumberFormat="1" applyFont="1" applyFill="1" applyBorder="1" applyAlignment="1" applyProtection="1">
      <alignment horizontal="center" vertical="center" wrapText="1"/>
      <protection locked="0"/>
    </xf>
    <xf numFmtId="3" fontId="3" fillId="3" borderId="51" xfId="1" applyNumberFormat="1" applyFont="1" applyFill="1" applyBorder="1" applyAlignment="1" applyProtection="1">
      <alignment horizontal="center" vertical="center"/>
    </xf>
    <xf numFmtId="3" fontId="3" fillId="3" borderId="72" xfId="1" applyNumberFormat="1" applyFont="1" applyFill="1" applyBorder="1" applyAlignment="1" applyProtection="1">
      <alignment vertical="center" wrapText="1"/>
      <protection locked="0"/>
    </xf>
    <xf numFmtId="3" fontId="3" fillId="3" borderId="68" xfId="1" applyNumberFormat="1" applyFont="1" applyFill="1" applyBorder="1" applyAlignment="1" applyProtection="1">
      <alignment vertical="center"/>
    </xf>
    <xf numFmtId="3" fontId="3" fillId="3" borderId="69" xfId="1" applyNumberFormat="1" applyFont="1" applyFill="1" applyBorder="1" applyAlignment="1" applyProtection="1">
      <alignment vertical="center"/>
    </xf>
    <xf numFmtId="3" fontId="3" fillId="3" borderId="71" xfId="1" applyNumberFormat="1" applyFont="1" applyFill="1" applyBorder="1" applyAlignment="1" applyProtection="1">
      <alignment vertical="center"/>
    </xf>
    <xf numFmtId="3" fontId="3" fillId="3" borderId="35" xfId="1" applyNumberFormat="1" applyFont="1" applyFill="1" applyBorder="1" applyAlignment="1" applyProtection="1">
      <alignment vertical="center"/>
      <protection locked="0"/>
    </xf>
    <xf numFmtId="3" fontId="3" fillId="0" borderId="47" xfId="1" applyNumberFormat="1" applyFont="1" applyFill="1" applyBorder="1" applyAlignment="1" applyProtection="1">
      <alignment horizontal="left" wrapText="1"/>
      <protection locked="0"/>
    </xf>
    <xf numFmtId="0" fontId="0" fillId="0" borderId="138" xfId="0" applyBorder="1" applyAlignment="1">
      <alignment vertical="center" wrapText="1"/>
    </xf>
    <xf numFmtId="0" fontId="3" fillId="3" borderId="44" xfId="0" applyFont="1" applyFill="1" applyBorder="1" applyAlignment="1" applyProtection="1">
      <alignment wrapText="1"/>
      <protection locked="0"/>
    </xf>
    <xf numFmtId="0" fontId="3" fillId="0" borderId="0" xfId="7" applyFont="1"/>
    <xf numFmtId="0" fontId="3" fillId="0" borderId="0" xfId="7" applyFont="1" applyAlignment="1">
      <alignment horizontal="right"/>
    </xf>
    <xf numFmtId="0" fontId="3" fillId="0" borderId="0" xfId="7" applyFont="1" applyAlignment="1"/>
    <xf numFmtId="0" fontId="3" fillId="0" borderId="0" xfId="7" applyFont="1" applyAlignment="1">
      <alignment horizontal="left"/>
    </xf>
    <xf numFmtId="0" fontId="12" fillId="0" borderId="0" xfId="7" applyFont="1" applyAlignment="1">
      <alignment horizontal="center"/>
    </xf>
    <xf numFmtId="0" fontId="14" fillId="0" borderId="0" xfId="7" applyFont="1" applyAlignment="1">
      <alignment horizontal="left"/>
    </xf>
    <xf numFmtId="49" fontId="4" fillId="0" borderId="0" xfId="7" applyNumberFormat="1" applyFont="1" applyAlignment="1"/>
    <xf numFmtId="0" fontId="6" fillId="0" borderId="0" xfId="7" applyFont="1"/>
    <xf numFmtId="0" fontId="3" fillId="0" borderId="44" xfId="1" applyFont="1" applyBorder="1" applyAlignment="1">
      <alignment horizontal="center" vertical="center" wrapText="1"/>
    </xf>
    <xf numFmtId="3" fontId="4" fillId="0" borderId="44" xfId="7" applyNumberFormat="1" applyFont="1" applyBorder="1" applyAlignment="1">
      <alignment wrapText="1"/>
    </xf>
    <xf numFmtId="0" fontId="3" fillId="0" borderId="44" xfId="7" applyFont="1" applyBorder="1" applyAlignment="1" applyProtection="1">
      <alignment horizontal="center" vertical="center" wrapText="1"/>
      <protection locked="0"/>
    </xf>
    <xf numFmtId="3" fontId="4" fillId="0" borderId="44" xfId="7" applyNumberFormat="1" applyFont="1" applyBorder="1" applyAlignment="1" applyProtection="1">
      <alignment horizontal="center" vertical="center" wrapText="1"/>
      <protection locked="0"/>
    </xf>
    <xf numFmtId="3" fontId="3" fillId="0" borderId="44" xfId="7" applyNumberFormat="1" applyFont="1" applyBorder="1" applyAlignment="1" applyProtection="1">
      <alignment horizontal="right" vertical="center" wrapText="1"/>
      <protection locked="0"/>
    </xf>
    <xf numFmtId="3" fontId="4" fillId="0" borderId="44" xfId="7" applyNumberFormat="1" applyFont="1" applyFill="1" applyBorder="1" applyAlignment="1" applyProtection="1">
      <alignment horizontal="right" vertical="center" wrapText="1"/>
      <protection locked="0"/>
    </xf>
    <xf numFmtId="3" fontId="3" fillId="0" borderId="44" xfId="7" applyNumberFormat="1" applyFont="1" applyBorder="1" applyAlignment="1" applyProtection="1">
      <alignment horizontal="center" vertical="center" wrapText="1"/>
      <protection locked="0"/>
    </xf>
    <xf numFmtId="0" fontId="3" fillId="0" borderId="0" xfId="7" applyFont="1" applyBorder="1" applyAlignment="1">
      <alignment wrapText="1"/>
    </xf>
    <xf numFmtId="3" fontId="4" fillId="0" borderId="44" xfId="7" applyNumberFormat="1" applyFont="1" applyFill="1" applyBorder="1" applyAlignment="1" applyProtection="1">
      <alignment horizontal="center" vertical="center" wrapText="1"/>
      <protection locked="0"/>
    </xf>
    <xf numFmtId="3" fontId="3" fillId="0" borderId="44" xfId="7" applyNumberFormat="1" applyFont="1" applyBorder="1" applyAlignment="1" applyProtection="1">
      <alignment vertical="center" wrapText="1"/>
      <protection locked="0"/>
    </xf>
    <xf numFmtId="3" fontId="4" fillId="0" borderId="44" xfId="7" applyNumberFormat="1" applyFont="1" applyFill="1" applyBorder="1" applyAlignment="1" applyProtection="1">
      <alignment vertical="center" wrapText="1"/>
      <protection locked="0"/>
    </xf>
    <xf numFmtId="3" fontId="4" fillId="8" borderId="44" xfId="7" applyNumberFormat="1" applyFont="1" applyFill="1" applyBorder="1" applyAlignment="1" applyProtection="1">
      <alignment vertical="center" wrapText="1"/>
      <protection locked="0"/>
    </xf>
    <xf numFmtId="0" fontId="3" fillId="0" borderId="44" xfId="7" applyFont="1" applyBorder="1" applyAlignment="1" applyProtection="1">
      <alignment horizontal="center" vertical="center"/>
      <protection locked="0"/>
    </xf>
    <xf numFmtId="3" fontId="4" fillId="0" borderId="44" xfId="7" applyNumberFormat="1" applyFont="1" applyBorder="1" applyAlignment="1" applyProtection="1">
      <alignment horizontal="center" vertical="center"/>
      <protection locked="0"/>
    </xf>
    <xf numFmtId="3" fontId="3" fillId="0" borderId="0" xfId="7" applyNumberFormat="1" applyFont="1" applyBorder="1" applyAlignment="1">
      <alignment wrapText="1"/>
    </xf>
    <xf numFmtId="3" fontId="3" fillId="0" borderId="44" xfId="7" applyNumberFormat="1" applyFont="1" applyFill="1" applyBorder="1" applyAlignment="1" applyProtection="1">
      <alignment vertical="center" wrapText="1"/>
      <protection locked="0"/>
    </xf>
    <xf numFmtId="0" fontId="4" fillId="0" borderId="0" xfId="7" applyFont="1" applyBorder="1" applyAlignment="1">
      <alignment horizontal="right"/>
    </xf>
    <xf numFmtId="1" fontId="4" fillId="0" borderId="0" xfId="7" applyNumberFormat="1" applyFont="1" applyBorder="1"/>
    <xf numFmtId="3" fontId="4" fillId="0" borderId="0" xfId="7" applyNumberFormat="1" applyFont="1" applyBorder="1"/>
    <xf numFmtId="0" fontId="3" fillId="0" borderId="0" xfId="1" applyFont="1" applyAlignment="1">
      <alignment vertical="center"/>
    </xf>
    <xf numFmtId="0" fontId="3" fillId="0" borderId="0" xfId="7" applyFont="1" applyProtection="1">
      <protection locked="0"/>
    </xf>
    <xf numFmtId="0" fontId="3" fillId="0" borderId="0" xfId="7" applyFont="1" applyAlignment="1">
      <alignment horizontal="left" wrapText="1"/>
    </xf>
    <xf numFmtId="0" fontId="3" fillId="0" borderId="0" xfId="1" applyFont="1" applyBorder="1" applyAlignment="1">
      <alignment horizontal="left" vertical="center"/>
    </xf>
    <xf numFmtId="0" fontId="10" fillId="0" borderId="0" xfId="1" applyFont="1" applyAlignment="1">
      <alignment horizontal="left"/>
    </xf>
    <xf numFmtId="0" fontId="3" fillId="0" borderId="0" xfId="7" applyFont="1" applyAlignment="1">
      <alignment horizontal="center" wrapText="1"/>
    </xf>
    <xf numFmtId="0" fontId="3" fillId="0" borderId="0" xfId="1" applyFont="1" applyBorder="1" applyAlignment="1">
      <alignment vertical="center"/>
    </xf>
    <xf numFmtId="0" fontId="2" fillId="0" borderId="0" xfId="7" applyAlignment="1"/>
    <xf numFmtId="3" fontId="3" fillId="0" borderId="0" xfId="1" applyNumberFormat="1" applyFont="1" applyBorder="1" applyAlignment="1">
      <alignment vertical="center" wrapText="1"/>
    </xf>
    <xf numFmtId="0" fontId="27" fillId="0" borderId="0" xfId="7" applyFont="1"/>
    <xf numFmtId="0" fontId="28" fillId="9" borderId="0" xfId="9" applyFont="1" applyFill="1" applyAlignment="1" applyProtection="1">
      <alignment vertical="center"/>
      <protection locked="0"/>
    </xf>
    <xf numFmtId="0" fontId="27" fillId="9" borderId="0" xfId="9" applyFont="1" applyFill="1" applyAlignment="1" applyProtection="1">
      <alignment horizontal="right" vertical="center"/>
      <protection locked="0"/>
    </xf>
    <xf numFmtId="0" fontId="28" fillId="0" borderId="0" xfId="9" applyFont="1" applyFill="1" applyAlignment="1">
      <alignment vertical="center"/>
    </xf>
    <xf numFmtId="0" fontId="28" fillId="0" borderId="140" xfId="9" applyFont="1" applyFill="1" applyBorder="1" applyAlignment="1">
      <alignment vertical="center"/>
    </xf>
    <xf numFmtId="49" fontId="31" fillId="9" borderId="140" xfId="9" applyNumberFormat="1" applyFont="1" applyFill="1" applyBorder="1" applyAlignment="1">
      <alignment vertical="center"/>
    </xf>
    <xf numFmtId="49" fontId="27" fillId="9" borderId="0" xfId="9" applyNumberFormat="1" applyFont="1" applyFill="1" applyAlignment="1">
      <alignment vertical="center"/>
    </xf>
    <xf numFmtId="49" fontId="28" fillId="9" borderId="140" xfId="9" applyNumberFormat="1" applyFont="1" applyFill="1" applyBorder="1" applyAlignment="1">
      <alignment vertical="center"/>
    </xf>
    <xf numFmtId="49" fontId="28" fillId="9" borderId="0" xfId="9" applyNumberFormat="1" applyFont="1" applyFill="1" applyAlignment="1">
      <alignment vertical="center"/>
    </xf>
    <xf numFmtId="49" fontId="33" fillId="9" borderId="140" xfId="9" applyNumberFormat="1" applyFont="1" applyFill="1" applyBorder="1" applyAlignment="1">
      <alignment vertical="center"/>
    </xf>
    <xf numFmtId="49" fontId="28" fillId="9" borderId="142" xfId="9" applyNumberFormat="1" applyFont="1" applyFill="1" applyBorder="1" applyAlignment="1">
      <alignment vertical="center"/>
    </xf>
    <xf numFmtId="49" fontId="28" fillId="9" borderId="143" xfId="9" applyNumberFormat="1" applyFont="1" applyFill="1" applyBorder="1" applyAlignment="1">
      <alignment vertical="center"/>
    </xf>
    <xf numFmtId="49" fontId="28" fillId="9" borderId="144" xfId="9" applyNumberFormat="1" applyFont="1" applyFill="1" applyBorder="1" applyAlignment="1" applyProtection="1">
      <alignment vertical="center"/>
      <protection locked="0"/>
    </xf>
    <xf numFmtId="49" fontId="28" fillId="9" borderId="145" xfId="9" applyNumberFormat="1" applyFont="1" applyFill="1" applyBorder="1" applyAlignment="1" applyProtection="1">
      <alignment vertical="center"/>
      <protection locked="0"/>
    </xf>
    <xf numFmtId="49" fontId="28" fillId="0" borderId="140" xfId="9" applyNumberFormat="1" applyFont="1" applyFill="1" applyBorder="1" applyAlignment="1">
      <alignment horizontal="center" vertical="center" wrapText="1"/>
    </xf>
    <xf numFmtId="49" fontId="28" fillId="0" borderId="0" xfId="9" applyNumberFormat="1" applyFont="1" applyFill="1" applyAlignment="1">
      <alignment horizontal="center" vertical="center" wrapText="1"/>
    </xf>
    <xf numFmtId="0" fontId="28" fillId="0" borderId="140" xfId="9" applyFont="1" applyFill="1" applyBorder="1" applyAlignment="1">
      <alignment horizontal="center" vertical="center" textRotation="90"/>
    </xf>
    <xf numFmtId="0" fontId="28" fillId="0" borderId="0" xfId="9" applyFont="1" applyFill="1" applyAlignment="1">
      <alignment horizontal="center" vertical="center" textRotation="90"/>
    </xf>
    <xf numFmtId="1" fontId="34" fillId="0" borderId="148" xfId="9" applyNumberFormat="1" applyFont="1" applyFill="1" applyBorder="1" applyAlignment="1">
      <alignment horizontal="center" vertical="center"/>
    </xf>
    <xf numFmtId="1" fontId="34" fillId="0" borderId="149" xfId="9" applyNumberFormat="1" applyFont="1" applyFill="1" applyBorder="1" applyAlignment="1">
      <alignment horizontal="center" vertical="center"/>
    </xf>
    <xf numFmtId="1" fontId="34" fillId="0" borderId="150" xfId="9" applyNumberFormat="1" applyFont="1" applyFill="1" applyBorder="1" applyAlignment="1">
      <alignment horizontal="center" vertical="center"/>
    </xf>
    <xf numFmtId="0" fontId="27" fillId="0" borderId="151" xfId="9" applyFont="1" applyFill="1" applyBorder="1" applyAlignment="1">
      <alignment vertical="center" wrapText="1"/>
    </xf>
    <xf numFmtId="0" fontId="27" fillId="0" borderId="151" xfId="9" applyFont="1" applyFill="1" applyBorder="1" applyAlignment="1">
      <alignment horizontal="left" vertical="center" wrapText="1"/>
    </xf>
    <xf numFmtId="0" fontId="27" fillId="0" borderId="151" xfId="9" applyFont="1" applyFill="1" applyBorder="1" applyAlignment="1">
      <alignment vertical="center"/>
    </xf>
    <xf numFmtId="0" fontId="27" fillId="0" borderId="151" xfId="9" applyFont="1" applyFill="1" applyBorder="1" applyAlignment="1" applyProtection="1">
      <alignment vertical="center"/>
      <protection locked="0"/>
    </xf>
    <xf numFmtId="0" fontId="27" fillId="0" borderId="152" xfId="9" applyFont="1" applyFill="1" applyBorder="1" applyAlignment="1" applyProtection="1">
      <alignment vertical="center"/>
      <protection locked="0"/>
    </xf>
    <xf numFmtId="0" fontId="27" fillId="0" borderId="153" xfId="9" applyFont="1" applyFill="1" applyBorder="1" applyAlignment="1" applyProtection="1">
      <alignment vertical="center"/>
      <protection locked="0"/>
    </xf>
    <xf numFmtId="0" fontId="27" fillId="0" borderId="0" xfId="9" applyFont="1" applyFill="1" applyAlignment="1">
      <alignment vertical="center"/>
    </xf>
    <xf numFmtId="0" fontId="27" fillId="0" borderId="146" xfId="9" applyFont="1" applyFill="1" applyBorder="1" applyAlignment="1">
      <alignment vertical="center" wrapText="1"/>
    </xf>
    <xf numFmtId="0" fontId="27" fillId="0" borderId="146" xfId="9" applyFont="1" applyFill="1" applyBorder="1" applyAlignment="1">
      <alignment horizontal="left" vertical="center" wrapText="1"/>
    </xf>
    <xf numFmtId="3" fontId="27" fillId="0" borderId="146" xfId="9" applyNumberFormat="1" applyFont="1" applyFill="1" applyBorder="1" applyAlignment="1">
      <alignment horizontal="right" vertical="center"/>
    </xf>
    <xf numFmtId="3" fontId="27" fillId="0" borderId="154" xfId="9" applyNumberFormat="1" applyFont="1" applyFill="1" applyBorder="1" applyAlignment="1">
      <alignment horizontal="right" vertical="center"/>
    </xf>
    <xf numFmtId="3" fontId="4" fillId="0" borderId="146" xfId="9" applyNumberFormat="1" applyFont="1" applyFill="1" applyBorder="1" applyAlignment="1">
      <alignment horizontal="right" vertical="center"/>
    </xf>
    <xf numFmtId="3" fontId="27" fillId="0" borderId="155" xfId="9" applyNumberFormat="1" applyFont="1" applyFill="1" applyBorder="1" applyAlignment="1" applyProtection="1">
      <alignment horizontal="right" vertical="center"/>
      <protection locked="0"/>
    </xf>
    <xf numFmtId="0" fontId="28" fillId="0" borderId="148" xfId="9" applyFont="1" applyFill="1" applyBorder="1" applyAlignment="1">
      <alignment vertical="center" wrapText="1"/>
    </xf>
    <xf numFmtId="0" fontId="28" fillId="0" borderId="148" xfId="9" applyFont="1" applyFill="1" applyBorder="1" applyAlignment="1">
      <alignment horizontal="left" vertical="center" wrapText="1"/>
    </xf>
    <xf numFmtId="3" fontId="28" fillId="0" borderId="148" xfId="9" applyNumberFormat="1" applyFont="1" applyFill="1" applyBorder="1" applyAlignment="1">
      <alignment horizontal="right" vertical="center"/>
    </xf>
    <xf numFmtId="3" fontId="28" fillId="0" borderId="149" xfId="9" applyNumberFormat="1" applyFont="1" applyFill="1" applyBorder="1" applyAlignment="1">
      <alignment horizontal="right" vertical="center"/>
    </xf>
    <xf numFmtId="3" fontId="28" fillId="0" borderId="150" xfId="9" applyNumberFormat="1" applyFont="1" applyFill="1" applyBorder="1" applyAlignment="1" applyProtection="1">
      <alignment horizontal="right" vertical="center"/>
      <protection locked="0"/>
    </xf>
    <xf numFmtId="0" fontId="28" fillId="0" borderId="156" xfId="9" applyFont="1" applyFill="1" applyBorder="1" applyAlignment="1">
      <alignment vertical="center" wrapText="1"/>
    </xf>
    <xf numFmtId="0" fontId="28" fillId="0" borderId="156" xfId="9" applyFont="1" applyFill="1" applyBorder="1" applyAlignment="1">
      <alignment horizontal="right" vertical="center" wrapText="1"/>
    </xf>
    <xf numFmtId="3" fontId="28" fillId="0" borderId="156" xfId="9" applyNumberFormat="1" applyFont="1" applyFill="1" applyBorder="1" applyAlignment="1">
      <alignment horizontal="right" vertical="center"/>
    </xf>
    <xf numFmtId="3" fontId="28" fillId="0" borderId="156" xfId="9" applyNumberFormat="1" applyFont="1" applyFill="1" applyBorder="1" applyAlignment="1" applyProtection="1">
      <alignment horizontal="right" vertical="center"/>
      <protection locked="0"/>
    </xf>
    <xf numFmtId="3" fontId="28" fillId="0" borderId="157" xfId="9" applyNumberFormat="1" applyFont="1" applyFill="1" applyBorder="1" applyAlignment="1" applyProtection="1">
      <alignment horizontal="right" vertical="center"/>
      <protection locked="0"/>
    </xf>
    <xf numFmtId="3" fontId="28" fillId="0" borderId="158" xfId="9" applyNumberFormat="1" applyFont="1" applyFill="1" applyBorder="1" applyAlignment="1" applyProtection="1">
      <alignment horizontal="right" vertical="center"/>
      <protection locked="0"/>
    </xf>
    <xf numFmtId="0" fontId="28" fillId="0" borderId="159" xfId="9" applyFont="1" applyFill="1" applyBorder="1" applyAlignment="1">
      <alignment vertical="center" wrapText="1"/>
    </xf>
    <xf numFmtId="0" fontId="28" fillId="0" borderId="159" xfId="9" applyFont="1" applyFill="1" applyBorder="1" applyAlignment="1">
      <alignment horizontal="right" vertical="center" wrapText="1"/>
    </xf>
    <xf numFmtId="3" fontId="28" fillId="0" borderId="159" xfId="9" applyNumberFormat="1" applyFont="1" applyFill="1" applyBorder="1" applyAlignment="1">
      <alignment horizontal="right" vertical="center"/>
    </xf>
    <xf numFmtId="3" fontId="28" fillId="0" borderId="159" xfId="9" applyNumberFormat="1" applyFont="1" applyFill="1" applyBorder="1" applyAlignment="1" applyProtection="1">
      <alignment horizontal="right" vertical="center"/>
      <protection locked="0"/>
    </xf>
    <xf numFmtId="3" fontId="28" fillId="0" borderId="141" xfId="9" applyNumberFormat="1" applyFont="1" applyFill="1" applyBorder="1" applyAlignment="1" applyProtection="1">
      <alignment horizontal="right" vertical="center"/>
      <protection locked="0"/>
    </xf>
    <xf numFmtId="3" fontId="28" fillId="0" borderId="160" xfId="9" applyNumberFormat="1" applyFont="1" applyFill="1" applyBorder="1" applyAlignment="1" applyProtection="1">
      <alignment horizontal="right" vertical="center"/>
      <protection locked="0"/>
    </xf>
    <xf numFmtId="0" fontId="27" fillId="0" borderId="161" xfId="9" applyFont="1" applyFill="1" applyBorder="1" applyAlignment="1">
      <alignment horizontal="left" vertical="center" wrapText="1"/>
    </xf>
    <xf numFmtId="3" fontId="28" fillId="0" borderId="161" xfId="9" applyNumberFormat="1" applyFont="1" applyFill="1" applyBorder="1" applyAlignment="1">
      <alignment vertical="center"/>
    </xf>
    <xf numFmtId="3" fontId="28" fillId="0" borderId="161" xfId="9" applyNumberFormat="1" applyFont="1" applyFill="1" applyBorder="1" applyAlignment="1" applyProtection="1">
      <alignment vertical="center"/>
      <protection locked="0"/>
    </xf>
    <xf numFmtId="3" fontId="28" fillId="0" borderId="162" xfId="9" applyNumberFormat="1" applyFont="1" applyFill="1" applyBorder="1" applyAlignment="1" applyProtection="1">
      <alignment horizontal="center" vertical="center"/>
      <protection locked="0"/>
    </xf>
    <xf numFmtId="3" fontId="28" fillId="0" borderId="161" xfId="9" applyNumberFormat="1" applyFont="1" applyFill="1" applyBorder="1" applyAlignment="1" applyProtection="1">
      <alignment horizontal="center" vertical="center"/>
      <protection locked="0"/>
    </xf>
    <xf numFmtId="3" fontId="28" fillId="0" borderId="161" xfId="9" applyNumberFormat="1" applyFont="1" applyFill="1" applyBorder="1" applyAlignment="1">
      <alignment horizontal="center" vertical="center"/>
    </xf>
    <xf numFmtId="3" fontId="28" fillId="0" borderId="163" xfId="9" applyNumberFormat="1" applyFont="1" applyFill="1" applyBorder="1" applyAlignment="1" applyProtection="1">
      <alignment horizontal="center" vertical="center"/>
      <protection locked="0"/>
    </xf>
    <xf numFmtId="0" fontId="27" fillId="0" borderId="164" xfId="9" applyFont="1" applyFill="1" applyBorder="1" applyAlignment="1" applyProtection="1">
      <alignment horizontal="left" vertical="center" wrapText="1"/>
      <protection locked="0"/>
    </xf>
    <xf numFmtId="0" fontId="27" fillId="0" borderId="164" xfId="9" applyFont="1" applyFill="1" applyBorder="1" applyAlignment="1">
      <alignment horizontal="left" vertical="center" wrapText="1"/>
    </xf>
    <xf numFmtId="3" fontId="28" fillId="0" borderId="164" xfId="9" applyNumberFormat="1" applyFont="1" applyFill="1" applyBorder="1" applyAlignment="1">
      <alignment vertical="center"/>
    </xf>
    <xf numFmtId="3" fontId="28" fillId="0" borderId="164" xfId="9" applyNumberFormat="1" applyFont="1" applyFill="1" applyBorder="1" applyAlignment="1" applyProtection="1">
      <alignment horizontal="right" vertical="center"/>
      <protection locked="0"/>
    </xf>
    <xf numFmtId="3" fontId="28" fillId="0" borderId="164" xfId="9" applyNumberFormat="1" applyFont="1" applyFill="1" applyBorder="1" applyAlignment="1">
      <alignment horizontal="right" vertical="center"/>
    </xf>
    <xf numFmtId="3" fontId="28" fillId="0" borderId="164" xfId="9" applyNumberFormat="1" applyFont="1" applyFill="1" applyBorder="1" applyAlignment="1" applyProtection="1">
      <alignment horizontal="center" vertical="center"/>
      <protection locked="0"/>
    </xf>
    <xf numFmtId="3" fontId="28" fillId="0" borderId="164" xfId="9" applyNumberFormat="1" applyFont="1" applyFill="1" applyBorder="1" applyAlignment="1">
      <alignment horizontal="center" vertical="center"/>
    </xf>
    <xf numFmtId="3" fontId="28" fillId="0" borderId="165" xfId="9" applyNumberFormat="1" applyFont="1" applyFill="1" applyBorder="1" applyAlignment="1">
      <alignment horizontal="center" vertical="center"/>
    </xf>
    <xf numFmtId="3" fontId="28" fillId="0" borderId="166" xfId="9" applyNumberFormat="1" applyFont="1" applyFill="1" applyBorder="1" applyAlignment="1" applyProtection="1">
      <alignment horizontal="center" vertical="center"/>
      <protection locked="0"/>
    </xf>
    <xf numFmtId="0" fontId="27" fillId="0" borderId="164" xfId="9" applyFont="1" applyFill="1" applyBorder="1" applyAlignment="1">
      <alignment horizontal="center" vertical="center" wrapText="1"/>
    </xf>
    <xf numFmtId="0" fontId="28" fillId="0" borderId="156" xfId="9" applyFont="1" applyFill="1" applyBorder="1" applyAlignment="1">
      <alignment horizontal="left" vertical="center" wrapText="1"/>
    </xf>
    <xf numFmtId="3" fontId="28" fillId="0" borderId="156" xfId="9" applyNumberFormat="1" applyFont="1" applyFill="1" applyBorder="1" applyAlignment="1">
      <alignment vertical="center"/>
    </xf>
    <xf numFmtId="3" fontId="28" fillId="0" borderId="156" xfId="9" applyNumberFormat="1" applyFont="1" applyFill="1" applyBorder="1" applyAlignment="1">
      <alignment horizontal="center" vertical="center"/>
    </xf>
    <xf numFmtId="3" fontId="28" fillId="0" borderId="157" xfId="9" applyNumberFormat="1" applyFont="1" applyFill="1" applyBorder="1" applyAlignment="1" applyProtection="1">
      <alignment horizontal="center" vertical="center"/>
      <protection locked="0"/>
    </xf>
    <xf numFmtId="3" fontId="28" fillId="0" borderId="156" xfId="9" applyNumberFormat="1" applyFont="1" applyFill="1" applyBorder="1" applyAlignment="1" applyProtection="1">
      <alignment horizontal="center" vertical="center"/>
      <protection locked="0"/>
    </xf>
    <xf numFmtId="3" fontId="28" fillId="0" borderId="158" xfId="9" applyNumberFormat="1" applyFont="1" applyFill="1" applyBorder="1" applyAlignment="1" applyProtection="1">
      <alignment horizontal="center" vertical="center"/>
      <protection locked="0"/>
    </xf>
    <xf numFmtId="0" fontId="28" fillId="0" borderId="159" xfId="9" applyFont="1" applyFill="1" applyBorder="1" applyAlignment="1">
      <alignment horizontal="left" vertical="center" wrapText="1"/>
    </xf>
    <xf numFmtId="3" fontId="28" fillId="0" borderId="159" xfId="9" applyNumberFormat="1" applyFont="1" applyFill="1" applyBorder="1" applyAlignment="1">
      <alignment vertical="center"/>
    </xf>
    <xf numFmtId="3" fontId="28" fillId="0" borderId="159" xfId="9" applyNumberFormat="1" applyFont="1" applyFill="1" applyBorder="1" applyAlignment="1">
      <alignment horizontal="center" vertical="center"/>
    </xf>
    <xf numFmtId="3" fontId="28" fillId="0" borderId="141" xfId="9" applyNumberFormat="1" applyFont="1" applyFill="1" applyBorder="1" applyAlignment="1" applyProtection="1">
      <alignment horizontal="center" vertical="center"/>
      <protection locked="0"/>
    </xf>
    <xf numFmtId="3" fontId="28" fillId="0" borderId="159" xfId="9" applyNumberFormat="1" applyFont="1" applyFill="1" applyBorder="1" applyAlignment="1" applyProtection="1">
      <alignment horizontal="center" vertical="center"/>
      <protection locked="0"/>
    </xf>
    <xf numFmtId="3" fontId="28" fillId="0" borderId="160" xfId="9" applyNumberFormat="1" applyFont="1" applyFill="1" applyBorder="1" applyAlignment="1" applyProtection="1">
      <alignment horizontal="center" vertical="center"/>
      <protection locked="0"/>
    </xf>
    <xf numFmtId="0" fontId="27" fillId="0" borderId="167" xfId="9" applyFont="1" applyFill="1" applyBorder="1" applyAlignment="1">
      <alignment horizontal="center" vertical="center" wrapText="1"/>
    </xf>
    <xf numFmtId="0" fontId="27" fillId="0" borderId="167" xfId="9" applyFont="1" applyFill="1" applyBorder="1" applyAlignment="1">
      <alignment horizontal="left" vertical="center" wrapText="1"/>
    </xf>
    <xf numFmtId="3" fontId="28" fillId="0" borderId="167" xfId="9" applyNumberFormat="1" applyFont="1" applyFill="1" applyBorder="1" applyAlignment="1">
      <alignment vertical="center"/>
    </xf>
    <xf numFmtId="3" fontId="28" fillId="0" borderId="167" xfId="9" applyNumberFormat="1" applyFont="1" applyFill="1" applyBorder="1" applyAlignment="1">
      <alignment horizontal="center" vertical="center"/>
    </xf>
    <xf numFmtId="3" fontId="28" fillId="0" borderId="145" xfId="9" applyNumberFormat="1" applyFont="1" applyFill="1" applyBorder="1" applyAlignment="1">
      <alignment horizontal="center" vertical="center"/>
    </xf>
    <xf numFmtId="3" fontId="28" fillId="0" borderId="168" xfId="9" applyNumberFormat="1" applyFont="1" applyFill="1" applyBorder="1" applyAlignment="1" applyProtection="1">
      <alignment horizontal="center" vertical="center"/>
      <protection locked="0"/>
    </xf>
    <xf numFmtId="0" fontId="28" fillId="0" borderId="167" xfId="9" applyFont="1" applyFill="1" applyBorder="1" applyAlignment="1">
      <alignment horizontal="right" vertical="center" wrapText="1"/>
    </xf>
    <xf numFmtId="0" fontId="28" fillId="0" borderId="167" xfId="9" applyFont="1" applyFill="1" applyBorder="1" applyAlignment="1">
      <alignment horizontal="left" vertical="center" wrapText="1"/>
    </xf>
    <xf numFmtId="3" fontId="28" fillId="0" borderId="145" xfId="9" applyNumberFormat="1" applyFont="1" applyFill="1" applyBorder="1" applyAlignment="1" applyProtection="1">
      <alignment horizontal="center" vertical="center"/>
      <protection locked="0"/>
    </xf>
    <xf numFmtId="3" fontId="28" fillId="0" borderId="167" xfId="9" applyNumberFormat="1" applyFont="1" applyFill="1" applyBorder="1" applyAlignment="1" applyProtection="1">
      <alignment horizontal="center" vertical="center"/>
      <protection locked="0"/>
    </xf>
    <xf numFmtId="0" fontId="27" fillId="0" borderId="147" xfId="9" applyFont="1" applyFill="1" applyBorder="1" applyAlignment="1">
      <alignment horizontal="center" vertical="center" wrapText="1"/>
    </xf>
    <xf numFmtId="0" fontId="27" fillId="0" borderId="147" xfId="9" applyFont="1" applyFill="1" applyBorder="1" applyAlignment="1">
      <alignment horizontal="left" vertical="center" wrapText="1"/>
    </xf>
    <xf numFmtId="3" fontId="28" fillId="0" borderId="147" xfId="9" applyNumberFormat="1" applyFont="1" applyFill="1" applyBorder="1" applyAlignment="1">
      <alignment horizontal="right" vertical="center"/>
    </xf>
    <xf numFmtId="3" fontId="28" fillId="0" borderId="147" xfId="9" applyNumberFormat="1" applyFont="1" applyFill="1" applyBorder="1" applyAlignment="1">
      <alignment horizontal="center" vertical="center"/>
    </xf>
    <xf numFmtId="3" fontId="28" fillId="0" borderId="169" xfId="9" applyNumberFormat="1" applyFont="1" applyFill="1" applyBorder="1" applyAlignment="1">
      <alignment horizontal="center" vertical="center"/>
    </xf>
    <xf numFmtId="3" fontId="28" fillId="0" borderId="170" xfId="9" applyNumberFormat="1" applyFont="1" applyFill="1" applyBorder="1" applyAlignment="1" applyProtection="1">
      <alignment horizontal="center" vertical="center"/>
      <protection locked="0"/>
    </xf>
    <xf numFmtId="3" fontId="28" fillId="0" borderId="156" xfId="9" applyNumberFormat="1" applyFont="1" applyFill="1" applyBorder="1" applyAlignment="1" applyProtection="1">
      <alignment vertical="center"/>
      <protection locked="0"/>
    </xf>
    <xf numFmtId="3" fontId="28" fillId="0" borderId="157" xfId="9" applyNumberFormat="1" applyFont="1" applyFill="1" applyBorder="1" applyAlignment="1">
      <alignment horizontal="center" vertical="center"/>
    </xf>
    <xf numFmtId="3" fontId="28" fillId="0" borderId="167" xfId="9" applyNumberFormat="1" applyFont="1" applyFill="1" applyBorder="1" applyAlignment="1">
      <alignment horizontal="right" vertical="center"/>
    </xf>
    <xf numFmtId="3" fontId="28" fillId="0" borderId="145" xfId="9" applyNumberFormat="1" applyFont="1" applyFill="1" applyBorder="1" applyAlignment="1">
      <alignment horizontal="right" vertical="center"/>
    </xf>
    <xf numFmtId="3" fontId="28" fillId="0" borderId="168" xfId="9" applyNumberFormat="1" applyFont="1" applyFill="1" applyBorder="1" applyAlignment="1" applyProtection="1">
      <alignment horizontal="right" vertical="center"/>
      <protection locked="0"/>
    </xf>
    <xf numFmtId="3" fontId="28" fillId="0" borderId="141" xfId="9" applyNumberFormat="1" applyFont="1" applyFill="1" applyBorder="1" applyAlignment="1">
      <alignment horizontal="center" vertical="center"/>
    </xf>
    <xf numFmtId="0" fontId="27" fillId="0" borderId="167" xfId="9" applyFont="1" applyFill="1" applyBorder="1" applyAlignment="1">
      <alignment vertical="center" wrapText="1"/>
    </xf>
    <xf numFmtId="3" fontId="27" fillId="0" borderId="167" xfId="9" applyNumberFormat="1" applyFont="1" applyFill="1" applyBorder="1" applyAlignment="1">
      <alignment vertical="center"/>
    </xf>
    <xf numFmtId="3" fontId="27" fillId="0" borderId="145" xfId="9" applyNumberFormat="1" applyFont="1" applyFill="1" applyBorder="1" applyAlignment="1">
      <alignment vertical="center"/>
    </xf>
    <xf numFmtId="3" fontId="27" fillId="0" borderId="168" xfId="9" applyNumberFormat="1" applyFont="1" applyFill="1" applyBorder="1" applyAlignment="1" applyProtection="1">
      <alignment vertical="center"/>
      <protection locked="0"/>
    </xf>
    <xf numFmtId="0" fontId="27" fillId="0" borderId="146" xfId="9" applyFont="1" applyFill="1" applyBorder="1" applyAlignment="1">
      <alignment vertical="center"/>
    </xf>
    <xf numFmtId="3" fontId="27" fillId="0" borderId="146" xfId="9" applyNumberFormat="1" applyFont="1" applyFill="1" applyBorder="1" applyAlignment="1">
      <alignment vertical="center"/>
    </xf>
    <xf numFmtId="3" fontId="27" fillId="0" borderId="154" xfId="9" applyNumberFormat="1" applyFont="1" applyFill="1" applyBorder="1" applyAlignment="1">
      <alignment vertical="center"/>
    </xf>
    <xf numFmtId="3" fontId="27" fillId="0" borderId="155" xfId="9" applyNumberFormat="1" applyFont="1" applyFill="1" applyBorder="1" applyAlignment="1" applyProtection="1">
      <alignment vertical="center"/>
      <protection locked="0"/>
    </xf>
    <xf numFmtId="0" fontId="27" fillId="0" borderId="148" xfId="9" applyFont="1" applyFill="1" applyBorder="1" applyAlignment="1">
      <alignment vertical="center"/>
    </xf>
    <xf numFmtId="0" fontId="27" fillId="0" borderId="148" xfId="9" applyFont="1" applyFill="1" applyBorder="1" applyAlignment="1">
      <alignment vertical="center" wrapText="1"/>
    </xf>
    <xf numFmtId="3" fontId="27" fillId="0" borderId="148" xfId="9" applyNumberFormat="1" applyFont="1" applyFill="1" applyBorder="1" applyAlignment="1">
      <alignment vertical="center"/>
    </xf>
    <xf numFmtId="3" fontId="27" fillId="0" borderId="149" xfId="9" applyNumberFormat="1" applyFont="1" applyFill="1" applyBorder="1" applyAlignment="1">
      <alignment vertical="center"/>
    </xf>
    <xf numFmtId="3" fontId="27" fillId="0" borderId="150" xfId="9" applyNumberFormat="1" applyFont="1" applyFill="1" applyBorder="1" applyAlignment="1" applyProtection="1">
      <alignment vertical="center"/>
      <protection locked="0"/>
    </xf>
    <xf numFmtId="3" fontId="27" fillId="0" borderId="151" xfId="9" applyNumberFormat="1" applyFont="1" applyFill="1" applyBorder="1" applyAlignment="1">
      <alignment vertical="center"/>
    </xf>
    <xf numFmtId="3" fontId="27" fillId="0" borderId="152" xfId="9" applyNumberFormat="1" applyFont="1" applyFill="1" applyBorder="1" applyAlignment="1">
      <alignment vertical="center"/>
    </xf>
    <xf numFmtId="3" fontId="27" fillId="0" borderId="153" xfId="9" applyNumberFormat="1" applyFont="1" applyFill="1" applyBorder="1" applyAlignment="1" applyProtection="1">
      <alignment vertical="center"/>
      <protection locked="0"/>
    </xf>
    <xf numFmtId="0" fontId="27" fillId="10" borderId="147" xfId="9" applyFont="1" applyFill="1" applyBorder="1" applyAlignment="1">
      <alignment horizontal="left" vertical="center" wrapText="1"/>
    </xf>
    <xf numFmtId="3" fontId="27" fillId="10" borderId="147" xfId="9" applyNumberFormat="1" applyFont="1" applyFill="1" applyBorder="1" applyAlignment="1">
      <alignment vertical="center"/>
    </xf>
    <xf numFmtId="3" fontId="27" fillId="10" borderId="169" xfId="9" applyNumberFormat="1" applyFont="1" applyFill="1" applyBorder="1" applyAlignment="1">
      <alignment vertical="center"/>
    </xf>
    <xf numFmtId="3" fontId="27" fillId="10" borderId="170" xfId="9" applyNumberFormat="1" applyFont="1" applyFill="1" applyBorder="1" applyAlignment="1" applyProtection="1">
      <alignment vertical="center"/>
      <protection locked="0"/>
    </xf>
    <xf numFmtId="0" fontId="28" fillId="0" borderId="164" xfId="9" applyFont="1" applyFill="1" applyBorder="1" applyAlignment="1">
      <alignment horizontal="left" vertical="center" wrapText="1"/>
    </xf>
    <xf numFmtId="3" fontId="28" fillId="0" borderId="165" xfId="9" applyNumberFormat="1" applyFont="1" applyFill="1" applyBorder="1" applyAlignment="1">
      <alignment vertical="center"/>
    </xf>
    <xf numFmtId="3" fontId="28" fillId="0" borderId="170" xfId="9" applyNumberFormat="1" applyFont="1" applyFill="1" applyBorder="1" applyAlignment="1" applyProtection="1">
      <alignment vertical="center"/>
      <protection locked="0"/>
    </xf>
    <xf numFmtId="0" fontId="28" fillId="0" borderId="156" xfId="9" applyFont="1" applyFill="1" applyBorder="1" applyAlignment="1">
      <alignment horizontal="center" vertical="center" wrapText="1"/>
    </xf>
    <xf numFmtId="3" fontId="28" fillId="0" borderId="157" xfId="9" applyNumberFormat="1" applyFont="1" applyFill="1" applyBorder="1" applyAlignment="1">
      <alignment vertical="center"/>
    </xf>
    <xf numFmtId="3" fontId="28" fillId="0" borderId="158" xfId="9" applyNumberFormat="1" applyFont="1" applyFill="1" applyBorder="1" applyAlignment="1" applyProtection="1">
      <alignment vertical="center"/>
      <protection locked="0"/>
    </xf>
    <xf numFmtId="3" fontId="28" fillId="0" borderId="159" xfId="9" applyNumberFormat="1" applyFont="1" applyFill="1" applyBorder="1" applyAlignment="1" applyProtection="1">
      <alignment vertical="center"/>
      <protection locked="0"/>
    </xf>
    <xf numFmtId="3" fontId="28" fillId="0" borderId="141" xfId="9" applyNumberFormat="1" applyFont="1" applyFill="1" applyBorder="1" applyAlignment="1" applyProtection="1">
      <alignment vertical="center"/>
      <protection locked="0"/>
    </xf>
    <xf numFmtId="3" fontId="28" fillId="0" borderId="160" xfId="9" applyNumberFormat="1" applyFont="1" applyFill="1" applyBorder="1" applyAlignment="1" applyProtection="1">
      <alignment vertical="center"/>
      <protection locked="0"/>
    </xf>
    <xf numFmtId="0" fontId="28" fillId="0" borderId="159" xfId="9" applyFont="1" applyFill="1" applyBorder="1" applyAlignment="1">
      <alignment horizontal="center" vertical="center" wrapText="1"/>
    </xf>
    <xf numFmtId="3" fontId="28" fillId="0" borderId="141" xfId="9" applyNumberFormat="1" applyFont="1" applyFill="1" applyBorder="1" applyAlignment="1">
      <alignment vertical="center"/>
    </xf>
    <xf numFmtId="3" fontId="28" fillId="0" borderId="145" xfId="9" applyNumberFormat="1" applyFont="1" applyFill="1" applyBorder="1" applyAlignment="1">
      <alignment vertical="center"/>
    </xf>
    <xf numFmtId="3" fontId="28" fillId="0" borderId="168" xfId="9" applyNumberFormat="1" applyFont="1" applyFill="1" applyBorder="1" applyAlignment="1" applyProtection="1">
      <alignment vertical="center"/>
      <protection locked="0"/>
    </xf>
    <xf numFmtId="3" fontId="28" fillId="0" borderId="157" xfId="9" applyNumberFormat="1" applyFont="1" applyFill="1" applyBorder="1" applyAlignment="1" applyProtection="1">
      <alignment vertical="center"/>
      <protection locked="0"/>
    </xf>
    <xf numFmtId="3" fontId="28" fillId="0" borderId="167" xfId="9" applyNumberFormat="1" applyFont="1" applyFill="1" applyBorder="1" applyAlignment="1" applyProtection="1">
      <alignment vertical="center"/>
      <protection locked="0"/>
    </xf>
    <xf numFmtId="3" fontId="28" fillId="0" borderId="145" xfId="9" applyNumberFormat="1" applyFont="1" applyFill="1" applyBorder="1" applyAlignment="1" applyProtection="1">
      <alignment vertical="center"/>
      <protection locked="0"/>
    </xf>
    <xf numFmtId="3" fontId="28" fillId="0" borderId="166" xfId="9" applyNumberFormat="1" applyFont="1" applyFill="1" applyBorder="1" applyAlignment="1" applyProtection="1">
      <alignment vertical="center"/>
      <protection locked="0"/>
    </xf>
    <xf numFmtId="0" fontId="28" fillId="0" borderId="159" xfId="9" applyFont="1" applyFill="1" applyBorder="1" applyAlignment="1">
      <alignment vertical="center"/>
    </xf>
    <xf numFmtId="0" fontId="28" fillId="0" borderId="171" xfId="9" applyFont="1" applyFill="1" applyBorder="1" applyAlignment="1">
      <alignment vertical="center" wrapText="1"/>
    </xf>
    <xf numFmtId="0" fontId="28" fillId="0" borderId="167" xfId="9" applyFont="1" applyFill="1" applyBorder="1" applyAlignment="1">
      <alignment horizontal="center" vertical="center" wrapText="1"/>
    </xf>
    <xf numFmtId="0" fontId="28" fillId="0" borderId="147" xfId="9" applyFont="1" applyFill="1" applyBorder="1" applyAlignment="1">
      <alignment horizontal="left" vertical="center" wrapText="1"/>
    </xf>
    <xf numFmtId="3" fontId="28" fillId="0" borderId="147" xfId="9" applyNumberFormat="1" applyFont="1" applyFill="1" applyBorder="1" applyAlignment="1">
      <alignment vertical="center"/>
    </xf>
    <xf numFmtId="3" fontId="28" fillId="0" borderId="169" xfId="9" applyNumberFormat="1" applyFont="1" applyFill="1" applyBorder="1" applyAlignment="1">
      <alignment vertical="center"/>
    </xf>
    <xf numFmtId="1" fontId="27" fillId="10" borderId="147" xfId="9" applyNumberFormat="1" applyFont="1" applyFill="1" applyBorder="1" applyAlignment="1">
      <alignment horizontal="left" vertical="center" wrapText="1"/>
    </xf>
    <xf numFmtId="1" fontId="27" fillId="0" borderId="164" xfId="9" applyNumberFormat="1" applyFont="1" applyFill="1" applyBorder="1" applyAlignment="1">
      <alignment horizontal="left" vertical="center" wrapText="1"/>
    </xf>
    <xf numFmtId="0" fontId="9" fillId="0" borderId="0" xfId="9" applyFont="1" applyFill="1" applyAlignment="1">
      <alignment vertical="center"/>
    </xf>
    <xf numFmtId="0" fontId="28" fillId="0" borderId="147" xfId="9" applyFont="1" applyFill="1" applyBorder="1" applyAlignment="1">
      <alignment horizontal="right" vertical="center" wrapText="1"/>
    </xf>
    <xf numFmtId="3" fontId="28" fillId="0" borderId="164" xfId="9" applyNumberFormat="1" applyFont="1" applyFill="1" applyBorder="1" applyAlignment="1" applyProtection="1">
      <alignment vertical="center"/>
      <protection locked="0"/>
    </xf>
    <xf numFmtId="3" fontId="28" fillId="0" borderId="147" xfId="9" applyNumberFormat="1" applyFont="1" applyFill="1" applyBorder="1" applyAlignment="1" applyProtection="1">
      <alignment vertical="center"/>
      <protection locked="0"/>
    </xf>
    <xf numFmtId="3" fontId="28" fillId="0" borderId="169" xfId="9" applyNumberFormat="1" applyFont="1" applyFill="1" applyBorder="1" applyAlignment="1" applyProtection="1">
      <alignment vertical="center"/>
      <protection locked="0"/>
    </xf>
    <xf numFmtId="0" fontId="27" fillId="10" borderId="164" xfId="9" applyFont="1" applyFill="1" applyBorder="1" applyAlignment="1">
      <alignment horizontal="left" vertical="center" wrapText="1"/>
    </xf>
    <xf numFmtId="3" fontId="27" fillId="10" borderId="164" xfId="9" applyNumberFormat="1" applyFont="1" applyFill="1" applyBorder="1" applyAlignment="1">
      <alignment vertical="center"/>
    </xf>
    <xf numFmtId="3" fontId="27" fillId="10" borderId="165" xfId="9" applyNumberFormat="1" applyFont="1" applyFill="1" applyBorder="1" applyAlignment="1">
      <alignment vertical="center"/>
    </xf>
    <xf numFmtId="3" fontId="27" fillId="10" borderId="166" xfId="9" applyNumberFormat="1" applyFont="1" applyFill="1" applyBorder="1" applyAlignment="1" applyProtection="1">
      <alignment vertical="center"/>
      <protection locked="0"/>
    </xf>
    <xf numFmtId="0" fontId="27" fillId="0" borderId="156" xfId="9" applyFont="1" applyFill="1" applyBorder="1" applyAlignment="1">
      <alignment horizontal="left" vertical="center" wrapText="1"/>
    </xf>
    <xf numFmtId="0" fontId="28" fillId="0" borderId="164" xfId="9" applyFont="1" applyFill="1" applyBorder="1" applyAlignment="1">
      <alignment horizontal="center" vertical="center" wrapText="1"/>
    </xf>
    <xf numFmtId="0" fontId="28" fillId="0" borderId="151" xfId="9" applyFont="1" applyFill="1" applyBorder="1" applyAlignment="1">
      <alignment horizontal="left" vertical="center" wrapText="1"/>
    </xf>
    <xf numFmtId="0" fontId="27" fillId="11" borderId="142" xfId="9" applyFont="1" applyFill="1" applyBorder="1" applyAlignment="1">
      <alignment horizontal="left" vertical="center" wrapText="1"/>
    </xf>
    <xf numFmtId="0" fontId="27" fillId="11" borderId="147" xfId="9" applyFont="1" applyFill="1" applyBorder="1" applyAlignment="1">
      <alignment horizontal="left" vertical="center" wrapText="1"/>
    </xf>
    <xf numFmtId="3" fontId="27" fillId="11" borderId="164" xfId="9" applyNumberFormat="1" applyFont="1" applyFill="1" applyBorder="1" applyAlignment="1">
      <alignment vertical="center"/>
    </xf>
    <xf numFmtId="3" fontId="27" fillId="11" borderId="165" xfId="9" applyNumberFormat="1" applyFont="1" applyFill="1" applyBorder="1" applyAlignment="1">
      <alignment vertical="center"/>
    </xf>
    <xf numFmtId="3" fontId="27" fillId="11" borderId="166" xfId="9" applyNumberFormat="1" applyFont="1" applyFill="1" applyBorder="1" applyAlignment="1" applyProtection="1">
      <alignment vertical="center"/>
      <protection locked="0"/>
    </xf>
    <xf numFmtId="0" fontId="27" fillId="0" borderId="172" xfId="9" applyFont="1" applyFill="1" applyBorder="1" applyAlignment="1">
      <alignment horizontal="left" vertical="center" wrapText="1"/>
    </xf>
    <xf numFmtId="0" fontId="28" fillId="0" borderId="173" xfId="9" applyFont="1" applyFill="1" applyBorder="1" applyAlignment="1">
      <alignment horizontal="center" vertical="center" wrapText="1"/>
    </xf>
    <xf numFmtId="0" fontId="28" fillId="0" borderId="173" xfId="9" applyFont="1" applyFill="1" applyBorder="1" applyAlignment="1">
      <alignment horizontal="right" vertical="center" wrapText="1"/>
    </xf>
    <xf numFmtId="0" fontId="28" fillId="0" borderId="167" xfId="9" applyFont="1" applyFill="1" applyBorder="1" applyAlignment="1">
      <alignment vertical="center"/>
    </xf>
    <xf numFmtId="0" fontId="28" fillId="0" borderId="146" xfId="9" applyFont="1" applyFill="1" applyBorder="1" applyAlignment="1">
      <alignment vertical="center"/>
    </xf>
    <xf numFmtId="3" fontId="28" fillId="0" borderId="146" xfId="9" applyNumberFormat="1" applyFont="1" applyFill="1" applyBorder="1" applyAlignment="1">
      <alignment vertical="center"/>
    </xf>
    <xf numFmtId="3" fontId="28" fillId="0" borderId="154" xfId="9" applyNumberFormat="1" applyFont="1" applyFill="1" applyBorder="1" applyAlignment="1">
      <alignment vertical="center"/>
    </xf>
    <xf numFmtId="3" fontId="28" fillId="0" borderId="155" xfId="9" applyNumberFormat="1" applyFont="1" applyFill="1" applyBorder="1" applyAlignment="1" applyProtection="1">
      <alignment vertical="center"/>
      <protection locked="0"/>
    </xf>
    <xf numFmtId="3" fontId="27" fillId="0" borderId="174" xfId="9" applyNumberFormat="1" applyFont="1" applyFill="1" applyBorder="1" applyAlignment="1">
      <alignment vertical="center"/>
    </xf>
    <xf numFmtId="3" fontId="27" fillId="0" borderId="175" xfId="9" applyNumberFormat="1" applyFont="1" applyFill="1" applyBorder="1" applyAlignment="1">
      <alignment vertical="center"/>
    </xf>
    <xf numFmtId="3" fontId="27" fillId="0" borderId="176" xfId="9" applyNumberFormat="1" applyFont="1" applyFill="1" applyBorder="1" applyAlignment="1" applyProtection="1">
      <alignment vertical="center"/>
      <protection locked="0"/>
    </xf>
    <xf numFmtId="3" fontId="27" fillId="0" borderId="164" xfId="9" applyNumberFormat="1" applyFont="1" applyFill="1" applyBorder="1" applyAlignment="1">
      <alignment vertical="center"/>
    </xf>
    <xf numFmtId="3" fontId="27" fillId="0" borderId="165" xfId="9" applyNumberFormat="1" applyFont="1" applyFill="1" applyBorder="1" applyAlignment="1">
      <alignment vertical="center"/>
    </xf>
    <xf numFmtId="3" fontId="27" fillId="0" borderId="166" xfId="9" applyNumberFormat="1" applyFont="1" applyFill="1" applyBorder="1" applyAlignment="1" applyProtection="1">
      <alignment vertical="center"/>
      <protection locked="0"/>
    </xf>
    <xf numFmtId="3" fontId="27" fillId="0" borderId="177" xfId="9" applyNumberFormat="1" applyFont="1" applyFill="1" applyBorder="1" applyAlignment="1" applyProtection="1">
      <alignment vertical="center"/>
      <protection locked="0"/>
    </xf>
    <xf numFmtId="0" fontId="27" fillId="0" borderId="164" xfId="9" applyFont="1" applyFill="1" applyBorder="1" applyAlignment="1">
      <alignment vertical="center"/>
    </xf>
    <xf numFmtId="0" fontId="28" fillId="0" borderId="156" xfId="9" applyFont="1" applyFill="1" applyBorder="1" applyAlignment="1">
      <alignment vertical="center"/>
    </xf>
    <xf numFmtId="0" fontId="28" fillId="0" borderId="161" xfId="9" applyFont="1" applyFill="1" applyBorder="1" applyAlignment="1">
      <alignment vertical="center"/>
    </xf>
    <xf numFmtId="0" fontId="28" fillId="0" borderId="161" xfId="9" applyFont="1" applyFill="1" applyBorder="1" applyAlignment="1">
      <alignment vertical="center" wrapText="1"/>
    </xf>
    <xf numFmtId="3" fontId="28" fillId="0" borderId="162" xfId="9" applyNumberFormat="1" applyFont="1" applyFill="1" applyBorder="1" applyAlignment="1" applyProtection="1">
      <alignment vertical="center"/>
      <protection locked="0"/>
    </xf>
    <xf numFmtId="3" fontId="28" fillId="0" borderId="163" xfId="9" applyNumberFormat="1" applyFont="1" applyFill="1" applyBorder="1" applyAlignment="1" applyProtection="1">
      <alignment vertical="center"/>
      <protection locked="0"/>
    </xf>
    <xf numFmtId="0" fontId="27" fillId="0" borderId="174" xfId="9" applyFont="1" applyFill="1" applyBorder="1" applyAlignment="1">
      <alignment vertical="center"/>
    </xf>
    <xf numFmtId="3" fontId="27" fillId="0" borderId="174" xfId="9" applyNumberFormat="1" applyFont="1" applyFill="1" applyBorder="1" applyAlignment="1" applyProtection="1">
      <alignment vertical="center"/>
      <protection locked="0"/>
    </xf>
    <xf numFmtId="3" fontId="27" fillId="0" borderId="175" xfId="9" applyNumberFormat="1" applyFont="1" applyFill="1" applyBorder="1" applyAlignment="1" applyProtection="1">
      <alignment vertical="center"/>
      <protection locked="0"/>
    </xf>
    <xf numFmtId="0" fontId="27" fillId="0" borderId="143" xfId="9" applyFont="1" applyFill="1" applyBorder="1" applyAlignment="1">
      <alignment vertical="center" wrapText="1"/>
    </xf>
    <xf numFmtId="3" fontId="27" fillId="0" borderId="164" xfId="9" applyNumberFormat="1" applyFont="1" applyFill="1" applyBorder="1" applyAlignment="1" applyProtection="1">
      <alignment vertical="center"/>
      <protection locked="0"/>
    </xf>
    <xf numFmtId="3" fontId="28" fillId="0" borderId="165" xfId="9" applyNumberFormat="1" applyFont="1" applyFill="1" applyBorder="1" applyAlignment="1" applyProtection="1">
      <alignment vertical="center"/>
      <protection locked="0"/>
    </xf>
    <xf numFmtId="0" fontId="4" fillId="2" borderId="0" xfId="1" applyFont="1" applyFill="1" applyBorder="1" applyAlignment="1" applyProtection="1">
      <alignment vertical="center"/>
      <protection locked="0"/>
    </xf>
    <xf numFmtId="3" fontId="3" fillId="3" borderId="35" xfId="1" applyNumberFormat="1" applyFont="1" applyFill="1" applyBorder="1" applyAlignment="1" applyProtection="1">
      <alignment horizontal="center" vertical="center" wrapText="1"/>
      <protection locked="0"/>
    </xf>
    <xf numFmtId="3" fontId="3" fillId="3" borderId="33" xfId="1" applyNumberFormat="1" applyFont="1" applyFill="1" applyBorder="1" applyAlignment="1" applyProtection="1">
      <alignment horizontal="center" vertical="center"/>
    </xf>
    <xf numFmtId="3" fontId="3" fillId="3" borderId="18" xfId="1" applyNumberFormat="1" applyFont="1" applyFill="1" applyBorder="1" applyAlignment="1" applyProtection="1">
      <alignment horizontal="center" vertical="center"/>
    </xf>
    <xf numFmtId="3" fontId="3" fillId="3" borderId="34" xfId="1" applyNumberFormat="1" applyFont="1" applyFill="1" applyBorder="1" applyAlignment="1" applyProtection="1">
      <alignment horizontal="center" vertical="center"/>
    </xf>
    <xf numFmtId="3" fontId="3" fillId="3" borderId="20" xfId="1" applyNumberFormat="1" applyFont="1" applyFill="1" applyBorder="1" applyAlignment="1" applyProtection="1">
      <alignment horizontal="center" vertical="center"/>
      <protection locked="0"/>
    </xf>
    <xf numFmtId="3" fontId="3" fillId="3" borderId="33" xfId="1" applyNumberFormat="1" applyFont="1" applyFill="1" applyBorder="1" applyAlignment="1" applyProtection="1">
      <alignment horizontal="center" vertical="center"/>
      <protection locked="0"/>
    </xf>
    <xf numFmtId="0" fontId="4" fillId="0" borderId="89" xfId="1" applyFont="1" applyFill="1" applyBorder="1" applyAlignment="1" applyProtection="1">
      <alignment horizontal="left" vertical="center"/>
    </xf>
    <xf numFmtId="0" fontId="4" fillId="0" borderId="90" xfId="1" applyFont="1" applyFill="1" applyBorder="1" applyAlignment="1" applyProtection="1">
      <alignment horizontal="left" vertical="center"/>
    </xf>
    <xf numFmtId="0" fontId="4" fillId="0" borderId="50" xfId="1" applyFont="1" applyFill="1" applyBorder="1" applyAlignment="1" applyProtection="1">
      <alignment horizontal="left" vertical="center"/>
    </xf>
    <xf numFmtId="0" fontId="4" fillId="0" borderId="52" xfId="1" applyFont="1" applyFill="1" applyBorder="1" applyAlignment="1" applyProtection="1">
      <alignment horizontal="left" vertical="center"/>
    </xf>
    <xf numFmtId="0" fontId="3" fillId="0" borderId="17" xfId="1" applyNumberFormat="1" applyFont="1" applyFill="1" applyBorder="1" applyAlignment="1" applyProtection="1">
      <alignment horizontal="center" vertical="center" textRotation="90" wrapText="1"/>
    </xf>
    <xf numFmtId="0" fontId="3" fillId="0" borderId="22" xfId="1" applyNumberFormat="1" applyFont="1" applyFill="1" applyBorder="1" applyAlignment="1" applyProtection="1">
      <alignment horizontal="center" vertical="center" textRotation="90" wrapText="1"/>
    </xf>
    <xf numFmtId="0" fontId="3" fillId="0" borderId="20" xfId="1" applyNumberFormat="1" applyFont="1" applyFill="1" applyBorder="1" applyAlignment="1" applyProtection="1">
      <alignment horizontal="center" vertical="center" textRotation="90" wrapText="1"/>
    </xf>
    <xf numFmtId="0" fontId="3" fillId="0" borderId="25" xfId="1" applyNumberFormat="1" applyFont="1" applyFill="1" applyBorder="1" applyAlignment="1" applyProtection="1">
      <alignment horizontal="center" vertical="center" textRotation="90" wrapText="1"/>
    </xf>
    <xf numFmtId="0" fontId="3" fillId="0" borderId="19" xfId="1" applyFont="1" applyFill="1" applyBorder="1" applyAlignment="1" applyProtection="1">
      <alignment horizontal="center" vertical="center" textRotation="90" wrapText="1"/>
    </xf>
    <xf numFmtId="0" fontId="3" fillId="0" borderId="24" xfId="1" applyFont="1" applyFill="1" applyBorder="1" applyAlignment="1" applyProtection="1">
      <alignment horizontal="center" vertical="center" textRotation="90" wrapText="1"/>
    </xf>
    <xf numFmtId="49" fontId="3" fillId="0" borderId="11" xfId="1" applyNumberFormat="1" applyFont="1" applyFill="1" applyBorder="1" applyAlignment="1" applyProtection="1">
      <alignment horizontal="center" vertical="center" textRotation="90" wrapText="1"/>
    </xf>
    <xf numFmtId="0" fontId="3" fillId="0" borderId="15" xfId="1" applyFont="1" applyFill="1" applyBorder="1" applyAlignment="1" applyProtection="1">
      <alignment horizontal="center" vertical="center" wrapText="1"/>
    </xf>
    <xf numFmtId="0" fontId="3" fillId="0" borderId="21" xfId="1" applyFont="1" applyFill="1" applyBorder="1" applyAlignment="1" applyProtection="1">
      <alignment horizontal="center" vertical="center" wrapText="1"/>
    </xf>
    <xf numFmtId="49" fontId="3" fillId="0" borderId="11" xfId="1" applyNumberFormat="1" applyFont="1" applyFill="1" applyBorder="1" applyAlignment="1" applyProtection="1">
      <alignment horizontal="center" vertical="center" wrapText="1"/>
    </xf>
    <xf numFmtId="49" fontId="3" fillId="0" borderId="15" xfId="1" applyNumberFormat="1" applyFont="1" applyFill="1" applyBorder="1" applyAlignment="1" applyProtection="1">
      <alignment horizontal="center" vertical="center" wrapText="1"/>
    </xf>
    <xf numFmtId="49" fontId="3" fillId="0" borderId="21"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xf>
    <xf numFmtId="49" fontId="3" fillId="0" borderId="13" xfId="1" applyNumberFormat="1" applyFont="1" applyFill="1" applyBorder="1" applyAlignment="1" applyProtection="1">
      <alignment horizontal="center" vertical="center"/>
    </xf>
    <xf numFmtId="49" fontId="3" fillId="0" borderId="14" xfId="1" applyNumberFormat="1" applyFont="1" applyFill="1" applyBorder="1" applyAlignment="1" applyProtection="1">
      <alignment horizontal="center" vertical="center"/>
    </xf>
    <xf numFmtId="0" fontId="3" fillId="0" borderId="16" xfId="1" applyFont="1" applyFill="1" applyBorder="1" applyAlignment="1" applyProtection="1">
      <alignment horizontal="center" vertical="center" textRotation="90"/>
    </xf>
    <xf numFmtId="0" fontId="3" fillId="0" borderId="21" xfId="1" applyFont="1" applyFill="1" applyBorder="1" applyAlignment="1" applyProtection="1">
      <alignment horizontal="center" vertical="center" textRotation="90"/>
    </xf>
    <xf numFmtId="0" fontId="3" fillId="0" borderId="17" xfId="1" applyFont="1" applyFill="1" applyBorder="1" applyAlignment="1" applyProtection="1">
      <alignment horizontal="center" vertical="center" textRotation="90" wrapText="1"/>
    </xf>
    <xf numFmtId="0" fontId="3" fillId="0" borderId="22" xfId="1" applyFont="1" applyFill="1" applyBorder="1" applyAlignment="1" applyProtection="1">
      <alignment horizontal="center" vertical="center" textRotation="90" wrapText="1"/>
    </xf>
    <xf numFmtId="0" fontId="3" fillId="0" borderId="18" xfId="1" applyFont="1" applyFill="1" applyBorder="1" applyAlignment="1" applyProtection="1">
      <alignment horizontal="center" vertical="center" textRotation="90" wrapText="1"/>
    </xf>
    <xf numFmtId="0" fontId="3" fillId="0" borderId="23" xfId="1" applyFont="1" applyFill="1" applyBorder="1" applyAlignment="1" applyProtection="1">
      <alignment horizontal="center" vertical="center" textRotation="90" wrapText="1"/>
    </xf>
    <xf numFmtId="0" fontId="3" fillId="0" borderId="19" xfId="1" applyFont="1" applyFill="1" applyBorder="1" applyAlignment="1" applyProtection="1">
      <alignment horizontal="center" vertical="center" textRotation="90"/>
    </xf>
    <xf numFmtId="0" fontId="3" fillId="0" borderId="24" xfId="1" applyFont="1" applyFill="1" applyBorder="1" applyAlignment="1" applyProtection="1">
      <alignment horizontal="center" vertical="center" textRotation="90"/>
    </xf>
    <xf numFmtId="0" fontId="3" fillId="0" borderId="19" xfId="1" applyNumberFormat="1" applyFont="1" applyFill="1" applyBorder="1" applyAlignment="1" applyProtection="1">
      <alignment horizontal="center" vertical="center" textRotation="90" wrapText="1"/>
    </xf>
    <xf numFmtId="0" fontId="3" fillId="0" borderId="24" xfId="1" applyNumberFormat="1" applyFont="1" applyFill="1" applyBorder="1" applyAlignment="1" applyProtection="1">
      <alignment horizontal="center" vertical="center" textRotation="90" wrapText="1"/>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xf numFmtId="0" fontId="3" fillId="0" borderId="16"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textRotation="90" wrapText="1"/>
    </xf>
    <xf numFmtId="0" fontId="3" fillId="0" borderId="26" xfId="1" applyFont="1" applyFill="1" applyBorder="1" applyAlignment="1" applyProtection="1">
      <alignment horizontal="center" vertical="center" textRotation="90" wrapText="1"/>
    </xf>
    <xf numFmtId="49" fontId="4" fillId="2" borderId="5"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49" fontId="5" fillId="2" borderId="1" xfId="1" applyNumberFormat="1" applyFont="1" applyFill="1" applyBorder="1" applyAlignment="1" applyProtection="1">
      <alignment horizontal="center" vertical="center"/>
    </xf>
    <xf numFmtId="49" fontId="5" fillId="2" borderId="2"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horizontal="center" vertical="center"/>
    </xf>
    <xf numFmtId="0" fontId="4" fillId="0" borderId="131" xfId="1" applyFont="1" applyFill="1" applyBorder="1" applyAlignment="1" applyProtection="1">
      <alignment horizontal="left" vertical="center"/>
    </xf>
    <xf numFmtId="0" fontId="4" fillId="0" borderId="133" xfId="1" applyFont="1" applyFill="1" applyBorder="1" applyAlignment="1" applyProtection="1">
      <alignment horizontal="left" vertical="center"/>
    </xf>
    <xf numFmtId="49" fontId="3" fillId="0" borderId="98" xfId="1" applyNumberFormat="1" applyFont="1" applyFill="1" applyBorder="1" applyAlignment="1" applyProtection="1">
      <alignment horizontal="center" vertical="center" textRotation="90" wrapText="1"/>
    </xf>
    <xf numFmtId="0" fontId="3" fillId="0" borderId="99" xfId="1" applyFont="1" applyFill="1" applyBorder="1" applyAlignment="1" applyProtection="1">
      <alignment horizontal="center" vertical="center" wrapText="1"/>
    </xf>
    <xf numFmtId="0" fontId="3" fillId="0" borderId="101" xfId="1" applyFont="1" applyFill="1" applyBorder="1" applyAlignment="1" applyProtection="1">
      <alignment horizontal="center" vertical="center" wrapText="1"/>
    </xf>
    <xf numFmtId="0" fontId="3" fillId="0" borderId="100" xfId="1" applyFont="1" applyFill="1" applyBorder="1" applyAlignment="1" applyProtection="1">
      <alignment horizontal="center" vertical="center" wrapText="1"/>
    </xf>
    <xf numFmtId="0" fontId="3" fillId="0" borderId="102" xfId="1" applyFont="1" applyFill="1" applyBorder="1" applyAlignment="1" applyProtection="1">
      <alignment horizontal="center" vertical="center" wrapText="1"/>
    </xf>
    <xf numFmtId="49" fontId="4" fillId="2" borderId="5" xfId="1" quotePrefix="1" applyNumberFormat="1" applyFont="1" applyFill="1" applyBorder="1" applyAlignment="1" applyProtection="1">
      <alignment horizontal="center" vertical="center" wrapText="1"/>
      <protection locked="0"/>
    </xf>
    <xf numFmtId="49" fontId="3" fillId="2" borderId="5" xfId="1" quotePrefix="1" applyNumberFormat="1" applyFont="1" applyFill="1" applyBorder="1" applyAlignment="1" applyProtection="1">
      <alignment horizontal="center" vertical="center"/>
      <protection locked="0"/>
    </xf>
    <xf numFmtId="0" fontId="3" fillId="0" borderId="44" xfId="2" applyFont="1" applyBorder="1" applyAlignment="1" applyProtection="1">
      <alignment horizontal="left" vertical="center" wrapText="1"/>
      <protection locked="0"/>
    </xf>
    <xf numFmtId="3" fontId="3" fillId="0" borderId="44" xfId="2" applyNumberFormat="1" applyFont="1" applyBorder="1" applyAlignment="1" applyProtection="1">
      <alignment horizontal="left" vertical="center" wrapText="1"/>
      <protection locked="0"/>
    </xf>
    <xf numFmtId="3" fontId="10" fillId="0" borderId="44" xfId="2" applyNumberFormat="1" applyFont="1" applyBorder="1" applyAlignment="1" applyProtection="1">
      <alignment horizontal="center" vertical="center" wrapText="1"/>
      <protection locked="0"/>
    </xf>
    <xf numFmtId="0" fontId="3" fillId="0" borderId="44" xfId="0" applyFont="1" applyBorder="1" applyAlignment="1">
      <alignment horizontal="center" vertical="center" wrapText="1"/>
    </xf>
    <xf numFmtId="0" fontId="10" fillId="0" borderId="44" xfId="2" applyFont="1" applyBorder="1" applyAlignment="1">
      <alignment horizontal="center" vertical="center" wrapText="1"/>
    </xf>
    <xf numFmtId="0" fontId="4" fillId="0" borderId="44" xfId="2" applyFont="1" applyBorder="1" applyAlignment="1">
      <alignment horizontal="right" vertical="center" wrapText="1"/>
    </xf>
    <xf numFmtId="0" fontId="3" fillId="0" borderId="44" xfId="2" applyFont="1" applyBorder="1" applyAlignment="1">
      <alignment horizontal="center" vertical="center" wrapText="1"/>
    </xf>
    <xf numFmtId="0" fontId="3" fillId="0" borderId="0" xfId="2" applyFont="1" applyAlignment="1">
      <alignment horizontal="left" vertical="center"/>
    </xf>
    <xf numFmtId="0" fontId="3" fillId="0" borderId="44" xfId="2" applyFont="1" applyBorder="1" applyAlignment="1" applyProtection="1">
      <alignment horizontal="center" vertical="center" wrapText="1"/>
      <protection locked="0"/>
    </xf>
    <xf numFmtId="3" fontId="10" fillId="3" borderId="44" xfId="2" applyNumberFormat="1" applyFont="1" applyFill="1" applyBorder="1" applyAlignment="1" applyProtection="1">
      <alignment horizontal="center" vertical="center" wrapText="1"/>
      <protection locked="0"/>
    </xf>
    <xf numFmtId="0" fontId="12" fillId="0" borderId="0" xfId="2" applyFont="1" applyAlignment="1">
      <alignment horizontal="center" vertical="center"/>
    </xf>
    <xf numFmtId="3" fontId="3" fillId="0" borderId="0" xfId="3" applyNumberFormat="1" applyFont="1" applyAlignment="1">
      <alignment horizontal="left"/>
    </xf>
    <xf numFmtId="0" fontId="12" fillId="0" borderId="0" xfId="4" applyFont="1" applyAlignment="1">
      <alignment horizontal="center"/>
    </xf>
    <xf numFmtId="0" fontId="14" fillId="0" borderId="0" xfId="4" applyFont="1" applyAlignment="1">
      <alignment horizontal="left"/>
    </xf>
    <xf numFmtId="0" fontId="3" fillId="0" borderId="0" xfId="5" applyFont="1" applyBorder="1" applyAlignment="1">
      <alignment horizontal="left" vertical="center" wrapText="1"/>
    </xf>
    <xf numFmtId="0" fontId="3" fillId="0" borderId="44" xfId="5" applyFont="1" applyBorder="1" applyAlignment="1">
      <alignment horizontal="center" vertical="center" wrapText="1"/>
    </xf>
    <xf numFmtId="0" fontId="3" fillId="0" borderId="44" xfId="8" applyFont="1" applyBorder="1" applyAlignment="1">
      <alignment horizontal="left" vertical="center" wrapText="1"/>
    </xf>
    <xf numFmtId="0" fontId="3" fillId="0" borderId="44" xfId="4" applyFont="1" applyBorder="1" applyAlignment="1">
      <alignment horizontal="center" vertical="center" wrapText="1"/>
    </xf>
    <xf numFmtId="3" fontId="3" fillId="0" borderId="44" xfId="3" applyNumberFormat="1" applyFont="1" applyBorder="1" applyAlignment="1">
      <alignment horizontal="center" vertical="center"/>
    </xf>
    <xf numFmtId="3" fontId="3" fillId="0" borderId="44" xfId="3" applyNumberFormat="1" applyFont="1" applyBorder="1" applyAlignment="1">
      <alignment horizontal="left" vertical="center"/>
    </xf>
    <xf numFmtId="3" fontId="3" fillId="0" borderId="44" xfId="3" applyNumberFormat="1" applyFont="1" applyBorder="1" applyAlignment="1">
      <alignment horizontal="center" vertical="center" wrapText="1"/>
    </xf>
    <xf numFmtId="3" fontId="4" fillId="0" borderId="44" xfId="3" applyNumberFormat="1" applyFont="1" applyBorder="1" applyAlignment="1">
      <alignment horizontal="right" wrapText="1"/>
    </xf>
    <xf numFmtId="3" fontId="3" fillId="0" borderId="44" xfId="3" applyNumberFormat="1" applyFont="1" applyBorder="1" applyAlignment="1" applyProtection="1">
      <alignment horizontal="center" vertical="center" wrapText="1"/>
      <protection locked="0"/>
    </xf>
    <xf numFmtId="3" fontId="3" fillId="0" borderId="44" xfId="3" applyNumberFormat="1" applyFont="1" applyBorder="1" applyAlignment="1" applyProtection="1">
      <alignment horizontal="left" vertical="center" wrapText="1"/>
      <protection locked="0"/>
    </xf>
    <xf numFmtId="3" fontId="3" fillId="0" borderId="44" xfId="3" applyNumberFormat="1" applyFont="1" applyBorder="1" applyAlignment="1">
      <alignment horizontal="left" vertical="center" wrapText="1"/>
    </xf>
    <xf numFmtId="3" fontId="3" fillId="0" borderId="44" xfId="3" applyNumberFormat="1" applyFont="1" applyBorder="1" applyAlignment="1">
      <alignment horizontal="left" wrapText="1"/>
    </xf>
    <xf numFmtId="3" fontId="3" fillId="0" borderId="44" xfId="3" applyNumberFormat="1" applyFont="1" applyBorder="1" applyAlignment="1" applyProtection="1">
      <alignment horizontal="left" vertical="center"/>
      <protection locked="0"/>
    </xf>
    <xf numFmtId="3" fontId="3" fillId="0" borderId="44" xfId="3" applyNumberFormat="1" applyFont="1" applyBorder="1" applyAlignment="1" applyProtection="1">
      <alignment horizontal="left" wrapText="1"/>
      <protection locked="0"/>
    </xf>
    <xf numFmtId="3" fontId="12" fillId="0" borderId="0" xfId="3" applyNumberFormat="1" applyFont="1" applyAlignment="1">
      <alignment horizontal="center"/>
    </xf>
    <xf numFmtId="0" fontId="10" fillId="0" borderId="0" xfId="1" applyFont="1" applyAlignment="1">
      <alignment horizontal="left"/>
    </xf>
    <xf numFmtId="0" fontId="3" fillId="0" borderId="44" xfId="7" applyFont="1" applyBorder="1" applyAlignment="1" applyProtection="1">
      <alignment horizontal="center" vertical="center" wrapText="1"/>
      <protection locked="0"/>
    </xf>
    <xf numFmtId="0" fontId="3" fillId="0" borderId="44" xfId="7" applyFont="1" applyBorder="1" applyAlignment="1" applyProtection="1">
      <alignment horizontal="left" vertical="center" wrapText="1"/>
      <protection locked="0"/>
    </xf>
    <xf numFmtId="3" fontId="3" fillId="0" borderId="44" xfId="7" applyNumberFormat="1" applyFont="1" applyBorder="1" applyAlignment="1" applyProtection="1">
      <alignment horizontal="left" vertical="center" wrapText="1"/>
      <protection locked="0"/>
    </xf>
    <xf numFmtId="0" fontId="3" fillId="0" borderId="44" xfId="7" applyFont="1" applyBorder="1" applyAlignment="1">
      <alignment horizontal="center" vertical="center" wrapText="1"/>
    </xf>
    <xf numFmtId="0" fontId="4" fillId="0" borderId="44" xfId="7" applyFont="1" applyBorder="1" applyAlignment="1">
      <alignment horizontal="right" wrapText="1"/>
    </xf>
    <xf numFmtId="0" fontId="3" fillId="0" borderId="86" xfId="7" applyFont="1" applyBorder="1" applyAlignment="1" applyProtection="1">
      <alignment horizontal="center" vertical="center" wrapText="1"/>
      <protection locked="0"/>
    </xf>
    <xf numFmtId="0" fontId="3" fillId="0" borderId="69" xfId="7" applyFont="1" applyBorder="1" applyAlignment="1" applyProtection="1">
      <alignment horizontal="center" vertical="center" wrapText="1"/>
      <protection locked="0"/>
    </xf>
    <xf numFmtId="0" fontId="3" fillId="0" borderId="128" xfId="7" applyFont="1" applyBorder="1" applyAlignment="1" applyProtection="1">
      <alignment horizontal="left" vertical="center" wrapText="1"/>
      <protection locked="0"/>
    </xf>
    <xf numFmtId="0" fontId="3" fillId="0" borderId="87" xfId="7" applyFont="1" applyBorder="1" applyAlignment="1" applyProtection="1">
      <alignment horizontal="left" vertical="center" wrapText="1"/>
      <protection locked="0"/>
    </xf>
    <xf numFmtId="0" fontId="3" fillId="0" borderId="124" xfId="7" applyFont="1" applyBorder="1" applyAlignment="1" applyProtection="1">
      <alignment horizontal="left" vertical="center" wrapText="1"/>
      <protection locked="0"/>
    </xf>
    <xf numFmtId="0" fontId="3" fillId="0" borderId="71" xfId="7" applyFont="1" applyBorder="1" applyAlignment="1" applyProtection="1">
      <alignment horizontal="left" vertical="center" wrapText="1"/>
      <protection locked="0"/>
    </xf>
    <xf numFmtId="3" fontId="3" fillId="0" borderId="86" xfId="7" applyNumberFormat="1" applyFont="1" applyBorder="1" applyAlignment="1" applyProtection="1">
      <alignment horizontal="center" vertical="center" wrapText="1"/>
      <protection locked="0"/>
    </xf>
    <xf numFmtId="3" fontId="3" fillId="0" borderId="69" xfId="7" applyNumberFormat="1" applyFont="1" applyBorder="1" applyAlignment="1" applyProtection="1">
      <alignment horizontal="center" vertical="center" wrapText="1"/>
      <protection locked="0"/>
    </xf>
    <xf numFmtId="0" fontId="3" fillId="0" borderId="0" xfId="7" applyFont="1" applyAlignment="1">
      <alignment horizontal="left" wrapText="1"/>
    </xf>
    <xf numFmtId="3" fontId="3" fillId="0" borderId="44" xfId="7" applyNumberFormat="1" applyFont="1" applyBorder="1" applyAlignment="1" applyProtection="1">
      <alignment horizontal="center" vertical="center" wrapText="1"/>
      <protection locked="0"/>
    </xf>
    <xf numFmtId="0" fontId="3" fillId="0" borderId="0" xfId="7" applyFont="1" applyAlignment="1">
      <alignment horizontal="left"/>
    </xf>
    <xf numFmtId="0" fontId="12" fillId="0" borderId="0" xfId="7" applyFont="1" applyAlignment="1">
      <alignment horizontal="center"/>
    </xf>
    <xf numFmtId="0" fontId="27" fillId="0" borderId="174" xfId="9" applyFont="1" applyFill="1" applyBorder="1" applyAlignment="1">
      <alignment horizontal="left" vertical="center"/>
    </xf>
    <xf numFmtId="0" fontId="27" fillId="0" borderId="148" xfId="9" applyFont="1" applyFill="1" applyBorder="1" applyAlignment="1">
      <alignment horizontal="left" vertical="center"/>
    </xf>
    <xf numFmtId="0" fontId="28" fillId="0" borderId="146" xfId="9" applyFont="1" applyFill="1" applyBorder="1" applyAlignment="1">
      <alignment horizontal="center" vertical="center" textRotation="90" wrapText="1"/>
    </xf>
    <xf numFmtId="49" fontId="28" fillId="0" borderId="146" xfId="9" applyNumberFormat="1" applyFont="1" applyFill="1" applyBorder="1" applyAlignment="1">
      <alignment horizontal="center" vertical="center" textRotation="90" wrapText="1"/>
    </xf>
    <xf numFmtId="49" fontId="28" fillId="0" borderId="146" xfId="9" applyNumberFormat="1" applyFont="1" applyFill="1" applyBorder="1" applyAlignment="1">
      <alignment horizontal="center" vertical="center" wrapText="1"/>
    </xf>
    <xf numFmtId="49" fontId="28" fillId="0" borderId="147" xfId="9" applyNumberFormat="1" applyFont="1" applyFill="1" applyBorder="1" applyAlignment="1">
      <alignment horizontal="center" vertical="center"/>
    </xf>
    <xf numFmtId="0" fontId="28" fillId="0" borderId="146" xfId="9" applyFont="1" applyFill="1" applyBorder="1" applyAlignment="1">
      <alignment horizontal="center" vertical="center" textRotation="90"/>
    </xf>
    <xf numFmtId="0" fontId="32" fillId="0" borderId="141" xfId="10" applyFill="1" applyBorder="1"/>
    <xf numFmtId="49" fontId="28" fillId="9" borderId="141" xfId="9" applyNumberFormat="1" applyFont="1" applyFill="1" applyBorder="1" applyAlignment="1" applyProtection="1">
      <alignment horizontal="center" vertical="center"/>
      <protection locked="0"/>
    </xf>
    <xf numFmtId="0" fontId="32" fillId="9" borderId="141" xfId="10" applyFill="1" applyBorder="1"/>
    <xf numFmtId="0" fontId="28" fillId="0" borderId="146" xfId="9" applyFont="1" applyFill="1" applyBorder="1" applyAlignment="1">
      <alignment horizontal="center" vertical="center" wrapText="1"/>
    </xf>
    <xf numFmtId="49" fontId="27" fillId="9" borderId="141" xfId="9" applyNumberFormat="1" applyFont="1" applyFill="1" applyBorder="1" applyAlignment="1" applyProtection="1">
      <alignment horizontal="center" vertical="center" wrapText="1"/>
      <protection locked="0"/>
    </xf>
    <xf numFmtId="49" fontId="30" fillId="9" borderId="139" xfId="9" applyNumberFormat="1" applyFont="1" applyFill="1" applyBorder="1" applyAlignment="1">
      <alignment horizontal="center" vertical="center"/>
    </xf>
    <xf numFmtId="49" fontId="3" fillId="2" borderId="5" xfId="1" applyNumberFormat="1" applyFont="1" applyFill="1" applyBorder="1" applyAlignment="1" applyProtection="1">
      <alignment horizontal="center" vertical="center" wrapText="1"/>
      <protection locked="0"/>
    </xf>
  </cellXfs>
  <cellStyles count="11">
    <cellStyle name="Normal" xfId="0" builtinId="0"/>
    <cellStyle name="Normal 11" xfId="7"/>
    <cellStyle name="Normal 2" xfId="1"/>
    <cellStyle name="Normal 2 2" xfId="8"/>
    <cellStyle name="Normal 2 2 2" xfId="6"/>
    <cellStyle name="Normal 2 2 2 2" xfId="9"/>
    <cellStyle name="Normal 3" xfId="2"/>
    <cellStyle name="Normal 3 2" xfId="10"/>
    <cellStyle name="Normal 3 2 2 2 2" xfId="3"/>
    <cellStyle name="Normal 6" xfId="4"/>
    <cellStyle name="Normal_budžeta nod.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R5" sqref="R5"/>
    </sheetView>
  </sheetViews>
  <sheetFormatPr defaultColWidth="9.140625"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0</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3</v>
      </c>
      <c r="D3" s="939"/>
      <c r="E3" s="939"/>
      <c r="F3" s="939"/>
      <c r="G3" s="939"/>
      <c r="H3" s="939"/>
      <c r="I3" s="939"/>
      <c r="J3" s="939"/>
      <c r="K3" s="939"/>
      <c r="L3" s="939"/>
      <c r="M3" s="939"/>
      <c r="N3" s="939"/>
      <c r="O3" s="939"/>
      <c r="P3" s="940"/>
      <c r="Q3" s="4"/>
    </row>
    <row r="4" spans="1:17" ht="12.75" customHeight="1" x14ac:dyDescent="0.25">
      <c r="A4" s="5" t="s">
        <v>4</v>
      </c>
      <c r="B4" s="6"/>
      <c r="C4" s="939" t="s">
        <v>5</v>
      </c>
      <c r="D4" s="939"/>
      <c r="E4" s="939"/>
      <c r="F4" s="939"/>
      <c r="G4" s="939"/>
      <c r="H4" s="939"/>
      <c r="I4" s="939"/>
      <c r="J4" s="939"/>
      <c r="K4" s="939"/>
      <c r="L4" s="939"/>
      <c r="M4" s="939"/>
      <c r="N4" s="939"/>
      <c r="O4" s="939"/>
      <c r="P4" s="940"/>
      <c r="Q4" s="4"/>
    </row>
    <row r="5" spans="1:17" ht="12.75" customHeight="1" x14ac:dyDescent="0.25">
      <c r="A5" s="7" t="s">
        <v>6</v>
      </c>
      <c r="B5" s="8"/>
      <c r="C5" s="934" t="s">
        <v>7</v>
      </c>
      <c r="D5" s="934"/>
      <c r="E5" s="934"/>
      <c r="F5" s="934"/>
      <c r="G5" s="934"/>
      <c r="H5" s="934"/>
      <c r="I5" s="934"/>
      <c r="J5" s="934"/>
      <c r="K5" s="934"/>
      <c r="L5" s="934"/>
      <c r="M5" s="934"/>
      <c r="N5" s="934"/>
      <c r="O5" s="934"/>
      <c r="P5" s="935"/>
      <c r="Q5" s="4"/>
    </row>
    <row r="6" spans="1:17" ht="12.75" customHeight="1" x14ac:dyDescent="0.25">
      <c r="A6" s="7" t="s">
        <v>8</v>
      </c>
      <c r="B6" s="8"/>
      <c r="C6" s="934" t="s">
        <v>9</v>
      </c>
      <c r="D6" s="934"/>
      <c r="E6" s="934"/>
      <c r="F6" s="934"/>
      <c r="G6" s="934"/>
      <c r="H6" s="934"/>
      <c r="I6" s="934"/>
      <c r="J6" s="934"/>
      <c r="K6" s="934"/>
      <c r="L6" s="934"/>
      <c r="M6" s="934"/>
      <c r="N6" s="934"/>
      <c r="O6" s="934"/>
      <c r="P6" s="935"/>
      <c r="Q6" s="4"/>
    </row>
    <row r="7" spans="1:17" ht="25.5" customHeight="1" x14ac:dyDescent="0.25">
      <c r="A7" s="7" t="s">
        <v>10</v>
      </c>
      <c r="B7" s="8"/>
      <c r="C7" s="939" t="s">
        <v>11</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c r="D9" s="934"/>
      <c r="E9" s="934"/>
      <c r="F9" s="934"/>
      <c r="G9" s="934"/>
      <c r="H9" s="934"/>
      <c r="I9" s="934"/>
      <c r="J9" s="934"/>
      <c r="K9" s="934"/>
      <c r="L9" s="934"/>
      <c r="M9" s="934"/>
      <c r="N9" s="934"/>
      <c r="O9" s="934"/>
      <c r="P9" s="935"/>
      <c r="Q9" s="4"/>
    </row>
    <row r="10" spans="1:17" ht="12.75" customHeight="1" x14ac:dyDescent="0.25">
      <c r="A10" s="7"/>
      <c r="B10" s="8" t="s">
        <v>14</v>
      </c>
      <c r="C10" s="934"/>
      <c r="D10" s="934"/>
      <c r="E10" s="934"/>
      <c r="F10" s="934"/>
      <c r="G10" s="934"/>
      <c r="H10" s="934"/>
      <c r="I10" s="934"/>
      <c r="J10" s="934"/>
      <c r="K10" s="934"/>
      <c r="L10" s="934"/>
      <c r="M10" s="934"/>
      <c r="N10" s="934"/>
      <c r="O10" s="934"/>
      <c r="P10" s="935"/>
      <c r="Q10" s="4"/>
    </row>
    <row r="11" spans="1:17" ht="12.75" customHeight="1" x14ac:dyDescent="0.25">
      <c r="A11" s="7"/>
      <c r="B11" s="8" t="s">
        <v>15</v>
      </c>
      <c r="C11" s="932" t="s">
        <v>16</v>
      </c>
      <c r="D11" s="932"/>
      <c r="E11" s="932"/>
      <c r="F11" s="932"/>
      <c r="G11" s="932"/>
      <c r="H11" s="932"/>
      <c r="I11" s="932"/>
      <c r="J11" s="932"/>
      <c r="K11" s="932"/>
      <c r="L11" s="932"/>
      <c r="M11" s="932"/>
      <c r="N11" s="932"/>
      <c r="O11" s="932"/>
      <c r="P11" s="933"/>
      <c r="Q11" s="4"/>
    </row>
    <row r="12" spans="1:17" ht="12.75" customHeight="1" x14ac:dyDescent="0.25">
      <c r="A12" s="7"/>
      <c r="B12" s="8" t="s">
        <v>17</v>
      </c>
      <c r="C12" s="934"/>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37329</v>
      </c>
      <c r="D20" s="38">
        <f t="shared" ref="D20:E20" si="0">SUM(D21,D24,D25,D41,D43)</f>
        <v>37329</v>
      </c>
      <c r="E20" s="39">
        <f t="shared" si="0"/>
        <v>0</v>
      </c>
      <c r="F20" s="40">
        <f>SUM(F21,F24,F25,F41,F43)</f>
        <v>37329</v>
      </c>
      <c r="G20" s="38">
        <f t="shared" ref="G20:H20" si="1">SUM(G21,G24,G43)</f>
        <v>0</v>
      </c>
      <c r="H20" s="39">
        <f t="shared" si="1"/>
        <v>0</v>
      </c>
      <c r="I20" s="40">
        <f>SUM(I21,I24,I43)</f>
        <v>0</v>
      </c>
      <c r="J20" s="41">
        <f t="shared" ref="J20:K20" si="2">SUM(J21,J26,J43)</f>
        <v>0</v>
      </c>
      <c r="K20" s="39">
        <f t="shared" si="2"/>
        <v>0</v>
      </c>
      <c r="L20" s="40">
        <f>SUM(L21,L26,L43)</f>
        <v>0</v>
      </c>
      <c r="M20" s="38">
        <f t="shared" ref="M20:O20" si="3">SUM(M21,M45)</f>
        <v>0</v>
      </c>
      <c r="N20" s="39">
        <f t="shared" si="3"/>
        <v>0</v>
      </c>
      <c r="O20" s="40">
        <f t="shared" si="3"/>
        <v>0</v>
      </c>
      <c r="P20" s="42"/>
    </row>
    <row r="21" spans="1:17" ht="12.75" thickTop="1" x14ac:dyDescent="0.25">
      <c r="A21" s="43"/>
      <c r="B21" s="44" t="s">
        <v>39</v>
      </c>
      <c r="C21" s="45">
        <f t="shared" ref="C21:C84" si="4">F21+I21+L21+O21</f>
        <v>32858</v>
      </c>
      <c r="D21" s="46">
        <f t="shared" ref="D21:E21" si="5">SUM(D22:D23)</f>
        <v>32858</v>
      </c>
      <c r="E21" s="47">
        <f t="shared" si="5"/>
        <v>0</v>
      </c>
      <c r="F21" s="48">
        <f>SUM(F22:F23)</f>
        <v>32858</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idden="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x14ac:dyDescent="0.25">
      <c r="A23" s="59"/>
      <c r="B23" s="60" t="s">
        <v>41</v>
      </c>
      <c r="C23" s="61">
        <f t="shared" si="4"/>
        <v>32858</v>
      </c>
      <c r="D23" s="62">
        <v>32858</v>
      </c>
      <c r="E23" s="63"/>
      <c r="F23" s="64">
        <f t="shared" ref="F23:F25" si="9">D23+E23</f>
        <v>32858</v>
      </c>
      <c r="G23" s="62"/>
      <c r="H23" s="65"/>
      <c r="I23" s="64">
        <f t="shared" ref="I23:I24" si="10">G23+H23</f>
        <v>0</v>
      </c>
      <c r="J23" s="66"/>
      <c r="K23" s="65"/>
      <c r="L23" s="64">
        <f>J23+K23</f>
        <v>0</v>
      </c>
      <c r="M23" s="62"/>
      <c r="N23" s="65"/>
      <c r="O23" s="64">
        <f>M23+N23</f>
        <v>0</v>
      </c>
      <c r="P23" s="67"/>
    </row>
    <row r="24" spans="1:17" s="34" customFormat="1" ht="24.75" hidden="1" thickBot="1" x14ac:dyDescent="0.3">
      <c r="A24" s="68">
        <v>19300</v>
      </c>
      <c r="B24" s="68" t="s">
        <v>42</v>
      </c>
      <c r="C24" s="69">
        <f>F24+I24</f>
        <v>0</v>
      </c>
      <c r="D24" s="70"/>
      <c r="E24" s="71"/>
      <c r="F24" s="72">
        <f t="shared" si="9"/>
        <v>0</v>
      </c>
      <c r="G24" s="70"/>
      <c r="H24" s="73"/>
      <c r="I24" s="72">
        <f t="shared" si="10"/>
        <v>0</v>
      </c>
      <c r="J24" s="74" t="s">
        <v>43</v>
      </c>
      <c r="K24" s="75" t="s">
        <v>43</v>
      </c>
      <c r="L24" s="76" t="s">
        <v>43</v>
      </c>
      <c r="M24" s="77" t="s">
        <v>43</v>
      </c>
      <c r="N24" s="78" t="s">
        <v>43</v>
      </c>
      <c r="O24" s="76" t="s">
        <v>43</v>
      </c>
      <c r="P24" s="79"/>
    </row>
    <row r="25" spans="1:17" s="34" customFormat="1" ht="24" x14ac:dyDescent="0.25">
      <c r="A25" s="80">
        <v>18630</v>
      </c>
      <c r="B25" s="81" t="s">
        <v>44</v>
      </c>
      <c r="C25" s="82">
        <f>F25</f>
        <v>4471</v>
      </c>
      <c r="D25" s="83">
        <v>4471</v>
      </c>
      <c r="E25" s="84"/>
      <c r="F25" s="85">
        <f t="shared" si="9"/>
        <v>4471</v>
      </c>
      <c r="G25" s="86" t="s">
        <v>43</v>
      </c>
      <c r="H25" s="87" t="s">
        <v>43</v>
      </c>
      <c r="I25" s="88" t="s">
        <v>43</v>
      </c>
      <c r="J25" s="89" t="s">
        <v>43</v>
      </c>
      <c r="K25" s="90" t="s">
        <v>43</v>
      </c>
      <c r="L25" s="88" t="s">
        <v>43</v>
      </c>
      <c r="M25" s="91" t="s">
        <v>43</v>
      </c>
      <c r="N25" s="90" t="s">
        <v>43</v>
      </c>
      <c r="O25" s="88" t="s">
        <v>43</v>
      </c>
      <c r="P25" s="67"/>
    </row>
    <row r="26" spans="1:17" s="34" customFormat="1" ht="36" hidden="1" x14ac:dyDescent="0.25">
      <c r="A26" s="81">
        <v>21300</v>
      </c>
      <c r="B26" s="81" t="s">
        <v>45</v>
      </c>
      <c r="C26" s="82">
        <f>L26</f>
        <v>0</v>
      </c>
      <c r="D26" s="91" t="s">
        <v>43</v>
      </c>
      <c r="E26" s="90" t="s">
        <v>43</v>
      </c>
      <c r="F26" s="88" t="s">
        <v>43</v>
      </c>
      <c r="G26" s="91" t="s">
        <v>43</v>
      </c>
      <c r="H26" s="90" t="s">
        <v>43</v>
      </c>
      <c r="I26" s="88" t="s">
        <v>43</v>
      </c>
      <c r="J26" s="89">
        <f t="shared" ref="J26:K26" si="11">SUM(J27,J31,J33,J36)</f>
        <v>0</v>
      </c>
      <c r="K26" s="90">
        <f t="shared" si="11"/>
        <v>0</v>
      </c>
      <c r="L26" s="92">
        <f>SUM(L27,L31,L33,L36)</f>
        <v>0</v>
      </c>
      <c r="M26" s="91" t="s">
        <v>43</v>
      </c>
      <c r="N26" s="90" t="s">
        <v>43</v>
      </c>
      <c r="O26" s="88" t="s">
        <v>43</v>
      </c>
      <c r="P26" s="93"/>
    </row>
    <row r="27" spans="1:17" s="34" customFormat="1" ht="24" hidden="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idden="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idden="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 hidden="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 hidden="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 hidden="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idden="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idden="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 hidden="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hidden="1" customHeight="1" x14ac:dyDescent="0.25">
      <c r="A36" s="94">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93"/>
    </row>
    <row r="37" spans="1:16" ht="24" hidden="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idden="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idden="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 hidden="1" x14ac:dyDescent="0.25">
      <c r="A40" s="126">
        <v>21399</v>
      </c>
      <c r="B40" s="127" t="s">
        <v>59</v>
      </c>
      <c r="C40" s="128">
        <f t="shared" si="13"/>
        <v>0</v>
      </c>
      <c r="D40" s="129" t="s">
        <v>43</v>
      </c>
      <c r="E40" s="130" t="s">
        <v>43</v>
      </c>
      <c r="F40" s="131" t="s">
        <v>43</v>
      </c>
      <c r="G40" s="129" t="s">
        <v>43</v>
      </c>
      <c r="H40" s="130" t="s">
        <v>43</v>
      </c>
      <c r="I40" s="131" t="s">
        <v>43</v>
      </c>
      <c r="J40" s="132"/>
      <c r="K40" s="133"/>
      <c r="L40" s="134">
        <f t="shared" si="19"/>
        <v>0</v>
      </c>
      <c r="M40" s="135" t="s">
        <v>43</v>
      </c>
      <c r="N40" s="133" t="s">
        <v>43</v>
      </c>
      <c r="O40" s="131" t="s">
        <v>43</v>
      </c>
      <c r="P40" s="136"/>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 hidden="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6" s="34" customFormat="1" ht="24" hidden="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125"/>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 hidden="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 hidden="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idden="1" x14ac:dyDescent="0.25">
      <c r="A48" s="171"/>
      <c r="B48" s="167"/>
      <c r="C48" s="172"/>
      <c r="D48" s="173"/>
      <c r="E48" s="174"/>
      <c r="F48" s="143"/>
      <c r="G48" s="146"/>
      <c r="H48" s="145"/>
      <c r="I48" s="143"/>
      <c r="J48" s="144"/>
      <c r="K48" s="145"/>
      <c r="L48" s="142"/>
      <c r="M48" s="140"/>
      <c r="N48" s="141"/>
      <c r="O48" s="142"/>
      <c r="P48" s="170"/>
    </row>
    <row r="49" spans="1:16" s="34" customFormat="1" hidden="1" x14ac:dyDescent="0.25">
      <c r="A49" s="175"/>
      <c r="B49" s="176" t="s">
        <v>67</v>
      </c>
      <c r="C49" s="177"/>
      <c r="D49" s="178"/>
      <c r="E49" s="179"/>
      <c r="F49" s="180"/>
      <c r="G49" s="178"/>
      <c r="H49" s="179"/>
      <c r="I49" s="180"/>
      <c r="J49" s="181"/>
      <c r="K49" s="179"/>
      <c r="L49" s="180"/>
      <c r="M49" s="178"/>
      <c r="N49" s="179"/>
      <c r="O49" s="180"/>
      <c r="P49" s="182"/>
    </row>
    <row r="50" spans="1:16" s="34" customFormat="1" ht="12.75" thickBot="1" x14ac:dyDescent="0.3">
      <c r="A50" s="183"/>
      <c r="B50" s="35" t="s">
        <v>68</v>
      </c>
      <c r="C50" s="184">
        <f t="shared" si="4"/>
        <v>37329</v>
      </c>
      <c r="D50" s="185">
        <f t="shared" ref="D50:E50" si="26">SUM(D51,D269)</f>
        <v>37329</v>
      </c>
      <c r="E50" s="186">
        <f t="shared" si="26"/>
        <v>0</v>
      </c>
      <c r="F50" s="187">
        <f>SUM(F51,F269)</f>
        <v>37329</v>
      </c>
      <c r="G50" s="185">
        <f t="shared" ref="G50:O50" si="27">SUM(G51,G269)</f>
        <v>0</v>
      </c>
      <c r="H50" s="186">
        <f t="shared" si="27"/>
        <v>0</v>
      </c>
      <c r="I50" s="187">
        <f t="shared" si="27"/>
        <v>0</v>
      </c>
      <c r="J50" s="188">
        <f t="shared" si="27"/>
        <v>0</v>
      </c>
      <c r="K50" s="186">
        <f t="shared" si="27"/>
        <v>0</v>
      </c>
      <c r="L50" s="187">
        <f t="shared" si="27"/>
        <v>0</v>
      </c>
      <c r="M50" s="185">
        <f t="shared" si="27"/>
        <v>0</v>
      </c>
      <c r="N50" s="186">
        <f t="shared" si="27"/>
        <v>0</v>
      </c>
      <c r="O50" s="187">
        <f t="shared" si="27"/>
        <v>0</v>
      </c>
      <c r="P50" s="189"/>
    </row>
    <row r="51" spans="1:16" s="34" customFormat="1" ht="36.75" thickTop="1" x14ac:dyDescent="0.25">
      <c r="A51" s="190"/>
      <c r="B51" s="191" t="s">
        <v>69</v>
      </c>
      <c r="C51" s="192">
        <f t="shared" si="4"/>
        <v>36484</v>
      </c>
      <c r="D51" s="193">
        <f t="shared" ref="D51:E51" si="28">SUM(D52,D181)</f>
        <v>36484</v>
      </c>
      <c r="E51" s="194">
        <f t="shared" si="28"/>
        <v>0</v>
      </c>
      <c r="F51" s="195">
        <f>SUM(F52,F181)</f>
        <v>36484</v>
      </c>
      <c r="G51" s="193">
        <f t="shared" ref="G51:H51" si="29">SUM(G52,G181)</f>
        <v>0</v>
      </c>
      <c r="H51" s="194">
        <f t="shared" si="29"/>
        <v>0</v>
      </c>
      <c r="I51" s="195">
        <f>SUM(I52,I181)</f>
        <v>0</v>
      </c>
      <c r="J51" s="196">
        <f t="shared" ref="J51:K51" si="30">SUM(J52,J181)</f>
        <v>0</v>
      </c>
      <c r="K51" s="194">
        <f t="shared" si="30"/>
        <v>0</v>
      </c>
      <c r="L51" s="195">
        <f>SUM(L52,L181)</f>
        <v>0</v>
      </c>
      <c r="M51" s="193">
        <f t="shared" ref="M51:O51" si="31">SUM(M52,M181)</f>
        <v>0</v>
      </c>
      <c r="N51" s="194">
        <f t="shared" si="31"/>
        <v>0</v>
      </c>
      <c r="O51" s="195">
        <f t="shared" si="31"/>
        <v>0</v>
      </c>
      <c r="P51" s="197"/>
    </row>
    <row r="52" spans="1:16" s="34" customFormat="1" ht="24" x14ac:dyDescent="0.25">
      <c r="A52" s="26"/>
      <c r="B52" s="24" t="s">
        <v>70</v>
      </c>
      <c r="C52" s="198">
        <f t="shared" si="4"/>
        <v>10626</v>
      </c>
      <c r="D52" s="199">
        <f t="shared" ref="D52:E52" si="32">SUM(D53,D75,D160,D174)</f>
        <v>11548</v>
      </c>
      <c r="E52" s="200">
        <f t="shared" si="32"/>
        <v>-922</v>
      </c>
      <c r="F52" s="201">
        <f>SUM(F53,F75,F160,F174)</f>
        <v>10626</v>
      </c>
      <c r="G52" s="199">
        <f t="shared" ref="G52:H52" si="33">SUM(G53,G75,G160,G174)</f>
        <v>0</v>
      </c>
      <c r="H52" s="200">
        <f t="shared" si="33"/>
        <v>0</v>
      </c>
      <c r="I52" s="201">
        <f>SUM(I53,I75,I160,I174)</f>
        <v>0</v>
      </c>
      <c r="J52" s="202">
        <f t="shared" ref="J52:K52" si="34">SUM(J53,J75,J160,J174)</f>
        <v>0</v>
      </c>
      <c r="K52" s="200">
        <f t="shared" si="34"/>
        <v>0</v>
      </c>
      <c r="L52" s="201">
        <f>SUM(L53,L75,L160,L174)</f>
        <v>0</v>
      </c>
      <c r="M52" s="199">
        <f t="shared" ref="M52:O52" si="35">SUM(M53,M75,M160,M174)</f>
        <v>0</v>
      </c>
      <c r="N52" s="200">
        <f t="shared" si="35"/>
        <v>0</v>
      </c>
      <c r="O52" s="201">
        <f t="shared" si="35"/>
        <v>0</v>
      </c>
      <c r="P52" s="203"/>
    </row>
    <row r="53" spans="1:16" s="34" customFormat="1" hidden="1" x14ac:dyDescent="0.25">
      <c r="A53" s="204">
        <v>1000</v>
      </c>
      <c r="B53" s="204" t="s">
        <v>71</v>
      </c>
      <c r="C53" s="205">
        <f t="shared" si="4"/>
        <v>0</v>
      </c>
      <c r="D53" s="206">
        <f t="shared" ref="D53:E53" si="36">SUM(D54,D67)</f>
        <v>0</v>
      </c>
      <c r="E53" s="207">
        <f t="shared" si="36"/>
        <v>0</v>
      </c>
      <c r="F53" s="208">
        <f>SUM(F54,F67)</f>
        <v>0</v>
      </c>
      <c r="G53" s="206">
        <f t="shared" ref="G53:H53" si="37">SUM(G54,G67)</f>
        <v>0</v>
      </c>
      <c r="H53" s="207">
        <f t="shared" si="37"/>
        <v>0</v>
      </c>
      <c r="I53" s="208">
        <f>SUM(I54,I67)</f>
        <v>0</v>
      </c>
      <c r="J53" s="209">
        <f t="shared" ref="J53:K53" si="38">SUM(J54,J67)</f>
        <v>0</v>
      </c>
      <c r="K53" s="207">
        <f t="shared" si="38"/>
        <v>0</v>
      </c>
      <c r="L53" s="208">
        <f>SUM(L54,L67)</f>
        <v>0</v>
      </c>
      <c r="M53" s="206">
        <f t="shared" ref="M53:O53" si="39">SUM(M54,M67)</f>
        <v>0</v>
      </c>
      <c r="N53" s="207">
        <f t="shared" si="39"/>
        <v>0</v>
      </c>
      <c r="O53" s="208">
        <f t="shared" si="39"/>
        <v>0</v>
      </c>
      <c r="P53" s="210"/>
    </row>
    <row r="54" spans="1:16" hidden="1" x14ac:dyDescent="0.25">
      <c r="A54" s="81">
        <v>1100</v>
      </c>
      <c r="B54" s="211" t="s">
        <v>72</v>
      </c>
      <c r="C54" s="82">
        <f t="shared" si="4"/>
        <v>0</v>
      </c>
      <c r="D54" s="212">
        <f t="shared" ref="D54:E54" si="40">SUM(D55,D58,D66)</f>
        <v>0</v>
      </c>
      <c r="E54" s="213">
        <f t="shared" si="40"/>
        <v>0</v>
      </c>
      <c r="F54" s="92">
        <f>SUM(F55,F58,F66)</f>
        <v>0</v>
      </c>
      <c r="G54" s="212">
        <f t="shared" ref="G54:H54" si="41">SUM(G55,G58,G66)</f>
        <v>0</v>
      </c>
      <c r="H54" s="213">
        <f t="shared" si="41"/>
        <v>0</v>
      </c>
      <c r="I54" s="92">
        <f>SUM(I55,I58,I66)</f>
        <v>0</v>
      </c>
      <c r="J54" s="214">
        <f t="shared" ref="J54:K54" si="42">SUM(J55,J58,J66)</f>
        <v>0</v>
      </c>
      <c r="K54" s="213">
        <f t="shared" si="42"/>
        <v>0</v>
      </c>
      <c r="L54" s="92">
        <f>SUM(L55,L58,L66)</f>
        <v>0</v>
      </c>
      <c r="M54" s="212">
        <f t="shared" ref="M54:O54" si="43">SUM(M55,M58,M66)</f>
        <v>0</v>
      </c>
      <c r="N54" s="213">
        <f t="shared" si="43"/>
        <v>0</v>
      </c>
      <c r="O54" s="92">
        <f t="shared" si="43"/>
        <v>0</v>
      </c>
      <c r="P54" s="215"/>
    </row>
    <row r="55" spans="1:16" hidden="1" x14ac:dyDescent="0.25">
      <c r="A55" s="216">
        <v>1110</v>
      </c>
      <c r="B55" s="167" t="s">
        <v>73</v>
      </c>
      <c r="C55" s="172">
        <f t="shared" si="4"/>
        <v>0</v>
      </c>
      <c r="D55" s="173">
        <f t="shared" ref="D55:E55" si="44">SUM(D56:D57)</f>
        <v>0</v>
      </c>
      <c r="E55" s="174">
        <f t="shared" si="44"/>
        <v>0</v>
      </c>
      <c r="F55" s="217">
        <f>SUM(F56:F57)</f>
        <v>0</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4" hidden="1" customHeight="1" x14ac:dyDescent="0.25">
      <c r="A57" s="60">
        <v>1119</v>
      </c>
      <c r="B57" s="105" t="s">
        <v>75</v>
      </c>
      <c r="C57" s="106">
        <f t="shared" si="4"/>
        <v>0</v>
      </c>
      <c r="D57" s="224"/>
      <c r="E57" s="225"/>
      <c r="F57" s="112">
        <f t="shared" si="48"/>
        <v>0</v>
      </c>
      <c r="G57" s="224"/>
      <c r="H57" s="225"/>
      <c r="I57" s="112">
        <f t="shared" si="49"/>
        <v>0</v>
      </c>
      <c r="J57" s="226"/>
      <c r="K57" s="225"/>
      <c r="L57" s="112">
        <f t="shared" si="50"/>
        <v>0</v>
      </c>
      <c r="M57" s="224"/>
      <c r="N57" s="225"/>
      <c r="O57" s="112">
        <f t="shared" si="51"/>
        <v>0</v>
      </c>
      <c r="P57" s="227"/>
    </row>
    <row r="58" spans="1:16" hidden="1" x14ac:dyDescent="0.25">
      <c r="A58" s="228">
        <v>1140</v>
      </c>
      <c r="B58" s="105" t="s">
        <v>76</v>
      </c>
      <c r="C58" s="106">
        <f t="shared" si="4"/>
        <v>0</v>
      </c>
      <c r="D58" s="229">
        <f t="shared" ref="D58:E58" si="52">SUM(D59:D65)</f>
        <v>0</v>
      </c>
      <c r="E58" s="230">
        <f t="shared" si="52"/>
        <v>0</v>
      </c>
      <c r="F58" s="112">
        <f>SUM(F59:F65)</f>
        <v>0</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6" hidden="1" x14ac:dyDescent="0.25">
      <c r="A59" s="60">
        <v>1141</v>
      </c>
      <c r="B59" s="105" t="s">
        <v>77</v>
      </c>
      <c r="C59" s="106">
        <f t="shared" si="4"/>
        <v>0</v>
      </c>
      <c r="D59" s="224"/>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227"/>
    </row>
    <row r="60" spans="1:16" ht="24.75" hidden="1" customHeight="1" x14ac:dyDescent="0.25">
      <c r="A60" s="60">
        <v>1142</v>
      </c>
      <c r="B60" s="105" t="s">
        <v>78</v>
      </c>
      <c r="C60" s="106">
        <f t="shared" si="4"/>
        <v>0</v>
      </c>
      <c r="D60" s="224"/>
      <c r="E60" s="225"/>
      <c r="F60" s="112">
        <f t="shared" si="56"/>
        <v>0</v>
      </c>
      <c r="G60" s="224"/>
      <c r="H60" s="225"/>
      <c r="I60" s="112">
        <f t="shared" si="57"/>
        <v>0</v>
      </c>
      <c r="J60" s="226"/>
      <c r="K60" s="225"/>
      <c r="L60" s="112">
        <f t="shared" si="58"/>
        <v>0</v>
      </c>
      <c r="M60" s="224"/>
      <c r="N60" s="225"/>
      <c r="O60" s="112">
        <f t="shared" si="59"/>
        <v>0</v>
      </c>
      <c r="P60" s="227"/>
    </row>
    <row r="61" spans="1:16"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hidden="1" x14ac:dyDescent="0.25">
      <c r="A63" s="60">
        <v>1147</v>
      </c>
      <c r="B63" s="105" t="s">
        <v>81</v>
      </c>
      <c r="C63" s="106">
        <f t="shared" si="4"/>
        <v>0</v>
      </c>
      <c r="D63" s="224"/>
      <c r="E63" s="225"/>
      <c r="F63" s="112">
        <f t="shared" si="56"/>
        <v>0</v>
      </c>
      <c r="G63" s="224"/>
      <c r="H63" s="225"/>
      <c r="I63" s="112">
        <f t="shared" si="57"/>
        <v>0</v>
      </c>
      <c r="J63" s="226"/>
      <c r="K63" s="225"/>
      <c r="L63" s="112">
        <f t="shared" si="58"/>
        <v>0</v>
      </c>
      <c r="M63" s="224"/>
      <c r="N63" s="225"/>
      <c r="O63" s="112">
        <f t="shared" si="59"/>
        <v>0</v>
      </c>
      <c r="P63" s="227"/>
    </row>
    <row r="64" spans="1:16" hidden="1" x14ac:dyDescent="0.25">
      <c r="A64" s="60">
        <v>1148</v>
      </c>
      <c r="B64" s="105" t="s">
        <v>82</v>
      </c>
      <c r="C64" s="106">
        <f t="shared" si="4"/>
        <v>0</v>
      </c>
      <c r="D64" s="224"/>
      <c r="E64" s="225"/>
      <c r="F64" s="112">
        <f t="shared" si="56"/>
        <v>0</v>
      </c>
      <c r="G64" s="224"/>
      <c r="H64" s="225"/>
      <c r="I64" s="112">
        <f t="shared" si="57"/>
        <v>0</v>
      </c>
      <c r="J64" s="226"/>
      <c r="K64" s="225"/>
      <c r="L64" s="112">
        <f t="shared" si="58"/>
        <v>0</v>
      </c>
      <c r="M64" s="224"/>
      <c r="N64" s="225"/>
      <c r="O64" s="112">
        <f t="shared" si="59"/>
        <v>0</v>
      </c>
      <c r="P64" s="227"/>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hidden="1" x14ac:dyDescent="0.25">
      <c r="A66" s="216">
        <v>1150</v>
      </c>
      <c r="B66" s="167" t="s">
        <v>84</v>
      </c>
      <c r="C66" s="172">
        <f t="shared" si="4"/>
        <v>0</v>
      </c>
      <c r="D66" s="232"/>
      <c r="E66" s="233"/>
      <c r="F66" s="217">
        <f t="shared" si="56"/>
        <v>0</v>
      </c>
      <c r="G66" s="232"/>
      <c r="H66" s="233"/>
      <c r="I66" s="217">
        <f t="shared" si="57"/>
        <v>0</v>
      </c>
      <c r="J66" s="234"/>
      <c r="K66" s="233"/>
      <c r="L66" s="217">
        <f t="shared" si="58"/>
        <v>0</v>
      </c>
      <c r="M66" s="232"/>
      <c r="N66" s="233"/>
      <c r="O66" s="217">
        <f t="shared" si="59"/>
        <v>0</v>
      </c>
      <c r="P66" s="219"/>
    </row>
    <row r="67" spans="1:16" ht="36" hidden="1" x14ac:dyDescent="0.25">
      <c r="A67" s="81">
        <v>1200</v>
      </c>
      <c r="B67" s="211" t="s">
        <v>85</v>
      </c>
      <c r="C67" s="82">
        <f t="shared" si="4"/>
        <v>0</v>
      </c>
      <c r="D67" s="212">
        <f t="shared" ref="D67:E67" si="60">SUM(D68:D69)</f>
        <v>0</v>
      </c>
      <c r="E67" s="213">
        <f t="shared" si="60"/>
        <v>0</v>
      </c>
      <c r="F67" s="92">
        <f>SUM(F68:F69)</f>
        <v>0</v>
      </c>
      <c r="G67" s="212">
        <f t="shared" ref="G67:H67" si="61">SUM(G68:G69)</f>
        <v>0</v>
      </c>
      <c r="H67" s="213">
        <f t="shared" si="61"/>
        <v>0</v>
      </c>
      <c r="I67" s="92">
        <f>SUM(I68:I69)</f>
        <v>0</v>
      </c>
      <c r="J67" s="214">
        <f t="shared" ref="J67:K67" si="62">SUM(J68:J69)</f>
        <v>0</v>
      </c>
      <c r="K67" s="213">
        <f t="shared" si="62"/>
        <v>0</v>
      </c>
      <c r="L67" s="92">
        <f>SUM(L68:L69)</f>
        <v>0</v>
      </c>
      <c r="M67" s="212">
        <f t="shared" ref="M67:O67" si="63">SUM(M68:M69)</f>
        <v>0</v>
      </c>
      <c r="N67" s="213">
        <f t="shared" si="63"/>
        <v>0</v>
      </c>
      <c r="O67" s="92">
        <f t="shared" si="63"/>
        <v>0</v>
      </c>
      <c r="P67" s="235"/>
    </row>
    <row r="68" spans="1:16" ht="24" hidden="1" x14ac:dyDescent="0.25">
      <c r="A68" s="236">
        <v>1210</v>
      </c>
      <c r="B68" s="95" t="s">
        <v>86</v>
      </c>
      <c r="C68" s="96">
        <f t="shared" si="4"/>
        <v>0</v>
      </c>
      <c r="D68" s="220"/>
      <c r="E68" s="221"/>
      <c r="F68" s="102">
        <f>D68+E68</f>
        <v>0</v>
      </c>
      <c r="G68" s="220"/>
      <c r="H68" s="221"/>
      <c r="I68" s="102">
        <f>G68+H68</f>
        <v>0</v>
      </c>
      <c r="J68" s="222"/>
      <c r="K68" s="221"/>
      <c r="L68" s="102">
        <f>J68+K68</f>
        <v>0</v>
      </c>
      <c r="M68" s="220"/>
      <c r="N68" s="221"/>
      <c r="O68" s="102">
        <f t="shared" ref="O68" si="64">M68+N68</f>
        <v>0</v>
      </c>
      <c r="P68" s="223"/>
    </row>
    <row r="69" spans="1:16" ht="24" hidden="1" x14ac:dyDescent="0.25">
      <c r="A69" s="228">
        <v>1220</v>
      </c>
      <c r="B69" s="105" t="s">
        <v>87</v>
      </c>
      <c r="C69" s="106">
        <f t="shared" si="4"/>
        <v>0</v>
      </c>
      <c r="D69" s="229">
        <f t="shared" ref="D69:E69" si="65">SUM(D70:D74)</f>
        <v>0</v>
      </c>
      <c r="E69" s="230">
        <f t="shared" si="65"/>
        <v>0</v>
      </c>
      <c r="F69" s="112">
        <f>SUM(F70:F74)</f>
        <v>0</v>
      </c>
      <c r="G69" s="229">
        <f t="shared" ref="G69:H69" si="66">SUM(G70:G74)</f>
        <v>0</v>
      </c>
      <c r="H69" s="230">
        <f t="shared" si="66"/>
        <v>0</v>
      </c>
      <c r="I69" s="112">
        <f>SUM(I70:I74)</f>
        <v>0</v>
      </c>
      <c r="J69" s="231">
        <f t="shared" ref="J69:K69" si="67">SUM(J70:J74)</f>
        <v>0</v>
      </c>
      <c r="K69" s="230">
        <f t="shared" si="67"/>
        <v>0</v>
      </c>
      <c r="L69" s="112">
        <f>SUM(L70:L74)</f>
        <v>0</v>
      </c>
      <c r="M69" s="229">
        <f t="shared" ref="M69:O69" si="68">SUM(M70:M74)</f>
        <v>0</v>
      </c>
      <c r="N69" s="230">
        <f t="shared" si="68"/>
        <v>0</v>
      </c>
      <c r="O69" s="112">
        <f t="shared" si="68"/>
        <v>0</v>
      </c>
      <c r="P69" s="227"/>
    </row>
    <row r="70" spans="1:16" ht="60" hidden="1" x14ac:dyDescent="0.25">
      <c r="A70" s="60">
        <v>1221</v>
      </c>
      <c r="B70" s="105" t="s">
        <v>88</v>
      </c>
      <c r="C70" s="106">
        <f t="shared" si="4"/>
        <v>0</v>
      </c>
      <c r="D70" s="224"/>
      <c r="E70" s="225"/>
      <c r="F70" s="112">
        <f t="shared" ref="F70:F74" si="69">D70+E70</f>
        <v>0</v>
      </c>
      <c r="G70" s="224"/>
      <c r="H70" s="225"/>
      <c r="I70" s="112">
        <f t="shared" ref="I70:I74" si="70">G70+H70</f>
        <v>0</v>
      </c>
      <c r="J70" s="226"/>
      <c r="K70" s="225"/>
      <c r="L70" s="112">
        <f t="shared" ref="L70:L74" si="71">J70+K70</f>
        <v>0</v>
      </c>
      <c r="M70" s="224"/>
      <c r="N70" s="225"/>
      <c r="O70" s="112">
        <f t="shared" ref="O70:O74" si="72">M70+N70</f>
        <v>0</v>
      </c>
      <c r="P70" s="227"/>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hidden="1" x14ac:dyDescent="0.25">
      <c r="A73" s="60">
        <v>1227</v>
      </c>
      <c r="B73" s="105" t="s">
        <v>91</v>
      </c>
      <c r="C73" s="106">
        <f t="shared" si="4"/>
        <v>0</v>
      </c>
      <c r="D73" s="224"/>
      <c r="E73" s="225"/>
      <c r="F73" s="112">
        <f t="shared" si="69"/>
        <v>0</v>
      </c>
      <c r="G73" s="224"/>
      <c r="H73" s="225"/>
      <c r="I73" s="112">
        <f t="shared" si="70"/>
        <v>0</v>
      </c>
      <c r="J73" s="226"/>
      <c r="K73" s="225"/>
      <c r="L73" s="112">
        <f t="shared" si="71"/>
        <v>0</v>
      </c>
      <c r="M73" s="224"/>
      <c r="N73" s="225"/>
      <c r="O73" s="112">
        <f t="shared" si="72"/>
        <v>0</v>
      </c>
      <c r="P73" s="227"/>
    </row>
    <row r="74" spans="1:16" ht="60" hidden="1" x14ac:dyDescent="0.25">
      <c r="A74" s="60">
        <v>1228</v>
      </c>
      <c r="B74" s="105" t="s">
        <v>92</v>
      </c>
      <c r="C74" s="106">
        <f t="shared" si="4"/>
        <v>0</v>
      </c>
      <c r="D74" s="224"/>
      <c r="E74" s="225"/>
      <c r="F74" s="112">
        <f t="shared" si="69"/>
        <v>0</v>
      </c>
      <c r="G74" s="224"/>
      <c r="H74" s="225"/>
      <c r="I74" s="112">
        <f t="shared" si="70"/>
        <v>0</v>
      </c>
      <c r="J74" s="226"/>
      <c r="K74" s="225"/>
      <c r="L74" s="112">
        <f t="shared" si="71"/>
        <v>0</v>
      </c>
      <c r="M74" s="224"/>
      <c r="N74" s="225"/>
      <c r="O74" s="112">
        <f t="shared" si="72"/>
        <v>0</v>
      </c>
      <c r="P74" s="227"/>
    </row>
    <row r="75" spans="1:16" x14ac:dyDescent="0.25">
      <c r="A75" s="204">
        <v>2000</v>
      </c>
      <c r="B75" s="204" t="s">
        <v>93</v>
      </c>
      <c r="C75" s="205">
        <f t="shared" si="4"/>
        <v>10626</v>
      </c>
      <c r="D75" s="206">
        <f t="shared" ref="D75:O75" si="73">SUM(D76,D83,D120,D151,D152)</f>
        <v>11548</v>
      </c>
      <c r="E75" s="207">
        <f t="shared" si="73"/>
        <v>-922</v>
      </c>
      <c r="F75" s="208">
        <f t="shared" si="73"/>
        <v>10626</v>
      </c>
      <c r="G75" s="206">
        <f t="shared" si="73"/>
        <v>0</v>
      </c>
      <c r="H75" s="207">
        <f t="shared" si="73"/>
        <v>0</v>
      </c>
      <c r="I75" s="208">
        <f t="shared" si="73"/>
        <v>0</v>
      </c>
      <c r="J75" s="209">
        <f t="shared" si="73"/>
        <v>0</v>
      </c>
      <c r="K75" s="207">
        <f t="shared" si="73"/>
        <v>0</v>
      </c>
      <c r="L75" s="208">
        <f t="shared" si="73"/>
        <v>0</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9234</v>
      </c>
      <c r="D83" s="212">
        <f t="shared" ref="D83:E83" si="94">SUM(D84,D85,D91,D99,D107,D108,D114,D119)</f>
        <v>10156</v>
      </c>
      <c r="E83" s="213">
        <f t="shared" si="94"/>
        <v>-922</v>
      </c>
      <c r="F83" s="92">
        <f>SUM(F84,F85,F91,F99,F107,F108,F114,F119)</f>
        <v>9234</v>
      </c>
      <c r="G83" s="212">
        <f t="shared" ref="G83:H83" si="95">SUM(G84,G85,G91,G99,G107,G108,G114,G119)</f>
        <v>0</v>
      </c>
      <c r="H83" s="213">
        <f t="shared" si="95"/>
        <v>0</v>
      </c>
      <c r="I83" s="92">
        <f>SUM(I84,I85,I91,I99,I107,I108,I114,I119)</f>
        <v>0</v>
      </c>
      <c r="J83" s="214">
        <f t="shared" ref="J83:K83" si="96">SUM(J84,J85,J91,J99,J107,J108,J114,J119)</f>
        <v>0</v>
      </c>
      <c r="K83" s="213">
        <f t="shared" si="96"/>
        <v>0</v>
      </c>
      <c r="L83" s="92">
        <f>SUM(L84,L85,L91,L99,L107,L108,L114,L119)</f>
        <v>0</v>
      </c>
      <c r="M83" s="212">
        <f t="shared" ref="M83:O83" si="97">SUM(M84,M85,M91,M99,M107,M108,M114,M119)</f>
        <v>0</v>
      </c>
      <c r="N83" s="213">
        <f t="shared" si="97"/>
        <v>0</v>
      </c>
      <c r="O83" s="92">
        <f t="shared" si="97"/>
        <v>0</v>
      </c>
      <c r="P83" s="240"/>
    </row>
    <row r="84" spans="1:16" hidden="1" x14ac:dyDescent="0.25">
      <c r="A84" s="216">
        <v>2210</v>
      </c>
      <c r="B84" s="167" t="s">
        <v>100</v>
      </c>
      <c r="C84" s="172">
        <f t="shared" si="4"/>
        <v>0</v>
      </c>
      <c r="D84" s="232"/>
      <c r="E84" s="233"/>
      <c r="F84" s="217">
        <f>D84+E84</f>
        <v>0</v>
      </c>
      <c r="G84" s="232"/>
      <c r="H84" s="233"/>
      <c r="I84" s="217">
        <f>G84+H84</f>
        <v>0</v>
      </c>
      <c r="J84" s="234"/>
      <c r="K84" s="233"/>
      <c r="L84" s="217">
        <f>J84+K84</f>
        <v>0</v>
      </c>
      <c r="M84" s="232"/>
      <c r="N84" s="233"/>
      <c r="O84" s="217">
        <f t="shared" ref="O84" si="98">M84+N84</f>
        <v>0</v>
      </c>
      <c r="P84" s="219"/>
    </row>
    <row r="85" spans="1:16" ht="24" hidden="1" x14ac:dyDescent="0.25">
      <c r="A85" s="228">
        <v>2220</v>
      </c>
      <c r="B85" s="105" t="s">
        <v>101</v>
      </c>
      <c r="C85" s="106">
        <f t="shared" ref="C85:C148" si="99">F85+I85+L85+O85</f>
        <v>0</v>
      </c>
      <c r="D85" s="229">
        <f t="shared" ref="D85:E85" si="100">SUM(D86:D90)</f>
        <v>0</v>
      </c>
      <c r="E85" s="230">
        <f t="shared" si="100"/>
        <v>0</v>
      </c>
      <c r="F85" s="112">
        <f>SUM(F86:F90)</f>
        <v>0</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6" hidden="1" x14ac:dyDescent="0.25">
      <c r="A86" s="60">
        <v>2221</v>
      </c>
      <c r="B86" s="105" t="s">
        <v>102</v>
      </c>
      <c r="C86" s="106">
        <f t="shared" si="99"/>
        <v>0</v>
      </c>
      <c r="D86" s="224"/>
      <c r="E86" s="225"/>
      <c r="F86" s="112">
        <f t="shared" ref="F86:F90" si="104">D86+E86</f>
        <v>0</v>
      </c>
      <c r="G86" s="224"/>
      <c r="H86" s="225"/>
      <c r="I86" s="112">
        <f t="shared" ref="I86:I90" si="105">G86+H86</f>
        <v>0</v>
      </c>
      <c r="J86" s="226"/>
      <c r="K86" s="225"/>
      <c r="L86" s="112">
        <f t="shared" ref="L86:L90" si="106">J86+K86</f>
        <v>0</v>
      </c>
      <c r="M86" s="224"/>
      <c r="N86" s="225"/>
      <c r="O86" s="112">
        <f t="shared" ref="O86:O90" si="107">M86+N86</f>
        <v>0</v>
      </c>
      <c r="P86" s="227"/>
    </row>
    <row r="87" spans="1:16" ht="24" hidden="1" x14ac:dyDescent="0.25">
      <c r="A87" s="60">
        <v>2222</v>
      </c>
      <c r="B87" s="105" t="s">
        <v>103</v>
      </c>
      <c r="C87" s="106">
        <f t="shared" si="99"/>
        <v>0</v>
      </c>
      <c r="D87" s="224"/>
      <c r="E87" s="225"/>
      <c r="F87" s="112">
        <f t="shared" si="104"/>
        <v>0</v>
      </c>
      <c r="G87" s="224"/>
      <c r="H87" s="225"/>
      <c r="I87" s="112">
        <f t="shared" si="105"/>
        <v>0</v>
      </c>
      <c r="J87" s="226"/>
      <c r="K87" s="225"/>
      <c r="L87" s="112">
        <f t="shared" si="106"/>
        <v>0</v>
      </c>
      <c r="M87" s="224"/>
      <c r="N87" s="225"/>
      <c r="O87" s="112">
        <f t="shared" si="107"/>
        <v>0</v>
      </c>
      <c r="P87" s="227"/>
    </row>
    <row r="88" spans="1:16" hidden="1" x14ac:dyDescent="0.25">
      <c r="A88" s="60">
        <v>2223</v>
      </c>
      <c r="B88" s="105" t="s">
        <v>104</v>
      </c>
      <c r="C88" s="106">
        <f t="shared" si="99"/>
        <v>0</v>
      </c>
      <c r="D88" s="224"/>
      <c r="E88" s="225"/>
      <c r="F88" s="112">
        <f t="shared" si="104"/>
        <v>0</v>
      </c>
      <c r="G88" s="224"/>
      <c r="H88" s="225"/>
      <c r="I88" s="112">
        <f t="shared" si="105"/>
        <v>0</v>
      </c>
      <c r="J88" s="226"/>
      <c r="K88" s="225"/>
      <c r="L88" s="112">
        <f t="shared" si="106"/>
        <v>0</v>
      </c>
      <c r="M88" s="224"/>
      <c r="N88" s="225"/>
      <c r="O88" s="112">
        <f t="shared" si="107"/>
        <v>0</v>
      </c>
      <c r="P88" s="227"/>
    </row>
    <row r="89" spans="1:16" ht="48" hidden="1" x14ac:dyDescent="0.25">
      <c r="A89" s="60">
        <v>2224</v>
      </c>
      <c r="B89" s="105" t="s">
        <v>105</v>
      </c>
      <c r="C89" s="106">
        <f t="shared" si="99"/>
        <v>0</v>
      </c>
      <c r="D89" s="224"/>
      <c r="E89" s="225"/>
      <c r="F89" s="112">
        <f t="shared" si="104"/>
        <v>0</v>
      </c>
      <c r="G89" s="224"/>
      <c r="H89" s="225"/>
      <c r="I89" s="112">
        <f t="shared" si="105"/>
        <v>0</v>
      </c>
      <c r="J89" s="226"/>
      <c r="K89" s="225"/>
      <c r="L89" s="112">
        <f t="shared" si="106"/>
        <v>0</v>
      </c>
      <c r="M89" s="224"/>
      <c r="N89" s="225"/>
      <c r="O89" s="112">
        <f t="shared" si="107"/>
        <v>0</v>
      </c>
      <c r="P89" s="227"/>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9234</v>
      </c>
      <c r="D91" s="229">
        <f t="shared" ref="D91:E91" si="108">SUM(D92:D98)</f>
        <v>10156</v>
      </c>
      <c r="E91" s="230">
        <f t="shared" si="108"/>
        <v>-922</v>
      </c>
      <c r="F91" s="112">
        <f>SUM(F92:F98)</f>
        <v>9234</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6" ht="24" hidden="1" x14ac:dyDescent="0.25">
      <c r="A92" s="60">
        <v>2231</v>
      </c>
      <c r="B92" s="105" t="s">
        <v>108</v>
      </c>
      <c r="C92" s="106">
        <f t="shared" si="99"/>
        <v>0</v>
      </c>
      <c r="D92" s="224"/>
      <c r="E92" s="225"/>
      <c r="F92" s="112">
        <f t="shared" ref="F92:F98" si="112">D92+E92</f>
        <v>0</v>
      </c>
      <c r="G92" s="224"/>
      <c r="H92" s="225"/>
      <c r="I92" s="112">
        <f t="shared" ref="I92:I98" si="113">G92+H92</f>
        <v>0</v>
      </c>
      <c r="J92" s="226"/>
      <c r="K92" s="225"/>
      <c r="L92" s="112">
        <f t="shared" ref="L92:L98" si="114">J92+K92</f>
        <v>0</v>
      </c>
      <c r="M92" s="224"/>
      <c r="N92" s="225"/>
      <c r="O92" s="112">
        <f t="shared" ref="O92:O98" si="115">M92+N92</f>
        <v>0</v>
      </c>
      <c r="P92" s="227"/>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36" x14ac:dyDescent="0.25">
      <c r="A96" s="60">
        <v>2235</v>
      </c>
      <c r="B96" s="105" t="s">
        <v>112</v>
      </c>
      <c r="C96" s="106">
        <f t="shared" si="99"/>
        <v>9234</v>
      </c>
      <c r="D96" s="224">
        <v>10156</v>
      </c>
      <c r="E96" s="225">
        <v>-922</v>
      </c>
      <c r="F96" s="112">
        <f t="shared" si="112"/>
        <v>9234</v>
      </c>
      <c r="G96" s="224"/>
      <c r="H96" s="225"/>
      <c r="I96" s="112">
        <f t="shared" si="113"/>
        <v>0</v>
      </c>
      <c r="J96" s="226"/>
      <c r="K96" s="225"/>
      <c r="L96" s="112">
        <f t="shared" si="114"/>
        <v>0</v>
      </c>
      <c r="M96" s="224"/>
      <c r="N96" s="225"/>
      <c r="O96" s="112">
        <f t="shared" si="115"/>
        <v>0</v>
      </c>
      <c r="P96" s="241" t="s">
        <v>113</v>
      </c>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hidden="1" x14ac:dyDescent="0.25">
      <c r="A98" s="60">
        <v>2239</v>
      </c>
      <c r="B98" s="105" t="s">
        <v>115</v>
      </c>
      <c r="C98" s="106">
        <f t="shared" si="99"/>
        <v>0</v>
      </c>
      <c r="D98" s="224"/>
      <c r="E98" s="225"/>
      <c r="F98" s="112">
        <f t="shared" si="112"/>
        <v>0</v>
      </c>
      <c r="G98" s="224"/>
      <c r="H98" s="225"/>
      <c r="I98" s="112">
        <f t="shared" si="113"/>
        <v>0</v>
      </c>
      <c r="J98" s="226"/>
      <c r="K98" s="225"/>
      <c r="L98" s="112">
        <f t="shared" si="114"/>
        <v>0</v>
      </c>
      <c r="M98" s="224"/>
      <c r="N98" s="225"/>
      <c r="O98" s="112">
        <f t="shared" si="115"/>
        <v>0</v>
      </c>
      <c r="P98" s="227"/>
    </row>
    <row r="99" spans="1:16" ht="36" hidden="1" x14ac:dyDescent="0.25">
      <c r="A99" s="228">
        <v>2240</v>
      </c>
      <c r="B99" s="105" t="s">
        <v>116</v>
      </c>
      <c r="C99" s="106">
        <f t="shared" si="99"/>
        <v>0</v>
      </c>
      <c r="D99" s="229">
        <f t="shared" ref="D99:E99" si="116">SUM(D100:D106)</f>
        <v>0</v>
      </c>
      <c r="E99" s="230">
        <f t="shared" si="116"/>
        <v>0</v>
      </c>
      <c r="F99" s="112">
        <f>SUM(F100:F106)</f>
        <v>0</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6" ht="24" hidden="1" x14ac:dyDescent="0.25">
      <c r="A102" s="60">
        <v>2243</v>
      </c>
      <c r="B102" s="105" t="s">
        <v>119</v>
      </c>
      <c r="C102" s="106">
        <f t="shared" si="99"/>
        <v>0</v>
      </c>
      <c r="D102" s="224"/>
      <c r="E102" s="225"/>
      <c r="F102" s="112">
        <f t="shared" si="120"/>
        <v>0</v>
      </c>
      <c r="G102" s="224"/>
      <c r="H102" s="225"/>
      <c r="I102" s="112">
        <f t="shared" si="121"/>
        <v>0</v>
      </c>
      <c r="J102" s="226"/>
      <c r="K102" s="225"/>
      <c r="L102" s="112">
        <f t="shared" si="122"/>
        <v>0</v>
      </c>
      <c r="M102" s="224"/>
      <c r="N102" s="225"/>
      <c r="O102" s="112">
        <f t="shared" si="123"/>
        <v>0</v>
      </c>
      <c r="P102" s="227"/>
    </row>
    <row r="103" spans="1:16" hidden="1" x14ac:dyDescent="0.25">
      <c r="A103" s="60">
        <v>2244</v>
      </c>
      <c r="B103" s="105" t="s">
        <v>120</v>
      </c>
      <c r="C103" s="106">
        <f t="shared" si="99"/>
        <v>0</v>
      </c>
      <c r="D103" s="224"/>
      <c r="E103" s="225"/>
      <c r="F103" s="112">
        <f t="shared" si="120"/>
        <v>0</v>
      </c>
      <c r="G103" s="224"/>
      <c r="H103" s="225"/>
      <c r="I103" s="112">
        <f t="shared" si="121"/>
        <v>0</v>
      </c>
      <c r="J103" s="226"/>
      <c r="K103" s="225"/>
      <c r="L103" s="112">
        <f t="shared" si="122"/>
        <v>0</v>
      </c>
      <c r="M103" s="224"/>
      <c r="N103" s="225"/>
      <c r="O103" s="112">
        <f t="shared" si="123"/>
        <v>0</v>
      </c>
      <c r="P103" s="227"/>
    </row>
    <row r="104" spans="1:16"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6"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6"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6"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6" hidden="1" x14ac:dyDescent="0.25">
      <c r="A108" s="228">
        <v>2260</v>
      </c>
      <c r="B108" s="105" t="s">
        <v>125</v>
      </c>
      <c r="C108" s="106">
        <f t="shared" si="99"/>
        <v>0</v>
      </c>
      <c r="D108" s="229">
        <f t="shared" ref="D108:E108" si="124">SUM(D109:D113)</f>
        <v>0</v>
      </c>
      <c r="E108" s="230">
        <f t="shared" si="124"/>
        <v>0</v>
      </c>
      <c r="F108" s="112">
        <f>SUM(F109:F113)</f>
        <v>0</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hidden="1" x14ac:dyDescent="0.25">
      <c r="A113" s="60">
        <v>2269</v>
      </c>
      <c r="B113" s="105" t="s">
        <v>130</v>
      </c>
      <c r="C113" s="106">
        <f t="shared" si="99"/>
        <v>0</v>
      </c>
      <c r="D113" s="224"/>
      <c r="E113" s="225"/>
      <c r="F113" s="112">
        <f t="shared" si="128"/>
        <v>0</v>
      </c>
      <c r="G113" s="224"/>
      <c r="H113" s="225"/>
      <c r="I113" s="112">
        <f t="shared" si="129"/>
        <v>0</v>
      </c>
      <c r="J113" s="226"/>
      <c r="K113" s="225"/>
      <c r="L113" s="112">
        <f t="shared" si="130"/>
        <v>0</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1392</v>
      </c>
      <c r="D120" s="244">
        <f t="shared" ref="D120:E120" si="140">SUM(D121,D126,D130,D131,D134,D138,D146,D147,D150)</f>
        <v>1392</v>
      </c>
      <c r="E120" s="245">
        <f t="shared" si="140"/>
        <v>0</v>
      </c>
      <c r="F120" s="134">
        <f>SUM(F121,F126,F130,F131,F134,F138,F146,F147,F150)</f>
        <v>1392</v>
      </c>
      <c r="G120" s="244">
        <f t="shared" ref="G120:H120" si="141">SUM(G121,G126,G130,G131,G134,G138,G146,G147,G150)</f>
        <v>0</v>
      </c>
      <c r="H120" s="245">
        <f t="shared" si="141"/>
        <v>0</v>
      </c>
      <c r="I120" s="134">
        <f>SUM(I121,I126,I130,I131,I134,I138,I146,I147,I150)</f>
        <v>0</v>
      </c>
      <c r="J120" s="246">
        <f t="shared" ref="J120:K120" si="142">SUM(J121,J126,J130,J131,J134,J138,J146,J147,J150)</f>
        <v>0</v>
      </c>
      <c r="K120" s="245">
        <f t="shared" si="142"/>
        <v>0</v>
      </c>
      <c r="L120" s="134">
        <f>SUM(L121,L126,L130,L131,L134,L138,L146,L147,L150)</f>
        <v>0</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1392</v>
      </c>
      <c r="D121" s="237">
        <f t="shared" ref="D121:O121" si="144">SUM(D122:D125)</f>
        <v>1392</v>
      </c>
      <c r="E121" s="238">
        <f t="shared" si="144"/>
        <v>0</v>
      </c>
      <c r="F121" s="102">
        <f t="shared" si="144"/>
        <v>1392</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x14ac:dyDescent="0.25">
      <c r="A122" s="60">
        <v>2311</v>
      </c>
      <c r="B122" s="105" t="s">
        <v>139</v>
      </c>
      <c r="C122" s="106">
        <f t="shared" si="99"/>
        <v>500</v>
      </c>
      <c r="D122" s="224">
        <v>500</v>
      </c>
      <c r="E122" s="225"/>
      <c r="F122" s="112">
        <f t="shared" ref="F122:F125" si="145">D122+E122</f>
        <v>500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6" hidden="1" x14ac:dyDescent="0.25">
      <c r="A123" s="60">
        <v>2312</v>
      </c>
      <c r="B123" s="105" t="s">
        <v>140</v>
      </c>
      <c r="C123" s="106">
        <f t="shared" si="99"/>
        <v>0</v>
      </c>
      <c r="D123" s="224"/>
      <c r="E123" s="225"/>
      <c r="F123" s="112">
        <f t="shared" si="145"/>
        <v>0</v>
      </c>
      <c r="G123" s="224"/>
      <c r="H123" s="225"/>
      <c r="I123" s="112">
        <f t="shared" si="146"/>
        <v>0</v>
      </c>
      <c r="J123" s="226"/>
      <c r="K123" s="225"/>
      <c r="L123" s="112">
        <f t="shared" si="147"/>
        <v>0</v>
      </c>
      <c r="M123" s="224"/>
      <c r="N123" s="225"/>
      <c r="O123" s="112">
        <f t="shared" si="148"/>
        <v>0</v>
      </c>
      <c r="P123" s="227"/>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27"/>
    </row>
    <row r="125" spans="1:16" ht="36" customHeight="1" x14ac:dyDescent="0.25">
      <c r="A125" s="60">
        <v>2314</v>
      </c>
      <c r="B125" s="105" t="s">
        <v>142</v>
      </c>
      <c r="C125" s="106">
        <f t="shared" si="99"/>
        <v>892</v>
      </c>
      <c r="D125" s="224">
        <v>892</v>
      </c>
      <c r="E125" s="225"/>
      <c r="F125" s="112">
        <f t="shared" si="145"/>
        <v>892</v>
      </c>
      <c r="G125" s="224"/>
      <c r="H125" s="225"/>
      <c r="I125" s="112">
        <f t="shared" si="146"/>
        <v>0</v>
      </c>
      <c r="J125" s="226"/>
      <c r="K125" s="225"/>
      <c r="L125" s="112">
        <f t="shared" si="147"/>
        <v>0</v>
      </c>
      <c r="M125" s="224"/>
      <c r="N125" s="225"/>
      <c r="O125" s="112">
        <f t="shared" si="148"/>
        <v>0</v>
      </c>
      <c r="P125" s="227"/>
    </row>
    <row r="126" spans="1:16" hidden="1" x14ac:dyDescent="0.25">
      <c r="A126" s="228">
        <v>2320</v>
      </c>
      <c r="B126" s="105" t="s">
        <v>143</v>
      </c>
      <c r="C126" s="106">
        <f t="shared" si="99"/>
        <v>0</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hidden="1" x14ac:dyDescent="0.25">
      <c r="A128" s="60">
        <v>2322</v>
      </c>
      <c r="B128" s="105" t="s">
        <v>145</v>
      </c>
      <c r="C128" s="106">
        <f t="shared" si="99"/>
        <v>0</v>
      </c>
      <c r="D128" s="224"/>
      <c r="E128" s="225"/>
      <c r="F128" s="112">
        <f t="shared" si="153"/>
        <v>0</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48" hidden="1" x14ac:dyDescent="0.25">
      <c r="A131" s="228">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hidden="1" x14ac:dyDescent="0.25">
      <c r="A132" s="60">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24" hidden="1" x14ac:dyDescent="0.25">
      <c r="A134" s="216">
        <v>2350</v>
      </c>
      <c r="B134" s="167" t="s">
        <v>151</v>
      </c>
      <c r="C134" s="172">
        <f t="shared" si="99"/>
        <v>0</v>
      </c>
      <c r="D134" s="173">
        <f t="shared" ref="D134:E134" si="165">SUM(D135:D137)</f>
        <v>0</v>
      </c>
      <c r="E134" s="174">
        <f t="shared" si="165"/>
        <v>0</v>
      </c>
      <c r="F134" s="217">
        <f>SUM(F135:F137)</f>
        <v>0</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hidden="1" x14ac:dyDescent="0.25">
      <c r="A135" s="52">
        <v>2351</v>
      </c>
      <c r="B135" s="95" t="s">
        <v>152</v>
      </c>
      <c r="C135" s="96">
        <f t="shared" si="99"/>
        <v>0</v>
      </c>
      <c r="D135" s="220"/>
      <c r="E135" s="221"/>
      <c r="F135" s="102">
        <f t="shared" ref="F135:F137" si="169">D135+E135</f>
        <v>0</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hidden="1" x14ac:dyDescent="0.25">
      <c r="A136" s="60">
        <v>2352</v>
      </c>
      <c r="B136" s="105" t="s">
        <v>153</v>
      </c>
      <c r="C136" s="106">
        <f t="shared" si="99"/>
        <v>0</v>
      </c>
      <c r="D136" s="224"/>
      <c r="E136" s="225"/>
      <c r="F136" s="112">
        <f t="shared" si="169"/>
        <v>0</v>
      </c>
      <c r="G136" s="224"/>
      <c r="H136" s="225"/>
      <c r="I136" s="112">
        <f t="shared" si="170"/>
        <v>0</v>
      </c>
      <c r="J136" s="226"/>
      <c r="K136" s="225"/>
      <c r="L136" s="112">
        <f t="shared" si="171"/>
        <v>0</v>
      </c>
      <c r="M136" s="224"/>
      <c r="N136" s="225"/>
      <c r="O136" s="112">
        <f t="shared" si="172"/>
        <v>0</v>
      </c>
      <c r="P136" s="227"/>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hidden="1" x14ac:dyDescent="0.25">
      <c r="A138" s="228">
        <v>2360</v>
      </c>
      <c r="B138" s="105" t="s">
        <v>155</v>
      </c>
      <c r="C138" s="106">
        <f t="shared" si="99"/>
        <v>0</v>
      </c>
      <c r="D138" s="229">
        <f t="shared" ref="D138:E138" si="173">SUM(D139:D145)</f>
        <v>0</v>
      </c>
      <c r="E138" s="230">
        <f t="shared" si="173"/>
        <v>0</v>
      </c>
      <c r="F138" s="112">
        <f>SUM(F139:F145)</f>
        <v>0</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hidden="1" x14ac:dyDescent="0.25">
      <c r="A152" s="81">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hidden="1" x14ac:dyDescent="0.25">
      <c r="A153" s="23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25858</v>
      </c>
      <c r="D181" s="199">
        <f t="shared" ref="D181:O181" si="245">SUM(D182,D211,D252,D265)</f>
        <v>24936</v>
      </c>
      <c r="E181" s="200">
        <f t="shared" si="245"/>
        <v>922</v>
      </c>
      <c r="F181" s="201">
        <f t="shared" si="245"/>
        <v>25858</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x14ac:dyDescent="0.25">
      <c r="A182" s="204">
        <v>5000</v>
      </c>
      <c r="B182" s="204" t="s">
        <v>199</v>
      </c>
      <c r="C182" s="205">
        <f t="shared" si="189"/>
        <v>2500</v>
      </c>
      <c r="D182" s="206">
        <f t="shared" ref="D182:E182" si="246">D183+D187</f>
        <v>2500</v>
      </c>
      <c r="E182" s="207">
        <f t="shared" si="246"/>
        <v>0</v>
      </c>
      <c r="F182" s="208">
        <f>F183+F187</f>
        <v>2500</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x14ac:dyDescent="0.25">
      <c r="A187" s="81">
        <v>5200</v>
      </c>
      <c r="B187" s="211" t="s">
        <v>204</v>
      </c>
      <c r="C187" s="82">
        <f t="shared" si="189"/>
        <v>2500</v>
      </c>
      <c r="D187" s="212">
        <f t="shared" ref="D187:E187" si="258">D188+D198+D199+D206+D207+D208+D210</f>
        <v>2500</v>
      </c>
      <c r="E187" s="213">
        <f t="shared" si="258"/>
        <v>0</v>
      </c>
      <c r="F187" s="92">
        <f>F188+F198+F199+F206+F207+F208+F210</f>
        <v>2500</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x14ac:dyDescent="0.25">
      <c r="A199" s="228">
        <v>5230</v>
      </c>
      <c r="B199" s="105" t="s">
        <v>216</v>
      </c>
      <c r="C199" s="106">
        <f t="shared" si="189"/>
        <v>2500</v>
      </c>
      <c r="D199" s="229">
        <f t="shared" ref="D199:E199" si="270">SUM(D200:D205)</f>
        <v>2500</v>
      </c>
      <c r="E199" s="230">
        <f t="shared" si="270"/>
        <v>0</v>
      </c>
      <c r="F199" s="112">
        <f>SUM(F200:F205)</f>
        <v>2500</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x14ac:dyDescent="0.25">
      <c r="A204" s="60">
        <v>5238</v>
      </c>
      <c r="B204" s="105" t="s">
        <v>221</v>
      </c>
      <c r="C204" s="106">
        <f t="shared" si="189"/>
        <v>2500</v>
      </c>
      <c r="D204" s="224">
        <v>2500</v>
      </c>
      <c r="E204" s="225"/>
      <c r="F204" s="112">
        <f t="shared" si="274"/>
        <v>2500</v>
      </c>
      <c r="G204" s="224"/>
      <c r="H204" s="225"/>
      <c r="I204" s="112">
        <f t="shared" si="275"/>
        <v>0</v>
      </c>
      <c r="J204" s="226"/>
      <c r="K204" s="225"/>
      <c r="L204" s="112">
        <f t="shared" si="276"/>
        <v>0</v>
      </c>
      <c r="M204" s="224"/>
      <c r="N204" s="225"/>
      <c r="O204" s="112">
        <f t="shared" si="277"/>
        <v>0</v>
      </c>
      <c r="P204" s="227"/>
    </row>
    <row r="205" spans="1:16" ht="24" hidden="1" x14ac:dyDescent="0.25">
      <c r="A205" s="60">
        <v>5239</v>
      </c>
      <c r="B205" s="105" t="s">
        <v>222</v>
      </c>
      <c r="C205" s="106">
        <f t="shared" si="189"/>
        <v>0</v>
      </c>
      <c r="D205" s="224"/>
      <c r="E205" s="225"/>
      <c r="F205" s="112">
        <f t="shared" si="274"/>
        <v>0</v>
      </c>
      <c r="G205" s="224"/>
      <c r="H205" s="225"/>
      <c r="I205" s="112">
        <f t="shared" si="275"/>
        <v>0</v>
      </c>
      <c r="J205" s="226"/>
      <c r="K205" s="225"/>
      <c r="L205" s="112">
        <f t="shared" si="276"/>
        <v>0</v>
      </c>
      <c r="M205" s="224"/>
      <c r="N205" s="225"/>
      <c r="O205" s="112">
        <f t="shared" si="277"/>
        <v>0</v>
      </c>
      <c r="P205" s="227"/>
    </row>
    <row r="206" spans="1:16" ht="36"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x14ac:dyDescent="0.25">
      <c r="A252" s="276">
        <v>7000</v>
      </c>
      <c r="B252" s="276" t="s">
        <v>269</v>
      </c>
      <c r="C252" s="277">
        <f t="shared" si="291"/>
        <v>23358</v>
      </c>
      <c r="D252" s="278">
        <f t="shared" ref="D252:E252" si="343">SUM(D253,D263)</f>
        <v>22436</v>
      </c>
      <c r="E252" s="279">
        <f t="shared" si="343"/>
        <v>922</v>
      </c>
      <c r="F252" s="280">
        <f>SUM(F253,F263)</f>
        <v>23358</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x14ac:dyDescent="0.25">
      <c r="A253" s="81">
        <v>7200</v>
      </c>
      <c r="B253" s="211" t="s">
        <v>270</v>
      </c>
      <c r="C253" s="82">
        <f t="shared" si="291"/>
        <v>23358</v>
      </c>
      <c r="D253" s="212">
        <f t="shared" ref="D253:O253" si="347">SUM(D254,D255,D256,D257,D261,D262)</f>
        <v>22436</v>
      </c>
      <c r="E253" s="213">
        <f t="shared" si="347"/>
        <v>922</v>
      </c>
      <c r="F253" s="92">
        <f t="shared" si="347"/>
        <v>23358</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x14ac:dyDescent="0.25">
      <c r="A256" s="228">
        <v>7230</v>
      </c>
      <c r="B256" s="105" t="s">
        <v>42</v>
      </c>
      <c r="C256" s="106">
        <f t="shared" si="291"/>
        <v>22436</v>
      </c>
      <c r="D256" s="224">
        <v>22436</v>
      </c>
      <c r="E256" s="283"/>
      <c r="F256" s="112">
        <f t="shared" si="348"/>
        <v>22436</v>
      </c>
      <c r="G256" s="224"/>
      <c r="H256" s="225"/>
      <c r="I256" s="112">
        <f t="shared" si="349"/>
        <v>0</v>
      </c>
      <c r="J256" s="226"/>
      <c r="K256" s="225"/>
      <c r="L256" s="112">
        <f t="shared" si="350"/>
        <v>0</v>
      </c>
      <c r="M256" s="224"/>
      <c r="N256" s="225"/>
      <c r="O256" s="112">
        <f t="shared" si="351"/>
        <v>0</v>
      </c>
      <c r="P256" s="67"/>
    </row>
    <row r="257" spans="1:16" ht="24" x14ac:dyDescent="0.25">
      <c r="A257" s="228">
        <v>7240</v>
      </c>
      <c r="B257" s="105" t="s">
        <v>273</v>
      </c>
      <c r="C257" s="106">
        <f t="shared" si="291"/>
        <v>922</v>
      </c>
      <c r="D257" s="229">
        <f t="shared" ref="D257:K257" si="352">SUM(D258:D260)</f>
        <v>0</v>
      </c>
      <c r="E257" s="230">
        <f t="shared" si="352"/>
        <v>922</v>
      </c>
      <c r="F257" s="112">
        <f t="shared" si="352"/>
        <v>922</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customHeight="1" x14ac:dyDescent="0.25">
      <c r="A259" s="60">
        <v>7246</v>
      </c>
      <c r="B259" s="105" t="s">
        <v>275</v>
      </c>
      <c r="C259" s="106">
        <f t="shared" si="291"/>
        <v>922</v>
      </c>
      <c r="D259" s="224"/>
      <c r="E259" s="225">
        <v>922</v>
      </c>
      <c r="F259" s="112">
        <f t="shared" si="354"/>
        <v>922</v>
      </c>
      <c r="G259" s="224"/>
      <c r="H259" s="225"/>
      <c r="I259" s="112">
        <f t="shared" si="355"/>
        <v>0</v>
      </c>
      <c r="J259" s="226"/>
      <c r="K259" s="225"/>
      <c r="L259" s="112">
        <f t="shared" si="356"/>
        <v>0</v>
      </c>
      <c r="M259" s="224"/>
      <c r="N259" s="225"/>
      <c r="O259" s="112">
        <f t="shared" si="357"/>
        <v>0</v>
      </c>
      <c r="P259" s="284" t="s">
        <v>276</v>
      </c>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x14ac:dyDescent="0.25">
      <c r="A269" s="242"/>
      <c r="B269" s="105" t="s">
        <v>286</v>
      </c>
      <c r="C269" s="106">
        <f t="shared" si="291"/>
        <v>845</v>
      </c>
      <c r="D269" s="229">
        <f t="shared" ref="D269:E269" si="363">SUM(D270:D271)</f>
        <v>845</v>
      </c>
      <c r="E269" s="230">
        <f t="shared" si="363"/>
        <v>0</v>
      </c>
      <c r="F269" s="112">
        <f>SUM(F270:F271)</f>
        <v>845</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x14ac:dyDescent="0.25">
      <c r="A270" s="242" t="s">
        <v>287</v>
      </c>
      <c r="B270" s="60" t="s">
        <v>288</v>
      </c>
      <c r="C270" s="106">
        <f t="shared" si="291"/>
        <v>845</v>
      </c>
      <c r="D270" s="224">
        <v>845</v>
      </c>
      <c r="E270" s="283"/>
      <c r="F270" s="112">
        <f t="shared" ref="F270:F271" si="367">D270+E270</f>
        <v>845</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37329</v>
      </c>
      <c r="D272" s="299">
        <f>SUM(D269,D265,D252,D211,D182,D174,D160,D75,D53)</f>
        <v>37329</v>
      </c>
      <c r="E272" s="300">
        <f t="shared" ref="E272:O272" si="371">SUM(E269,E265,E252,E211,E182,E174,E160,E75,E53)</f>
        <v>0</v>
      </c>
      <c r="F272" s="301">
        <f t="shared" si="371"/>
        <v>37329</v>
      </c>
      <c r="G272" s="299">
        <f t="shared" si="371"/>
        <v>0</v>
      </c>
      <c r="H272" s="300">
        <f t="shared" si="371"/>
        <v>0</v>
      </c>
      <c r="I272" s="301">
        <f t="shared" si="371"/>
        <v>0</v>
      </c>
      <c r="J272" s="302">
        <f t="shared" si="371"/>
        <v>0</v>
      </c>
      <c r="K272" s="300">
        <f t="shared" si="371"/>
        <v>0</v>
      </c>
      <c r="L272" s="301">
        <f t="shared" si="371"/>
        <v>0</v>
      </c>
      <c r="M272" s="299">
        <f t="shared" si="371"/>
        <v>0</v>
      </c>
      <c r="N272" s="300">
        <f t="shared" si="371"/>
        <v>0</v>
      </c>
      <c r="O272" s="301">
        <f t="shared" si="371"/>
        <v>0</v>
      </c>
      <c r="P272" s="303"/>
    </row>
    <row r="273" spans="1:16" s="34" customFormat="1" ht="13.5" thickTop="1" thickBot="1" x14ac:dyDescent="0.3">
      <c r="A273" s="903" t="s">
        <v>292</v>
      </c>
      <c r="B273" s="904"/>
      <c r="C273" s="304">
        <f t="shared" si="291"/>
        <v>-32013</v>
      </c>
      <c r="D273" s="305">
        <f>SUM(D24,D25,D41,D43)-D51</f>
        <v>-32013</v>
      </c>
      <c r="E273" s="306">
        <f t="shared" ref="E273:F273" si="372">SUM(E24,E25,E41,E43)-E51</f>
        <v>0</v>
      </c>
      <c r="F273" s="307">
        <f t="shared" si="372"/>
        <v>-32013</v>
      </c>
      <c r="G273" s="305">
        <f>SUM(G24,G25,G43)-G51</f>
        <v>0</v>
      </c>
      <c r="H273" s="306">
        <f t="shared" ref="H273:I273" si="373">SUM(H24,H25,H43)-H51</f>
        <v>0</v>
      </c>
      <c r="I273" s="307">
        <f t="shared" si="373"/>
        <v>0</v>
      </c>
      <c r="J273" s="308">
        <f t="shared" ref="J273:K273" si="374">(J26+J43)-J51</f>
        <v>0</v>
      </c>
      <c r="K273" s="306">
        <f t="shared" si="374"/>
        <v>0</v>
      </c>
      <c r="L273" s="307">
        <f>(L26+L43)-L51</f>
        <v>0</v>
      </c>
      <c r="M273" s="305">
        <f t="shared" ref="M273:O273" si="375">M45-M51</f>
        <v>0</v>
      </c>
      <c r="N273" s="306">
        <f t="shared" si="375"/>
        <v>0</v>
      </c>
      <c r="O273" s="307">
        <f t="shared" si="375"/>
        <v>0</v>
      </c>
      <c r="P273" s="309"/>
    </row>
    <row r="274" spans="1:16" s="34" customFormat="1" ht="12.75" thickTop="1" x14ac:dyDescent="0.25">
      <c r="A274" s="905" t="s">
        <v>293</v>
      </c>
      <c r="B274" s="906"/>
      <c r="C274" s="310">
        <f t="shared" si="291"/>
        <v>32013</v>
      </c>
      <c r="D274" s="311">
        <f t="shared" ref="D274:O274" si="376">SUM(D275,D276)-D283+D284</f>
        <v>32013</v>
      </c>
      <c r="E274" s="312">
        <f t="shared" si="376"/>
        <v>0</v>
      </c>
      <c r="F274" s="313">
        <f t="shared" si="376"/>
        <v>32013</v>
      </c>
      <c r="G274" s="311">
        <f t="shared" si="376"/>
        <v>0</v>
      </c>
      <c r="H274" s="312">
        <f t="shared" si="376"/>
        <v>0</v>
      </c>
      <c r="I274" s="313">
        <f t="shared" si="376"/>
        <v>0</v>
      </c>
      <c r="J274" s="314">
        <f t="shared" si="376"/>
        <v>0</v>
      </c>
      <c r="K274" s="312">
        <f t="shared" si="376"/>
        <v>0</v>
      </c>
      <c r="L274" s="313">
        <f t="shared" si="376"/>
        <v>0</v>
      </c>
      <c r="M274" s="311">
        <f t="shared" si="376"/>
        <v>0</v>
      </c>
      <c r="N274" s="312">
        <f t="shared" si="376"/>
        <v>0</v>
      </c>
      <c r="O274" s="313">
        <f t="shared" si="376"/>
        <v>0</v>
      </c>
      <c r="P274" s="315"/>
    </row>
    <row r="275" spans="1:16" s="34" customFormat="1" ht="12.75" thickBot="1" x14ac:dyDescent="0.3">
      <c r="A275" s="183" t="s">
        <v>294</v>
      </c>
      <c r="B275" s="183" t="s">
        <v>295</v>
      </c>
      <c r="C275" s="184">
        <f t="shared" si="291"/>
        <v>32013</v>
      </c>
      <c r="D275" s="185">
        <f>D21-D269</f>
        <v>32013</v>
      </c>
      <c r="E275" s="185">
        <f t="shared" ref="E275:O275" si="377">E21-E269</f>
        <v>0</v>
      </c>
      <c r="F275" s="185">
        <f t="shared" si="377"/>
        <v>32013</v>
      </c>
      <c r="G275" s="185">
        <f t="shared" si="377"/>
        <v>0</v>
      </c>
      <c r="H275" s="185">
        <f t="shared" si="377"/>
        <v>0</v>
      </c>
      <c r="I275" s="185">
        <f t="shared" si="377"/>
        <v>0</v>
      </c>
      <c r="J275" s="185">
        <f t="shared" si="377"/>
        <v>0</v>
      </c>
      <c r="K275" s="185">
        <f t="shared" si="377"/>
        <v>0</v>
      </c>
      <c r="L275" s="184">
        <f t="shared" si="377"/>
        <v>0</v>
      </c>
      <c r="M275" s="185">
        <f t="shared" si="377"/>
        <v>0</v>
      </c>
      <c r="N275" s="185">
        <f t="shared" si="377"/>
        <v>0</v>
      </c>
      <c r="O275" s="184">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row r="302" spans="1:16" x14ac:dyDescent="0.25">
      <c r="A302" s="3"/>
      <c r="B302" s="3"/>
      <c r="C302" s="3"/>
      <c r="D302" s="3"/>
      <c r="E302" s="3"/>
      <c r="F302" s="3"/>
      <c r="G302" s="3"/>
      <c r="H302" s="3"/>
      <c r="I302" s="3"/>
      <c r="J302" s="3"/>
      <c r="K302" s="3"/>
      <c r="L302" s="3"/>
      <c r="M302" s="3"/>
      <c r="N302" s="3"/>
      <c r="O302" s="3"/>
      <c r="P302" s="3"/>
    </row>
  </sheetData>
  <sheetProtection algorithmName="SHA-512" hashValue="jYLQvF0tv5r6FWVMPMYkza+Vs1ivbBx3JDvrYlhK4vx5gLL6rOK7RZt4X8gn188Z7J/FUUfrbeKHOrHrFwLvJg==" saltValue="FXznHJqDg5jkfSO3VWs5hw==" spinCount="100000" sheet="1" objects="1" scenarios="1" formatCells="0" formatColumns="0" formatRows="0" sort="0"/>
  <autoFilter ref="A18:P284">
    <filterColumn colId="2">
      <filters>
        <filter val="1 392"/>
        <filter val="10 626"/>
        <filter val="2 500"/>
        <filter val="22 436"/>
        <filter val="23 358"/>
        <filter val="25 858"/>
        <filter val="32 013"/>
        <filter val="-32 013"/>
        <filter val="32 858"/>
        <filter val="36 484"/>
        <filter val="37 329"/>
        <filter val="4 471"/>
        <filter val="500"/>
        <filter val="845"/>
        <filter val="892"/>
        <filter val="9 234"/>
        <filter val="922"/>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21.pielikums Jūrmalas pilsētas domes
2020.gada 17.decembra saistošajiem noteikumiem Nr.38
(protokols Nr.23, 14.punkts)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90"/>
  <sheetViews>
    <sheetView view="pageLayout" zoomScaleNormal="100" workbookViewId="0">
      <selection activeCell="K17" sqref="K17"/>
    </sheetView>
  </sheetViews>
  <sheetFormatPr defaultColWidth="9.28515625" defaultRowHeight="12.75" outlineLevelCol="1" x14ac:dyDescent="0.2"/>
  <cols>
    <col min="1" max="1" width="6.28515625" style="622" customWidth="1"/>
    <col min="2" max="2" width="17.28515625" style="622" customWidth="1"/>
    <col min="3" max="3" width="18.42578125" style="622" customWidth="1"/>
    <col min="4" max="4" width="10.5703125" style="626" customWidth="1"/>
    <col min="5" max="5" width="11.7109375" style="622" hidden="1" customWidth="1" outlineLevel="1"/>
    <col min="6" max="6" width="11.28515625" style="622" hidden="1" customWidth="1" outlineLevel="1"/>
    <col min="7" max="7" width="14.7109375" style="653" customWidth="1" collapsed="1"/>
    <col min="8" max="8" width="29" style="622" hidden="1" customWidth="1" outlineLevel="1"/>
    <col min="9" max="9" width="19.28515625" style="622" customWidth="1" collapsed="1"/>
    <col min="10" max="16384" width="9.28515625" style="622"/>
  </cols>
  <sheetData>
    <row r="1" spans="1:9" ht="12" customHeight="1" x14ac:dyDescent="0.2">
      <c r="D1" s="624"/>
      <c r="E1" s="625"/>
      <c r="F1" s="625"/>
      <c r="G1" s="622"/>
      <c r="I1" s="518" t="s">
        <v>464</v>
      </c>
    </row>
    <row r="2" spans="1:9" ht="12" x14ac:dyDescent="0.2">
      <c r="G2" s="622"/>
      <c r="I2" s="518" t="s">
        <v>350</v>
      </c>
    </row>
    <row r="3" spans="1:9" ht="12" x14ac:dyDescent="0.2">
      <c r="G3" s="622"/>
      <c r="I3" s="518"/>
    </row>
    <row r="4" spans="1:9" ht="12" x14ac:dyDescent="0.2">
      <c r="A4" s="964" t="s">
        <v>2</v>
      </c>
      <c r="B4" s="964"/>
      <c r="C4" s="627" t="s">
        <v>465</v>
      </c>
      <c r="D4" s="628"/>
      <c r="E4" s="627"/>
      <c r="F4" s="627"/>
      <c r="G4" s="622"/>
      <c r="H4" s="627"/>
      <c r="I4" s="627"/>
    </row>
    <row r="5" spans="1:9" ht="12" x14ac:dyDescent="0.2">
      <c r="A5" s="964" t="s">
        <v>4</v>
      </c>
      <c r="B5" s="964"/>
      <c r="C5" s="629">
        <v>90000594245</v>
      </c>
      <c r="D5" s="628"/>
      <c r="E5" s="627"/>
      <c r="F5" s="627"/>
      <c r="G5" s="622"/>
      <c r="H5" s="627"/>
      <c r="I5" s="627"/>
    </row>
    <row r="6" spans="1:9" ht="15.75" x14ac:dyDescent="0.25">
      <c r="A6" s="981" t="s">
        <v>424</v>
      </c>
      <c r="B6" s="981"/>
      <c r="C6" s="981"/>
      <c r="D6" s="981"/>
      <c r="E6" s="981"/>
      <c r="F6" s="981"/>
      <c r="G6" s="981"/>
      <c r="H6" s="981"/>
      <c r="I6" s="981"/>
    </row>
    <row r="7" spans="1:9" ht="15.75" x14ac:dyDescent="0.25">
      <c r="A7" s="630"/>
      <c r="B7" s="630"/>
      <c r="C7" s="630"/>
      <c r="D7" s="631"/>
      <c r="E7" s="630"/>
      <c r="F7" s="630"/>
      <c r="G7" s="622"/>
      <c r="H7" s="630"/>
      <c r="I7" s="630"/>
    </row>
    <row r="8" spans="1:9" ht="15.75" x14ac:dyDescent="0.25">
      <c r="A8" s="964" t="s">
        <v>466</v>
      </c>
      <c r="B8" s="964"/>
      <c r="C8" s="632" t="s">
        <v>467</v>
      </c>
      <c r="D8" s="628"/>
      <c r="E8" s="627"/>
      <c r="F8" s="627"/>
      <c r="G8" s="622"/>
      <c r="H8" s="627"/>
      <c r="I8" s="627"/>
    </row>
    <row r="9" spans="1:9" ht="12" x14ac:dyDescent="0.2">
      <c r="A9" s="964" t="s">
        <v>354</v>
      </c>
      <c r="B9" s="964"/>
      <c r="C9" s="627" t="s">
        <v>468</v>
      </c>
      <c r="D9" s="628"/>
      <c r="E9" s="627"/>
      <c r="F9" s="627"/>
      <c r="G9" s="622"/>
      <c r="H9" s="627"/>
      <c r="I9" s="627"/>
    </row>
    <row r="10" spans="1:9" ht="12" x14ac:dyDescent="0.2">
      <c r="A10" s="964" t="s">
        <v>356</v>
      </c>
      <c r="B10" s="964"/>
      <c r="C10" s="526" t="s">
        <v>469</v>
      </c>
      <c r="D10" s="628"/>
      <c r="E10" s="627"/>
      <c r="F10" s="627"/>
      <c r="G10" s="622"/>
      <c r="H10" s="627"/>
      <c r="I10" s="627"/>
    </row>
    <row r="11" spans="1:9" ht="48" x14ac:dyDescent="0.2">
      <c r="A11" s="585" t="s">
        <v>358</v>
      </c>
      <c r="B11" s="973" t="s">
        <v>359</v>
      </c>
      <c r="C11" s="973"/>
      <c r="D11" s="633" t="s">
        <v>360</v>
      </c>
      <c r="E11" s="585" t="s">
        <v>361</v>
      </c>
      <c r="F11" s="585" t="s">
        <v>362</v>
      </c>
      <c r="G11" s="585" t="s">
        <v>363</v>
      </c>
      <c r="H11" s="585" t="s">
        <v>35</v>
      </c>
      <c r="I11" s="585" t="s">
        <v>364</v>
      </c>
    </row>
    <row r="12" spans="1:9" ht="12.75" customHeight="1" x14ac:dyDescent="0.2">
      <c r="A12" s="974" t="s">
        <v>367</v>
      </c>
      <c r="B12" s="974"/>
      <c r="C12" s="974"/>
      <c r="D12" s="634"/>
      <c r="E12" s="635">
        <f>SUM(E13:E13)</f>
        <v>24972</v>
      </c>
      <c r="F12" s="635">
        <f>SUM(F13:F13)</f>
        <v>0</v>
      </c>
      <c r="G12" s="635">
        <f>SUM(G13:G13)</f>
        <v>24972</v>
      </c>
      <c r="H12" s="636"/>
      <c r="I12" s="635"/>
    </row>
    <row r="13" spans="1:9" ht="51.75" customHeight="1" x14ac:dyDescent="0.2">
      <c r="A13" s="637">
        <v>1</v>
      </c>
      <c r="B13" s="976" t="s">
        <v>470</v>
      </c>
      <c r="C13" s="976"/>
      <c r="D13" s="638">
        <v>3263</v>
      </c>
      <c r="E13" s="639">
        <v>24972</v>
      </c>
      <c r="F13" s="639"/>
      <c r="G13" s="640">
        <f>E13+F13</f>
        <v>24972</v>
      </c>
      <c r="H13" s="639"/>
      <c r="I13" s="637" t="s">
        <v>471</v>
      </c>
    </row>
    <row r="14" spans="1:9" ht="12" x14ac:dyDescent="0.2">
      <c r="A14" s="641"/>
      <c r="B14" s="641"/>
      <c r="C14" s="641"/>
      <c r="D14" s="642"/>
      <c r="E14" s="641"/>
      <c r="F14" s="641"/>
      <c r="G14" s="622"/>
      <c r="H14" s="641"/>
      <c r="I14" s="641"/>
    </row>
    <row r="15" spans="1:9" ht="12" x14ac:dyDescent="0.2">
      <c r="A15" s="964" t="s">
        <v>354</v>
      </c>
      <c r="B15" s="964"/>
      <c r="C15" s="627" t="s">
        <v>472</v>
      </c>
      <c r="D15" s="628"/>
      <c r="E15" s="627"/>
      <c r="F15" s="627"/>
      <c r="G15" s="622"/>
      <c r="H15" s="627"/>
      <c r="I15" s="627"/>
    </row>
    <row r="16" spans="1:9" ht="12" x14ac:dyDescent="0.2">
      <c r="A16" s="964" t="s">
        <v>356</v>
      </c>
      <c r="B16" s="964"/>
      <c r="C16" s="526" t="s">
        <v>473</v>
      </c>
      <c r="D16" s="628"/>
      <c r="E16" s="627"/>
      <c r="F16" s="627"/>
      <c r="G16" s="622"/>
      <c r="H16" s="627"/>
      <c r="I16" s="627"/>
    </row>
    <row r="17" spans="1:9" ht="48" x14ac:dyDescent="0.2">
      <c r="A17" s="585" t="s">
        <v>358</v>
      </c>
      <c r="B17" s="973" t="s">
        <v>359</v>
      </c>
      <c r="C17" s="973"/>
      <c r="D17" s="633" t="s">
        <v>360</v>
      </c>
      <c r="E17" s="585" t="s">
        <v>361</v>
      </c>
      <c r="F17" s="585" t="s">
        <v>362</v>
      </c>
      <c r="G17" s="585" t="s">
        <v>363</v>
      </c>
      <c r="H17" s="585" t="s">
        <v>35</v>
      </c>
      <c r="I17" s="585" t="s">
        <v>364</v>
      </c>
    </row>
    <row r="18" spans="1:9" ht="12" x14ac:dyDescent="0.2">
      <c r="A18" s="974" t="s">
        <v>367</v>
      </c>
      <c r="B18" s="974"/>
      <c r="C18" s="974"/>
      <c r="D18" s="634"/>
      <c r="E18" s="635">
        <f>SUM(E19:E22)</f>
        <v>4350</v>
      </c>
      <c r="F18" s="635">
        <f>SUM(F19:F22)</f>
        <v>0</v>
      </c>
      <c r="G18" s="635">
        <f>SUM(G19:G22)</f>
        <v>4350</v>
      </c>
      <c r="H18" s="636"/>
      <c r="I18" s="973" t="s">
        <v>474</v>
      </c>
    </row>
    <row r="19" spans="1:9" ht="15.75" customHeight="1" x14ac:dyDescent="0.2">
      <c r="A19" s="975">
        <v>1</v>
      </c>
      <c r="B19" s="976" t="s">
        <v>475</v>
      </c>
      <c r="C19" s="976"/>
      <c r="D19" s="643">
        <v>2235</v>
      </c>
      <c r="E19" s="636">
        <v>850</v>
      </c>
      <c r="F19" s="636"/>
      <c r="G19" s="644">
        <f t="shared" ref="G19:G22" si="0">E19+F19</f>
        <v>850</v>
      </c>
      <c r="H19" s="980"/>
      <c r="I19" s="973"/>
    </row>
    <row r="20" spans="1:9" ht="15.75" customHeight="1" x14ac:dyDescent="0.2">
      <c r="A20" s="975"/>
      <c r="B20" s="976"/>
      <c r="C20" s="976"/>
      <c r="D20" s="643">
        <v>2314</v>
      </c>
      <c r="E20" s="636">
        <v>750</v>
      </c>
      <c r="F20" s="636"/>
      <c r="G20" s="644">
        <f t="shared" si="0"/>
        <v>750</v>
      </c>
      <c r="H20" s="980"/>
      <c r="I20" s="973"/>
    </row>
    <row r="21" spans="1:9" ht="15.75" customHeight="1" x14ac:dyDescent="0.2">
      <c r="A21" s="975"/>
      <c r="B21" s="976"/>
      <c r="C21" s="976"/>
      <c r="D21" s="643">
        <v>2231</v>
      </c>
      <c r="E21" s="636">
        <v>150</v>
      </c>
      <c r="F21" s="636"/>
      <c r="G21" s="644">
        <f t="shared" si="0"/>
        <v>150</v>
      </c>
      <c r="H21" s="636"/>
      <c r="I21" s="973"/>
    </row>
    <row r="22" spans="1:9" ht="27.75" customHeight="1" x14ac:dyDescent="0.2">
      <c r="A22" s="637">
        <v>2</v>
      </c>
      <c r="B22" s="976" t="s">
        <v>476</v>
      </c>
      <c r="C22" s="976"/>
      <c r="D22" s="638">
        <v>2231</v>
      </c>
      <c r="E22" s="645">
        <v>2600</v>
      </c>
      <c r="F22" s="645"/>
      <c r="G22" s="646">
        <f t="shared" si="0"/>
        <v>2600</v>
      </c>
      <c r="H22" s="639"/>
      <c r="I22" s="637" t="s">
        <v>474</v>
      </c>
    </row>
    <row r="23" spans="1:9" ht="12" x14ac:dyDescent="0.2">
      <c r="A23" s="641"/>
      <c r="B23" s="641"/>
      <c r="C23" s="641"/>
      <c r="D23" s="642"/>
      <c r="E23" s="641"/>
      <c r="F23" s="641"/>
      <c r="G23" s="622"/>
      <c r="H23" s="641"/>
      <c r="I23" s="641"/>
    </row>
    <row r="24" spans="1:9" ht="12" x14ac:dyDescent="0.2">
      <c r="A24" s="964" t="s">
        <v>354</v>
      </c>
      <c r="B24" s="964"/>
      <c r="C24" s="627" t="s">
        <v>477</v>
      </c>
      <c r="D24" s="628"/>
      <c r="E24" s="627"/>
      <c r="F24" s="627"/>
      <c r="G24" s="622"/>
      <c r="H24" s="627"/>
      <c r="I24" s="627"/>
    </row>
    <row r="25" spans="1:9" ht="12" x14ac:dyDescent="0.2">
      <c r="A25" s="964" t="s">
        <v>356</v>
      </c>
      <c r="B25" s="964"/>
      <c r="C25" s="526" t="s">
        <v>473</v>
      </c>
      <c r="D25" s="628"/>
      <c r="E25" s="627"/>
      <c r="F25" s="627"/>
      <c r="G25" s="622"/>
      <c r="H25" s="627"/>
      <c r="I25" s="627"/>
    </row>
    <row r="26" spans="1:9" ht="48" x14ac:dyDescent="0.2">
      <c r="A26" s="585" t="s">
        <v>358</v>
      </c>
      <c r="B26" s="973" t="s">
        <v>359</v>
      </c>
      <c r="C26" s="973"/>
      <c r="D26" s="633" t="s">
        <v>360</v>
      </c>
      <c r="E26" s="585" t="s">
        <v>361</v>
      </c>
      <c r="F26" s="585" t="s">
        <v>362</v>
      </c>
      <c r="G26" s="585" t="s">
        <v>363</v>
      </c>
      <c r="H26" s="585" t="s">
        <v>35</v>
      </c>
      <c r="I26" s="585" t="s">
        <v>364</v>
      </c>
    </row>
    <row r="27" spans="1:9" ht="12" x14ac:dyDescent="0.2">
      <c r="A27" s="974" t="s">
        <v>367</v>
      </c>
      <c r="B27" s="974"/>
      <c r="C27" s="974"/>
      <c r="D27" s="634"/>
      <c r="E27" s="635">
        <f>SUM(E28:E28)</f>
        <v>11400</v>
      </c>
      <c r="F27" s="635">
        <f>SUM(F28:F28)</f>
        <v>0</v>
      </c>
      <c r="G27" s="635">
        <f>SUM(G28:G28)</f>
        <v>11400</v>
      </c>
      <c r="H27" s="636"/>
      <c r="I27" s="635"/>
    </row>
    <row r="28" spans="1:9" ht="31.5" customHeight="1" x14ac:dyDescent="0.2">
      <c r="A28" s="637">
        <v>1</v>
      </c>
      <c r="B28" s="976" t="s">
        <v>478</v>
      </c>
      <c r="C28" s="976"/>
      <c r="D28" s="638">
        <v>2235</v>
      </c>
      <c r="E28" s="639">
        <v>11400</v>
      </c>
      <c r="F28" s="639"/>
      <c r="G28" s="640">
        <f t="shared" ref="G28" si="1">E28+F28</f>
        <v>11400</v>
      </c>
      <c r="H28" s="639"/>
      <c r="I28" s="637" t="s">
        <v>474</v>
      </c>
    </row>
    <row r="29" spans="1:9" ht="12" x14ac:dyDescent="0.2">
      <c r="G29" s="622"/>
    </row>
    <row r="30" spans="1:9" ht="12" x14ac:dyDescent="0.2">
      <c r="A30" s="964" t="s">
        <v>354</v>
      </c>
      <c r="B30" s="964"/>
      <c r="C30" s="627" t="s">
        <v>479</v>
      </c>
      <c r="G30" s="622"/>
    </row>
    <row r="31" spans="1:9" ht="12" x14ac:dyDescent="0.2">
      <c r="A31" s="964" t="s">
        <v>356</v>
      </c>
      <c r="B31" s="964"/>
      <c r="C31" s="526" t="s">
        <v>473</v>
      </c>
      <c r="G31" s="622"/>
    </row>
    <row r="32" spans="1:9" ht="48" x14ac:dyDescent="0.2">
      <c r="A32" s="585" t="s">
        <v>358</v>
      </c>
      <c r="B32" s="973" t="s">
        <v>359</v>
      </c>
      <c r="C32" s="973"/>
      <c r="D32" s="633" t="s">
        <v>360</v>
      </c>
      <c r="E32" s="585" t="s">
        <v>361</v>
      </c>
      <c r="F32" s="585" t="s">
        <v>362</v>
      </c>
      <c r="G32" s="585" t="s">
        <v>363</v>
      </c>
      <c r="H32" s="585" t="s">
        <v>35</v>
      </c>
      <c r="I32" s="585" t="s">
        <v>364</v>
      </c>
    </row>
    <row r="33" spans="1:9" ht="12" customHeight="1" x14ac:dyDescent="0.2">
      <c r="A33" s="974" t="s">
        <v>367</v>
      </c>
      <c r="B33" s="974"/>
      <c r="C33" s="974"/>
      <c r="D33" s="634"/>
      <c r="E33" s="635">
        <f>SUM(E34:E37)</f>
        <v>2910</v>
      </c>
      <c r="F33" s="635">
        <f>SUM(F34:F37)</f>
        <v>0</v>
      </c>
      <c r="G33" s="635">
        <f>SUM(G34:G37)</f>
        <v>2910</v>
      </c>
      <c r="H33" s="636"/>
      <c r="I33" s="647"/>
    </row>
    <row r="34" spans="1:9" ht="25.5" customHeight="1" x14ac:dyDescent="0.2">
      <c r="A34" s="637">
        <v>1</v>
      </c>
      <c r="B34" s="979" t="s">
        <v>480</v>
      </c>
      <c r="C34" s="979"/>
      <c r="D34" s="638">
        <v>2231</v>
      </c>
      <c r="E34" s="639">
        <v>1100</v>
      </c>
      <c r="F34" s="639"/>
      <c r="G34" s="640">
        <f t="shared" ref="G34:G37" si="2">E34+F34</f>
        <v>1100</v>
      </c>
      <c r="H34" s="639"/>
      <c r="I34" s="637" t="s">
        <v>474</v>
      </c>
    </row>
    <row r="35" spans="1:9" ht="15.75" customHeight="1" x14ac:dyDescent="0.2">
      <c r="A35" s="975">
        <v>2</v>
      </c>
      <c r="B35" s="979" t="s">
        <v>481</v>
      </c>
      <c r="C35" s="979"/>
      <c r="D35" s="638">
        <v>2231</v>
      </c>
      <c r="E35" s="639">
        <v>1760</v>
      </c>
      <c r="F35" s="639"/>
      <c r="G35" s="640">
        <f t="shared" si="2"/>
        <v>1760</v>
      </c>
      <c r="H35" s="976"/>
      <c r="I35" s="973" t="s">
        <v>474</v>
      </c>
    </row>
    <row r="36" spans="1:9" ht="15.75" customHeight="1" x14ac:dyDescent="0.2">
      <c r="A36" s="975"/>
      <c r="B36" s="979"/>
      <c r="C36" s="979"/>
      <c r="D36" s="638">
        <v>2314</v>
      </c>
      <c r="E36" s="639">
        <v>50</v>
      </c>
      <c r="F36" s="639"/>
      <c r="G36" s="640">
        <f t="shared" si="2"/>
        <v>50</v>
      </c>
      <c r="H36" s="976"/>
      <c r="I36" s="973"/>
    </row>
    <row r="37" spans="1:9" ht="23.25" customHeight="1" x14ac:dyDescent="0.2">
      <c r="A37" s="637">
        <v>3</v>
      </c>
      <c r="B37" s="976" t="s">
        <v>482</v>
      </c>
      <c r="C37" s="976"/>
      <c r="D37" s="638">
        <v>2231</v>
      </c>
      <c r="E37" s="645">
        <v>0</v>
      </c>
      <c r="F37" s="645"/>
      <c r="G37" s="646">
        <f t="shared" si="2"/>
        <v>0</v>
      </c>
      <c r="H37" s="648"/>
      <c r="I37" s="637" t="s">
        <v>474</v>
      </c>
    </row>
    <row r="38" spans="1:9" ht="12" x14ac:dyDescent="0.2">
      <c r="G38" s="622"/>
    </row>
    <row r="39" spans="1:9" ht="12" x14ac:dyDescent="0.2">
      <c r="A39" s="964" t="s">
        <v>354</v>
      </c>
      <c r="B39" s="964"/>
      <c r="C39" s="627" t="s">
        <v>411</v>
      </c>
      <c r="G39" s="622"/>
    </row>
    <row r="40" spans="1:9" ht="12" x14ac:dyDescent="0.2">
      <c r="A40" s="964" t="s">
        <v>356</v>
      </c>
      <c r="B40" s="964"/>
      <c r="C40" s="526" t="s">
        <v>473</v>
      </c>
      <c r="G40" s="622"/>
    </row>
    <row r="41" spans="1:9" ht="48" x14ac:dyDescent="0.2">
      <c r="A41" s="585" t="s">
        <v>358</v>
      </c>
      <c r="B41" s="973" t="s">
        <v>359</v>
      </c>
      <c r="C41" s="973"/>
      <c r="D41" s="633" t="s">
        <v>360</v>
      </c>
      <c r="E41" s="585" t="s">
        <v>361</v>
      </c>
      <c r="F41" s="585" t="s">
        <v>362</v>
      </c>
      <c r="G41" s="585" t="s">
        <v>363</v>
      </c>
      <c r="H41" s="585" t="s">
        <v>35</v>
      </c>
      <c r="I41" s="585" t="s">
        <v>364</v>
      </c>
    </row>
    <row r="42" spans="1:9" ht="12" x14ac:dyDescent="0.2">
      <c r="A42" s="974" t="s">
        <v>367</v>
      </c>
      <c r="B42" s="974"/>
      <c r="C42" s="974"/>
      <c r="D42" s="634"/>
      <c r="E42" s="635">
        <f>SUM(E43:E60)</f>
        <v>53236</v>
      </c>
      <c r="F42" s="635">
        <f>SUM(F43:F60)</f>
        <v>0</v>
      </c>
      <c r="G42" s="635">
        <f>SUM(G43:G60)</f>
        <v>53236</v>
      </c>
      <c r="H42" s="636"/>
      <c r="I42" s="647"/>
    </row>
    <row r="43" spans="1:9" ht="13.5" customHeight="1" x14ac:dyDescent="0.2">
      <c r="A43" s="975">
        <v>1</v>
      </c>
      <c r="B43" s="979" t="s">
        <v>483</v>
      </c>
      <c r="C43" s="979"/>
      <c r="D43" s="638">
        <v>2314</v>
      </c>
      <c r="E43" s="639">
        <v>1275</v>
      </c>
      <c r="F43" s="639"/>
      <c r="G43" s="640">
        <f t="shared" ref="G43:G60" si="3">E43+F43</f>
        <v>1275</v>
      </c>
      <c r="H43" s="639"/>
      <c r="I43" s="975" t="s">
        <v>474</v>
      </c>
    </row>
    <row r="44" spans="1:9" ht="13.5" customHeight="1" x14ac:dyDescent="0.2">
      <c r="A44" s="975"/>
      <c r="B44" s="979"/>
      <c r="C44" s="979"/>
      <c r="D44" s="638">
        <v>2239</v>
      </c>
      <c r="E44" s="639">
        <v>181</v>
      </c>
      <c r="F44" s="639"/>
      <c r="G44" s="640">
        <f t="shared" si="3"/>
        <v>181</v>
      </c>
      <c r="H44" s="639"/>
      <c r="I44" s="975"/>
    </row>
    <row r="45" spans="1:9" ht="13.5" customHeight="1" x14ac:dyDescent="0.2">
      <c r="A45" s="975"/>
      <c r="B45" s="979"/>
      <c r="C45" s="979"/>
      <c r="D45" s="638">
        <v>1150</v>
      </c>
      <c r="E45" s="639">
        <v>3403</v>
      </c>
      <c r="F45" s="639"/>
      <c r="G45" s="640">
        <f t="shared" si="3"/>
        <v>3403</v>
      </c>
      <c r="H45" s="639"/>
      <c r="I45" s="975"/>
    </row>
    <row r="46" spans="1:9" ht="13.5" customHeight="1" x14ac:dyDescent="0.2">
      <c r="A46" s="975"/>
      <c r="B46" s="979"/>
      <c r="C46" s="979"/>
      <c r="D46" s="638">
        <v>1210</v>
      </c>
      <c r="E46" s="639">
        <v>171</v>
      </c>
      <c r="F46" s="639"/>
      <c r="G46" s="640">
        <f t="shared" si="3"/>
        <v>171</v>
      </c>
      <c r="H46" s="639"/>
      <c r="I46" s="975"/>
    </row>
    <row r="47" spans="1:9" ht="13.5" customHeight="1" x14ac:dyDescent="0.2">
      <c r="A47" s="975"/>
      <c r="B47" s="979"/>
      <c r="C47" s="979"/>
      <c r="D47" s="643">
        <v>2231</v>
      </c>
      <c r="E47" s="636">
        <v>428</v>
      </c>
      <c r="F47" s="636"/>
      <c r="G47" s="644">
        <f t="shared" si="3"/>
        <v>428</v>
      </c>
      <c r="H47" s="636"/>
      <c r="I47" s="975"/>
    </row>
    <row r="48" spans="1:9" ht="25.5" customHeight="1" x14ac:dyDescent="0.2">
      <c r="A48" s="637">
        <v>2</v>
      </c>
      <c r="B48" s="976" t="s">
        <v>484</v>
      </c>
      <c r="C48" s="976"/>
      <c r="D48" s="638">
        <v>2314</v>
      </c>
      <c r="E48" s="645">
        <v>2774</v>
      </c>
      <c r="F48" s="636"/>
      <c r="G48" s="640">
        <f t="shared" si="3"/>
        <v>2774</v>
      </c>
      <c r="H48" s="636"/>
      <c r="I48" s="585" t="s">
        <v>474</v>
      </c>
    </row>
    <row r="49" spans="1:9" ht="26.25" customHeight="1" x14ac:dyDescent="0.2">
      <c r="A49" s="637">
        <v>3</v>
      </c>
      <c r="B49" s="976" t="s">
        <v>485</v>
      </c>
      <c r="C49" s="976"/>
      <c r="D49" s="638">
        <v>2231</v>
      </c>
      <c r="E49" s="645">
        <v>7000</v>
      </c>
      <c r="F49" s="636"/>
      <c r="G49" s="640">
        <f t="shared" si="3"/>
        <v>7000</v>
      </c>
      <c r="H49" s="636"/>
      <c r="I49" s="585" t="s">
        <v>474</v>
      </c>
    </row>
    <row r="50" spans="1:9" ht="28.5" customHeight="1" x14ac:dyDescent="0.2">
      <c r="A50" s="637">
        <v>4</v>
      </c>
      <c r="B50" s="976" t="s">
        <v>486</v>
      </c>
      <c r="C50" s="976"/>
      <c r="D50" s="638">
        <v>2231</v>
      </c>
      <c r="E50" s="645">
        <v>3000</v>
      </c>
      <c r="F50" s="645"/>
      <c r="G50" s="646">
        <f t="shared" si="3"/>
        <v>3000</v>
      </c>
      <c r="H50" s="636"/>
      <c r="I50" s="637" t="s">
        <v>474</v>
      </c>
    </row>
    <row r="51" spans="1:9" ht="25.5" customHeight="1" x14ac:dyDescent="0.2">
      <c r="A51" s="637">
        <v>5</v>
      </c>
      <c r="B51" s="976" t="s">
        <v>487</v>
      </c>
      <c r="C51" s="976"/>
      <c r="D51" s="638">
        <v>2231</v>
      </c>
      <c r="E51" s="645">
        <v>900</v>
      </c>
      <c r="F51" s="645"/>
      <c r="G51" s="646">
        <f t="shared" si="3"/>
        <v>900</v>
      </c>
      <c r="H51" s="636"/>
      <c r="I51" s="637" t="s">
        <v>474</v>
      </c>
    </row>
    <row r="52" spans="1:9" ht="28.5" customHeight="1" x14ac:dyDescent="0.2">
      <c r="A52" s="649">
        <v>6</v>
      </c>
      <c r="B52" s="972" t="s">
        <v>488</v>
      </c>
      <c r="C52" s="972"/>
      <c r="D52" s="638">
        <v>2231</v>
      </c>
      <c r="E52" s="646">
        <v>19050</v>
      </c>
      <c r="F52" s="644"/>
      <c r="G52" s="646">
        <f t="shared" si="3"/>
        <v>19050</v>
      </c>
      <c r="H52" s="644"/>
      <c r="I52" s="637" t="s">
        <v>474</v>
      </c>
    </row>
    <row r="53" spans="1:9" ht="14.25" customHeight="1" x14ac:dyDescent="0.2">
      <c r="A53" s="971">
        <v>7</v>
      </c>
      <c r="B53" s="977" t="s">
        <v>489</v>
      </c>
      <c r="C53" s="977"/>
      <c r="D53" s="638">
        <v>2231</v>
      </c>
      <c r="E53" s="644">
        <v>2000</v>
      </c>
      <c r="F53" s="644">
        <v>-781</v>
      </c>
      <c r="G53" s="646">
        <f t="shared" si="3"/>
        <v>1219</v>
      </c>
      <c r="H53" s="978" t="s">
        <v>414</v>
      </c>
      <c r="I53" s="973" t="s">
        <v>490</v>
      </c>
    </row>
    <row r="54" spans="1:9" ht="14.25" customHeight="1" x14ac:dyDescent="0.2">
      <c r="A54" s="971"/>
      <c r="B54" s="977"/>
      <c r="C54" s="977"/>
      <c r="D54" s="638">
        <v>2231</v>
      </c>
      <c r="E54" s="644">
        <v>2120</v>
      </c>
      <c r="F54" s="644">
        <v>-2120</v>
      </c>
      <c r="G54" s="646">
        <f>E54+F54</f>
        <v>0</v>
      </c>
      <c r="H54" s="978"/>
      <c r="I54" s="973"/>
    </row>
    <row r="55" spans="1:9" ht="14.25" customHeight="1" x14ac:dyDescent="0.2">
      <c r="A55" s="971"/>
      <c r="B55" s="977"/>
      <c r="C55" s="977"/>
      <c r="D55" s="638">
        <v>6422</v>
      </c>
      <c r="E55" s="644">
        <v>5500</v>
      </c>
      <c r="F55" s="644">
        <v>2847</v>
      </c>
      <c r="G55" s="646">
        <f>E55+F55</f>
        <v>8347</v>
      </c>
      <c r="H55" s="650" t="s">
        <v>415</v>
      </c>
      <c r="I55" s="973"/>
    </row>
    <row r="56" spans="1:9" ht="14.25" customHeight="1" x14ac:dyDescent="0.2">
      <c r="A56" s="971"/>
      <c r="B56" s="977"/>
      <c r="C56" s="977"/>
      <c r="D56" s="638">
        <v>1210</v>
      </c>
      <c r="E56" s="644"/>
      <c r="F56" s="644">
        <v>54</v>
      </c>
      <c r="G56" s="646">
        <f>E56+F56</f>
        <v>54</v>
      </c>
      <c r="H56" s="650" t="s">
        <v>413</v>
      </c>
      <c r="I56" s="973"/>
    </row>
    <row r="57" spans="1:9" ht="14.25" customHeight="1" x14ac:dyDescent="0.2">
      <c r="A57" s="971"/>
      <c r="B57" s="977"/>
      <c r="C57" s="977"/>
      <c r="D57" s="651">
        <v>2314</v>
      </c>
      <c r="E57" s="644">
        <v>400</v>
      </c>
      <c r="F57" s="649"/>
      <c r="G57" s="646">
        <f>E57+F57</f>
        <v>400</v>
      </c>
      <c r="H57" s="650"/>
      <c r="I57" s="973"/>
    </row>
    <row r="58" spans="1:9" ht="15.75" customHeight="1" x14ac:dyDescent="0.2">
      <c r="A58" s="971">
        <v>8</v>
      </c>
      <c r="B58" s="977" t="s">
        <v>491</v>
      </c>
      <c r="C58" s="977"/>
      <c r="D58" s="638">
        <v>2231</v>
      </c>
      <c r="E58" s="644">
        <v>0</v>
      </c>
      <c r="F58" s="644"/>
      <c r="G58" s="646">
        <f t="shared" si="3"/>
        <v>0</v>
      </c>
      <c r="H58" s="978"/>
      <c r="I58" s="975" t="s">
        <v>474</v>
      </c>
    </row>
    <row r="59" spans="1:9" ht="15.75" customHeight="1" x14ac:dyDescent="0.2">
      <c r="A59" s="971"/>
      <c r="B59" s="977"/>
      <c r="C59" s="977"/>
      <c r="D59" s="638">
        <v>2231</v>
      </c>
      <c r="E59" s="644">
        <v>0</v>
      </c>
      <c r="F59" s="644"/>
      <c r="G59" s="646">
        <f t="shared" si="3"/>
        <v>0</v>
      </c>
      <c r="H59" s="978"/>
      <c r="I59" s="975"/>
    </row>
    <row r="60" spans="1:9" ht="34.5" customHeight="1" x14ac:dyDescent="0.2">
      <c r="A60" s="649">
        <v>9</v>
      </c>
      <c r="B60" s="977" t="s">
        <v>492</v>
      </c>
      <c r="C60" s="977"/>
      <c r="D60" s="638">
        <v>2235</v>
      </c>
      <c r="E60" s="640">
        <v>5034</v>
      </c>
      <c r="F60" s="649"/>
      <c r="G60" s="646">
        <f t="shared" si="3"/>
        <v>5034</v>
      </c>
      <c r="H60" s="650"/>
      <c r="I60" s="637" t="s">
        <v>474</v>
      </c>
    </row>
    <row r="61" spans="1:9" ht="12" x14ac:dyDescent="0.2">
      <c r="G61" s="622"/>
    </row>
    <row r="62" spans="1:9" ht="12" x14ac:dyDescent="0.2">
      <c r="A62" s="964" t="s">
        <v>354</v>
      </c>
      <c r="B62" s="964"/>
      <c r="C62" s="627" t="s">
        <v>493</v>
      </c>
      <c r="D62" s="628"/>
      <c r="E62" s="627"/>
      <c r="F62" s="627"/>
      <c r="G62" s="622"/>
      <c r="H62" s="627"/>
      <c r="I62" s="627"/>
    </row>
    <row r="63" spans="1:9" ht="12" x14ac:dyDescent="0.2">
      <c r="A63" s="964" t="s">
        <v>356</v>
      </c>
      <c r="B63" s="964"/>
      <c r="C63" s="526" t="s">
        <v>473</v>
      </c>
      <c r="D63" s="628"/>
      <c r="E63" s="627"/>
      <c r="F63" s="627"/>
      <c r="G63" s="622"/>
      <c r="H63" s="627"/>
      <c r="I63" s="627"/>
    </row>
    <row r="64" spans="1:9" ht="48" x14ac:dyDescent="0.2">
      <c r="A64" s="585" t="s">
        <v>358</v>
      </c>
      <c r="B64" s="973" t="s">
        <v>359</v>
      </c>
      <c r="C64" s="973"/>
      <c r="D64" s="633" t="s">
        <v>360</v>
      </c>
      <c r="E64" s="585" t="s">
        <v>361</v>
      </c>
      <c r="F64" s="585" t="s">
        <v>362</v>
      </c>
      <c r="G64" s="585" t="s">
        <v>363</v>
      </c>
      <c r="H64" s="585" t="s">
        <v>35</v>
      </c>
      <c r="I64" s="585" t="s">
        <v>364</v>
      </c>
    </row>
    <row r="65" spans="1:9" ht="12" x14ac:dyDescent="0.2">
      <c r="A65" s="974" t="s">
        <v>367</v>
      </c>
      <c r="B65" s="974"/>
      <c r="C65" s="974"/>
      <c r="D65" s="634"/>
      <c r="E65" s="635">
        <f>SUM(E66:E66)</f>
        <v>1200</v>
      </c>
      <c r="F65" s="635">
        <f>SUM(F66:F66)</f>
        <v>0</v>
      </c>
      <c r="G65" s="635">
        <f>SUM(G66:G66)</f>
        <v>1200</v>
      </c>
      <c r="H65" s="636"/>
      <c r="I65" s="644"/>
    </row>
    <row r="66" spans="1:9" ht="27.75" customHeight="1" x14ac:dyDescent="0.2">
      <c r="A66" s="637">
        <v>1</v>
      </c>
      <c r="B66" s="976" t="s">
        <v>494</v>
      </c>
      <c r="C66" s="976"/>
      <c r="D66" s="638">
        <v>2235</v>
      </c>
      <c r="E66" s="639">
        <v>1200</v>
      </c>
      <c r="F66" s="639"/>
      <c r="G66" s="640">
        <f t="shared" ref="G66" si="4">E66+F66</f>
        <v>1200</v>
      </c>
      <c r="H66" s="636"/>
      <c r="I66" s="585" t="s">
        <v>474</v>
      </c>
    </row>
    <row r="68" spans="1:9" ht="12" x14ac:dyDescent="0.2">
      <c r="A68" s="964" t="s">
        <v>354</v>
      </c>
      <c r="B68" s="964"/>
      <c r="C68" s="627" t="s">
        <v>495</v>
      </c>
      <c r="D68" s="628"/>
      <c r="E68" s="627"/>
      <c r="F68" s="627"/>
      <c r="G68" s="622"/>
      <c r="H68" s="627"/>
      <c r="I68" s="627"/>
    </row>
    <row r="69" spans="1:9" ht="12" x14ac:dyDescent="0.2">
      <c r="A69" s="964" t="s">
        <v>356</v>
      </c>
      <c r="B69" s="964"/>
      <c r="C69" s="526" t="s">
        <v>473</v>
      </c>
      <c r="D69" s="628"/>
      <c r="E69" s="627"/>
      <c r="F69" s="627"/>
      <c r="G69" s="622"/>
      <c r="H69" s="627"/>
      <c r="I69" s="627"/>
    </row>
    <row r="70" spans="1:9" ht="48" x14ac:dyDescent="0.2">
      <c r="A70" s="585" t="s">
        <v>358</v>
      </c>
      <c r="B70" s="973" t="s">
        <v>359</v>
      </c>
      <c r="C70" s="973"/>
      <c r="D70" s="633" t="s">
        <v>360</v>
      </c>
      <c r="E70" s="585" t="s">
        <v>361</v>
      </c>
      <c r="F70" s="585" t="s">
        <v>362</v>
      </c>
      <c r="G70" s="585" t="s">
        <v>363</v>
      </c>
      <c r="H70" s="585" t="s">
        <v>35</v>
      </c>
      <c r="I70" s="585" t="s">
        <v>364</v>
      </c>
    </row>
    <row r="71" spans="1:9" ht="12" x14ac:dyDescent="0.2">
      <c r="A71" s="974" t="s">
        <v>367</v>
      </c>
      <c r="B71" s="974"/>
      <c r="C71" s="974"/>
      <c r="D71" s="634"/>
      <c r="E71" s="635">
        <f>SUM(E72:E77)</f>
        <v>1170</v>
      </c>
      <c r="F71" s="635">
        <f>SUM(F72:F77)</f>
        <v>0</v>
      </c>
      <c r="G71" s="635">
        <f>SUM(G72:G77)</f>
        <v>1170</v>
      </c>
      <c r="H71" s="636"/>
      <c r="I71" s="644"/>
    </row>
    <row r="72" spans="1:9" ht="11.25" customHeight="1" x14ac:dyDescent="0.2">
      <c r="A72" s="975">
        <v>1</v>
      </c>
      <c r="B72" s="976" t="s">
        <v>496</v>
      </c>
      <c r="C72" s="976"/>
      <c r="D72" s="638">
        <v>2231</v>
      </c>
      <c r="E72" s="639">
        <v>400</v>
      </c>
      <c r="F72" s="636"/>
      <c r="G72" s="640">
        <f t="shared" ref="G72:G77" si="5">E72+F72</f>
        <v>400</v>
      </c>
      <c r="H72" s="636"/>
      <c r="I72" s="973" t="s">
        <v>497</v>
      </c>
    </row>
    <row r="73" spans="1:9" ht="11.25" customHeight="1" x14ac:dyDescent="0.2">
      <c r="A73" s="975"/>
      <c r="B73" s="976"/>
      <c r="C73" s="976"/>
      <c r="D73" s="643">
        <v>2311</v>
      </c>
      <c r="E73" s="636">
        <v>30</v>
      </c>
      <c r="F73" s="636"/>
      <c r="G73" s="644">
        <f t="shared" si="5"/>
        <v>30</v>
      </c>
      <c r="H73" s="636"/>
      <c r="I73" s="973"/>
    </row>
    <row r="74" spans="1:9" ht="11.25" customHeight="1" x14ac:dyDescent="0.2">
      <c r="A74" s="975"/>
      <c r="B74" s="976"/>
      <c r="C74" s="976"/>
      <c r="D74" s="643">
        <v>2231</v>
      </c>
      <c r="E74" s="636">
        <v>100</v>
      </c>
      <c r="F74" s="636"/>
      <c r="G74" s="644">
        <f t="shared" si="5"/>
        <v>100</v>
      </c>
      <c r="H74" s="636"/>
      <c r="I74" s="973"/>
    </row>
    <row r="75" spans="1:9" ht="12" x14ac:dyDescent="0.2">
      <c r="A75" s="971">
        <v>3</v>
      </c>
      <c r="B75" s="972" t="s">
        <v>498</v>
      </c>
      <c r="C75" s="972"/>
      <c r="D75" s="652">
        <v>2231</v>
      </c>
      <c r="E75" s="644">
        <v>200</v>
      </c>
      <c r="F75" s="644"/>
      <c r="G75" s="640">
        <f t="shared" si="5"/>
        <v>200</v>
      </c>
      <c r="H75" s="644"/>
      <c r="I75" s="973" t="s">
        <v>497</v>
      </c>
    </row>
    <row r="76" spans="1:9" ht="11.25" customHeight="1" x14ac:dyDescent="0.2">
      <c r="A76" s="971"/>
      <c r="B76" s="972"/>
      <c r="C76" s="972"/>
      <c r="D76" s="652">
        <v>2231</v>
      </c>
      <c r="E76" s="644">
        <v>400</v>
      </c>
      <c r="F76" s="644"/>
      <c r="G76" s="640">
        <f t="shared" si="5"/>
        <v>400</v>
      </c>
      <c r="H76" s="644"/>
      <c r="I76" s="973"/>
    </row>
    <row r="77" spans="1:9" ht="12.75" customHeight="1" x14ac:dyDescent="0.2">
      <c r="A77" s="971"/>
      <c r="B77" s="972"/>
      <c r="C77" s="972"/>
      <c r="D77" s="652">
        <v>2311</v>
      </c>
      <c r="E77" s="644">
        <v>40</v>
      </c>
      <c r="F77" s="644"/>
      <c r="G77" s="640">
        <f t="shared" si="5"/>
        <v>40</v>
      </c>
      <c r="H77" s="644"/>
      <c r="I77" s="973"/>
    </row>
    <row r="79" spans="1:9" x14ac:dyDescent="0.2">
      <c r="A79" s="622" t="s">
        <v>453</v>
      </c>
    </row>
    <row r="80" spans="1:9" x14ac:dyDescent="0.2">
      <c r="A80" s="622" t="s">
        <v>454</v>
      </c>
    </row>
    <row r="81" spans="1:3" x14ac:dyDescent="0.2">
      <c r="C81" s="622" t="s">
        <v>499</v>
      </c>
    </row>
    <row r="82" spans="1:3" x14ac:dyDescent="0.2">
      <c r="C82" s="622" t="s">
        <v>500</v>
      </c>
    </row>
    <row r="84" spans="1:3" x14ac:dyDescent="0.2">
      <c r="A84" s="622" t="s">
        <v>456</v>
      </c>
    </row>
    <row r="85" spans="1:3" x14ac:dyDescent="0.2">
      <c r="B85" s="622" t="s">
        <v>501</v>
      </c>
    </row>
    <row r="86" spans="1:3" x14ac:dyDescent="0.2">
      <c r="B86" s="622" t="s">
        <v>502</v>
      </c>
    </row>
    <row r="87" spans="1:3" x14ac:dyDescent="0.2">
      <c r="C87" s="622" t="s">
        <v>503</v>
      </c>
    </row>
    <row r="88" spans="1:3" x14ac:dyDescent="0.2">
      <c r="B88" s="622" t="s">
        <v>504</v>
      </c>
    </row>
    <row r="89" spans="1:3" x14ac:dyDescent="0.2">
      <c r="B89" s="622" t="s">
        <v>458</v>
      </c>
    </row>
    <row r="90" spans="1:3" x14ac:dyDescent="0.2">
      <c r="C90" s="622" t="s">
        <v>505</v>
      </c>
    </row>
  </sheetData>
  <sheetProtection algorithmName="SHA-512" hashValue="taKIHRErZyi5KuTpkswv4oHy68ExoKdNOultMh4QYVJjrAef4u9qKgUuBLL82h17Zu2M7zc0g5nLiXOtwj2Prg==" saltValue="kdXzzqvSo+XRjepnyqKBuQ==" spinCount="100000" sheet="1" objects="1" scenarios="1"/>
  <mergeCells count="69">
    <mergeCell ref="B17:C17"/>
    <mergeCell ref="A4:B4"/>
    <mergeCell ref="A5:B5"/>
    <mergeCell ref="A6:I6"/>
    <mergeCell ref="A8:B8"/>
    <mergeCell ref="A9:B9"/>
    <mergeCell ref="A10:B10"/>
    <mergeCell ref="B11:C11"/>
    <mergeCell ref="A12:C12"/>
    <mergeCell ref="B13:C13"/>
    <mergeCell ref="A15:B15"/>
    <mergeCell ref="A16:B16"/>
    <mergeCell ref="A30:B30"/>
    <mergeCell ref="A18:C18"/>
    <mergeCell ref="I18:I21"/>
    <mergeCell ref="A19:A21"/>
    <mergeCell ref="B19:C21"/>
    <mergeCell ref="H19:H20"/>
    <mergeCell ref="B22:C22"/>
    <mergeCell ref="A24:B24"/>
    <mergeCell ref="A25:B25"/>
    <mergeCell ref="B26:C26"/>
    <mergeCell ref="A27:C27"/>
    <mergeCell ref="B28:C28"/>
    <mergeCell ref="A31:B31"/>
    <mergeCell ref="B32:C32"/>
    <mergeCell ref="A33:C33"/>
    <mergeCell ref="B34:C34"/>
    <mergeCell ref="A35:A36"/>
    <mergeCell ref="B35:C36"/>
    <mergeCell ref="B49:C49"/>
    <mergeCell ref="H35:H36"/>
    <mergeCell ref="I35:I36"/>
    <mergeCell ref="B37:C37"/>
    <mergeCell ref="A39:B39"/>
    <mergeCell ref="A40:B40"/>
    <mergeCell ref="B41:C41"/>
    <mergeCell ref="A42:C42"/>
    <mergeCell ref="A43:A47"/>
    <mergeCell ref="B43:C47"/>
    <mergeCell ref="I43:I47"/>
    <mergeCell ref="B48:C48"/>
    <mergeCell ref="B50:C50"/>
    <mergeCell ref="B51:C51"/>
    <mergeCell ref="B52:C52"/>
    <mergeCell ref="A53:A57"/>
    <mergeCell ref="B53:C57"/>
    <mergeCell ref="A68:B68"/>
    <mergeCell ref="I53:I57"/>
    <mergeCell ref="A58:A59"/>
    <mergeCell ref="B58:C59"/>
    <mergeCell ref="H58:H59"/>
    <mergeCell ref="I58:I59"/>
    <mergeCell ref="B60:C60"/>
    <mergeCell ref="H53:H54"/>
    <mergeCell ref="A62:B62"/>
    <mergeCell ref="A63:B63"/>
    <mergeCell ref="B64:C64"/>
    <mergeCell ref="A65:C65"/>
    <mergeCell ref="B66:C66"/>
    <mergeCell ref="A75:A77"/>
    <mergeCell ref="B75:C77"/>
    <mergeCell ref="I75:I77"/>
    <mergeCell ref="A69:B69"/>
    <mergeCell ref="B70:C70"/>
    <mergeCell ref="A71:C71"/>
    <mergeCell ref="A72:A74"/>
    <mergeCell ref="B72:C74"/>
    <mergeCell ref="I72:I74"/>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30.pielikums Jūrmalas pilsētas domes
2020.gada 17.decembra saistošajiem noteikumiem Nr.38
(protokols Nr.23, 14.punkts)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9"/>
  <sheetViews>
    <sheetView showGridLines="0" view="pageLayout" zoomScaleNormal="100" workbookViewId="0">
      <selection activeCell="S8" sqref="S8"/>
    </sheetView>
  </sheetViews>
  <sheetFormatPr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506</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3</v>
      </c>
      <c r="D3" s="939"/>
      <c r="E3" s="939"/>
      <c r="F3" s="939"/>
      <c r="G3" s="939"/>
      <c r="H3" s="939"/>
      <c r="I3" s="939"/>
      <c r="J3" s="939"/>
      <c r="K3" s="939"/>
      <c r="L3" s="939"/>
      <c r="M3" s="939"/>
      <c r="N3" s="939"/>
      <c r="O3" s="939"/>
      <c r="P3" s="940"/>
      <c r="Q3" s="4"/>
    </row>
    <row r="4" spans="1:17" ht="12.75" customHeight="1" x14ac:dyDescent="0.25">
      <c r="A4" s="5" t="s">
        <v>4</v>
      </c>
      <c r="B4" s="6"/>
      <c r="C4" s="939" t="s">
        <v>5</v>
      </c>
      <c r="D4" s="939"/>
      <c r="E4" s="939"/>
      <c r="F4" s="939"/>
      <c r="G4" s="939"/>
      <c r="H4" s="939"/>
      <c r="I4" s="939"/>
      <c r="J4" s="939"/>
      <c r="K4" s="939"/>
      <c r="L4" s="939"/>
      <c r="M4" s="939"/>
      <c r="N4" s="939"/>
      <c r="O4" s="939"/>
      <c r="P4" s="940"/>
      <c r="Q4" s="4"/>
    </row>
    <row r="5" spans="1:17" ht="12.75" customHeight="1" x14ac:dyDescent="0.25">
      <c r="A5" s="7" t="s">
        <v>6</v>
      </c>
      <c r="B5" s="8"/>
      <c r="C5" s="934" t="s">
        <v>507</v>
      </c>
      <c r="D5" s="934"/>
      <c r="E5" s="934"/>
      <c r="F5" s="934"/>
      <c r="G5" s="934"/>
      <c r="H5" s="934"/>
      <c r="I5" s="934"/>
      <c r="J5" s="934"/>
      <c r="K5" s="934"/>
      <c r="L5" s="934"/>
      <c r="M5" s="934"/>
      <c r="N5" s="934"/>
      <c r="O5" s="934"/>
      <c r="P5" s="935"/>
      <c r="Q5" s="4"/>
    </row>
    <row r="6" spans="1:17" ht="12.75" customHeight="1" x14ac:dyDescent="0.25">
      <c r="A6" s="7" t="s">
        <v>8</v>
      </c>
      <c r="B6" s="8"/>
      <c r="C6" s="934" t="s">
        <v>357</v>
      </c>
      <c r="D6" s="934"/>
      <c r="E6" s="934"/>
      <c r="F6" s="934"/>
      <c r="G6" s="934"/>
      <c r="H6" s="934"/>
      <c r="I6" s="934"/>
      <c r="J6" s="934"/>
      <c r="K6" s="934"/>
      <c r="L6" s="934"/>
      <c r="M6" s="934"/>
      <c r="N6" s="934"/>
      <c r="O6" s="934"/>
      <c r="P6" s="935"/>
      <c r="Q6" s="4"/>
    </row>
    <row r="7" spans="1:17" x14ac:dyDescent="0.25">
      <c r="A7" s="7" t="s">
        <v>10</v>
      </c>
      <c r="B7" s="8"/>
      <c r="C7" s="939" t="s">
        <v>508</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t="s">
        <v>509</v>
      </c>
      <c r="D9" s="934"/>
      <c r="E9" s="934"/>
      <c r="F9" s="934"/>
      <c r="G9" s="934"/>
      <c r="H9" s="934"/>
      <c r="I9" s="934"/>
      <c r="J9" s="934"/>
      <c r="K9" s="934"/>
      <c r="L9" s="934"/>
      <c r="M9" s="934"/>
      <c r="N9" s="934"/>
      <c r="O9" s="934"/>
      <c r="P9" s="935"/>
      <c r="Q9" s="4"/>
    </row>
    <row r="10" spans="1:17" ht="12.75" customHeight="1" x14ac:dyDescent="0.25">
      <c r="A10" s="7"/>
      <c r="B10" s="8" t="s">
        <v>14</v>
      </c>
      <c r="C10" s="934"/>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238367</v>
      </c>
      <c r="D20" s="38">
        <f t="shared" ref="D20:E20" si="0">SUM(D21,D24,D25,D41,D43)</f>
        <v>238367</v>
      </c>
      <c r="E20" s="39">
        <f t="shared" si="0"/>
        <v>0</v>
      </c>
      <c r="F20" s="40">
        <f>SUM(F21,F24,F25,F41,F43)</f>
        <v>238367</v>
      </c>
      <c r="G20" s="38">
        <f t="shared" ref="G20:H20" si="1">SUM(G21,G24,G43)</f>
        <v>0</v>
      </c>
      <c r="H20" s="39">
        <f t="shared" si="1"/>
        <v>0</v>
      </c>
      <c r="I20" s="40">
        <f>SUM(I21,I24,I43)</f>
        <v>0</v>
      </c>
      <c r="J20" s="41">
        <f t="shared" ref="J20:K20" si="2">SUM(J21,J26,J43)</f>
        <v>0</v>
      </c>
      <c r="K20" s="39">
        <f t="shared" si="2"/>
        <v>0</v>
      </c>
      <c r="L20" s="40">
        <f>SUM(L21,L26,L43)</f>
        <v>0</v>
      </c>
      <c r="M20" s="38">
        <f t="shared" ref="M20:O20" si="3">SUM(M21,M45)</f>
        <v>0</v>
      </c>
      <c r="N20" s="39">
        <f t="shared" si="3"/>
        <v>0</v>
      </c>
      <c r="O20" s="40">
        <f t="shared" si="3"/>
        <v>0</v>
      </c>
      <c r="P20" s="42"/>
    </row>
    <row r="21" spans="1:17" ht="12.75" hidden="1" thickTop="1" x14ac:dyDescent="0.25">
      <c r="A21" s="43"/>
      <c r="B21" s="44" t="s">
        <v>39</v>
      </c>
      <c r="C21" s="45">
        <f t="shared" ref="C21:C84" si="4">F21+I21+L21+O21</f>
        <v>0</v>
      </c>
      <c r="D21" s="46">
        <f t="shared" ref="D21:E21" si="5">SUM(D22:D23)</f>
        <v>0</v>
      </c>
      <c r="E21" s="47">
        <f t="shared" si="5"/>
        <v>0</v>
      </c>
      <c r="F21" s="48">
        <f>SUM(F22:F23)</f>
        <v>0</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t="12.75" hidden="1" thickTop="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ht="12.75" hidden="1" thickTop="1" x14ac:dyDescent="0.25">
      <c r="A23" s="59"/>
      <c r="B23" s="60" t="s">
        <v>41</v>
      </c>
      <c r="C23" s="61">
        <f t="shared" si="4"/>
        <v>0</v>
      </c>
      <c r="D23" s="62"/>
      <c r="E23" s="65"/>
      <c r="F23" s="64">
        <f t="shared" ref="F23:F25" si="9">D23+E23</f>
        <v>0</v>
      </c>
      <c r="G23" s="62"/>
      <c r="H23" s="65"/>
      <c r="I23" s="64">
        <f t="shared" ref="I23:I24" si="10">G23+H23</f>
        <v>0</v>
      </c>
      <c r="J23" s="66"/>
      <c r="K23" s="65"/>
      <c r="L23" s="64">
        <f>J23+K23</f>
        <v>0</v>
      </c>
      <c r="M23" s="62"/>
      <c r="N23" s="65"/>
      <c r="O23" s="64">
        <f>M23+N23</f>
        <v>0</v>
      </c>
      <c r="P23" s="558"/>
    </row>
    <row r="24" spans="1:17" s="34" customFormat="1" ht="25.5" thickTop="1" thickBot="1" x14ac:dyDescent="0.3">
      <c r="A24" s="68">
        <v>19300</v>
      </c>
      <c r="B24" s="68" t="s">
        <v>42</v>
      </c>
      <c r="C24" s="69">
        <f>F24+I24</f>
        <v>238367</v>
      </c>
      <c r="D24" s="70">
        <v>238367</v>
      </c>
      <c r="E24" s="654">
        <f>-1172+1172</f>
        <v>0</v>
      </c>
      <c r="F24" s="72">
        <f t="shared" si="9"/>
        <v>238367</v>
      </c>
      <c r="G24" s="70"/>
      <c r="H24" s="73"/>
      <c r="I24" s="72">
        <f t="shared" si="10"/>
        <v>0</v>
      </c>
      <c r="J24" s="74" t="s">
        <v>43</v>
      </c>
      <c r="K24" s="75" t="s">
        <v>43</v>
      </c>
      <c r="L24" s="76" t="s">
        <v>43</v>
      </c>
      <c r="M24" s="77" t="s">
        <v>43</v>
      </c>
      <c r="N24" s="78" t="s">
        <v>43</v>
      </c>
      <c r="O24" s="76" t="s">
        <v>43</v>
      </c>
      <c r="P24" s="655"/>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90" t="s">
        <v>43</v>
      </c>
      <c r="L25" s="88" t="s">
        <v>43</v>
      </c>
      <c r="M25" s="91" t="s">
        <v>43</v>
      </c>
      <c r="N25" s="90" t="s">
        <v>43</v>
      </c>
      <c r="O25" s="88" t="s">
        <v>43</v>
      </c>
      <c r="P25" s="93"/>
    </row>
    <row r="26" spans="1:17" s="34" customFormat="1" ht="36.75" hidden="1" thickTop="1" x14ac:dyDescent="0.25">
      <c r="A26" s="81">
        <v>21300</v>
      </c>
      <c r="B26" s="81" t="s">
        <v>45</v>
      </c>
      <c r="C26" s="82">
        <f>L26</f>
        <v>0</v>
      </c>
      <c r="D26" s="91" t="s">
        <v>43</v>
      </c>
      <c r="E26" s="90" t="s">
        <v>43</v>
      </c>
      <c r="F26" s="88" t="s">
        <v>43</v>
      </c>
      <c r="G26" s="91" t="s">
        <v>43</v>
      </c>
      <c r="H26" s="90" t="s">
        <v>43</v>
      </c>
      <c r="I26" s="88" t="s">
        <v>43</v>
      </c>
      <c r="J26" s="89">
        <f t="shared" ref="J26:K26" si="11">SUM(J27,J31,J33,J36)</f>
        <v>0</v>
      </c>
      <c r="K26" s="90">
        <f t="shared" si="11"/>
        <v>0</v>
      </c>
      <c r="L26" s="92">
        <f>SUM(L27,L31,L33,L36)</f>
        <v>0</v>
      </c>
      <c r="M26" s="91" t="s">
        <v>43</v>
      </c>
      <c r="N26" s="90" t="s">
        <v>43</v>
      </c>
      <c r="O26" s="88" t="s">
        <v>43</v>
      </c>
      <c r="P26" s="93"/>
    </row>
    <row r="27" spans="1:17" s="34" customFormat="1" ht="24.75" hidden="1" thickTop="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t="12.75" hidden="1" thickTop="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t="12.75" hidden="1" thickTop="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75" hidden="1" thickTop="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75" hidden="1" thickTop="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75" hidden="1" thickTop="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t="12.75" hidden="1" thickTop="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t="12.75" hidden="1" thickTop="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75" hidden="1" thickTop="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hidden="1" customHeight="1" x14ac:dyDescent="0.25">
      <c r="A36" s="94">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93"/>
    </row>
    <row r="37" spans="1:16" ht="24.75" hidden="1" thickTop="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t="12.75" hidden="1" thickTop="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t="12.75" hidden="1" thickTop="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75" hidden="1" thickTop="1" x14ac:dyDescent="0.25">
      <c r="A40" s="126">
        <v>21399</v>
      </c>
      <c r="B40" s="127" t="s">
        <v>59</v>
      </c>
      <c r="C40" s="128">
        <f t="shared" si="13"/>
        <v>0</v>
      </c>
      <c r="D40" s="129" t="s">
        <v>43</v>
      </c>
      <c r="E40" s="130" t="s">
        <v>43</v>
      </c>
      <c r="F40" s="131" t="s">
        <v>43</v>
      </c>
      <c r="G40" s="129" t="s">
        <v>43</v>
      </c>
      <c r="H40" s="130" t="s">
        <v>43</v>
      </c>
      <c r="I40" s="131" t="s">
        <v>43</v>
      </c>
      <c r="J40" s="132"/>
      <c r="K40" s="133"/>
      <c r="L40" s="134">
        <f t="shared" si="19"/>
        <v>0</v>
      </c>
      <c r="M40" s="135" t="s">
        <v>43</v>
      </c>
      <c r="N40" s="133" t="s">
        <v>43</v>
      </c>
      <c r="O40" s="131" t="s">
        <v>43</v>
      </c>
      <c r="P40" s="136"/>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75" hidden="1" thickTop="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6" s="34" customFormat="1" ht="24.75" hidden="1" thickTop="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125"/>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75" hidden="1" thickTop="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75" hidden="1" thickTop="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t="12.75" hidden="1" thickTop="1" x14ac:dyDescent="0.25">
      <c r="A48" s="171"/>
      <c r="B48" s="167"/>
      <c r="C48" s="172"/>
      <c r="D48" s="173"/>
      <c r="E48" s="174"/>
      <c r="F48" s="143"/>
      <c r="G48" s="146"/>
      <c r="H48" s="145"/>
      <c r="I48" s="143"/>
      <c r="J48" s="144"/>
      <c r="K48" s="145"/>
      <c r="L48" s="142"/>
      <c r="M48" s="140"/>
      <c r="N48" s="141"/>
      <c r="O48" s="142"/>
      <c r="P48" s="170"/>
    </row>
    <row r="49" spans="1:16" s="34" customFormat="1" ht="12.75" hidden="1" thickTop="1" x14ac:dyDescent="0.25">
      <c r="A49" s="175"/>
      <c r="B49" s="176" t="s">
        <v>67</v>
      </c>
      <c r="C49" s="177"/>
      <c r="D49" s="178"/>
      <c r="E49" s="179"/>
      <c r="F49" s="180"/>
      <c r="G49" s="178"/>
      <c r="H49" s="179"/>
      <c r="I49" s="180"/>
      <c r="J49" s="181"/>
      <c r="K49" s="179"/>
      <c r="L49" s="180"/>
      <c r="M49" s="178"/>
      <c r="N49" s="179"/>
      <c r="O49" s="180"/>
      <c r="P49" s="182"/>
    </row>
    <row r="50" spans="1:16" s="34" customFormat="1" ht="13.5" thickTop="1" thickBot="1" x14ac:dyDescent="0.3">
      <c r="A50" s="183"/>
      <c r="B50" s="35" t="s">
        <v>68</v>
      </c>
      <c r="C50" s="184">
        <f t="shared" si="4"/>
        <v>238367</v>
      </c>
      <c r="D50" s="185">
        <f t="shared" ref="D50:E50" si="26">SUM(D51,D269)</f>
        <v>238367</v>
      </c>
      <c r="E50" s="186">
        <f t="shared" si="26"/>
        <v>0</v>
      </c>
      <c r="F50" s="187">
        <f>SUM(F51,F269)</f>
        <v>238367</v>
      </c>
      <c r="G50" s="185">
        <f t="shared" ref="G50:O50" si="27">SUM(G51,G269)</f>
        <v>0</v>
      </c>
      <c r="H50" s="186">
        <f t="shared" si="27"/>
        <v>0</v>
      </c>
      <c r="I50" s="187">
        <f t="shared" si="27"/>
        <v>0</v>
      </c>
      <c r="J50" s="188">
        <f t="shared" si="27"/>
        <v>0</v>
      </c>
      <c r="K50" s="186">
        <f t="shared" si="27"/>
        <v>0</v>
      </c>
      <c r="L50" s="187">
        <f t="shared" si="27"/>
        <v>0</v>
      </c>
      <c r="M50" s="185">
        <f t="shared" si="27"/>
        <v>0</v>
      </c>
      <c r="N50" s="186">
        <f t="shared" si="27"/>
        <v>0</v>
      </c>
      <c r="O50" s="187">
        <f t="shared" si="27"/>
        <v>0</v>
      </c>
      <c r="P50" s="189"/>
    </row>
    <row r="51" spans="1:16" s="34" customFormat="1" ht="36.75" thickTop="1" x14ac:dyDescent="0.25">
      <c r="A51" s="190"/>
      <c r="B51" s="191" t="s">
        <v>69</v>
      </c>
      <c r="C51" s="192">
        <f t="shared" si="4"/>
        <v>238367</v>
      </c>
      <c r="D51" s="193">
        <f t="shared" ref="D51:E51" si="28">SUM(D52,D181)</f>
        <v>238367</v>
      </c>
      <c r="E51" s="194">
        <f t="shared" si="28"/>
        <v>0</v>
      </c>
      <c r="F51" s="195">
        <f>SUM(F52,F181)</f>
        <v>238367</v>
      </c>
      <c r="G51" s="193">
        <f t="shared" ref="G51:H51" si="29">SUM(G52,G181)</f>
        <v>0</v>
      </c>
      <c r="H51" s="194">
        <f t="shared" si="29"/>
        <v>0</v>
      </c>
      <c r="I51" s="195">
        <f>SUM(I52,I181)</f>
        <v>0</v>
      </c>
      <c r="J51" s="196">
        <f t="shared" ref="J51:K51" si="30">SUM(J52,J181)</f>
        <v>0</v>
      </c>
      <c r="K51" s="194">
        <f t="shared" si="30"/>
        <v>0</v>
      </c>
      <c r="L51" s="195">
        <f>SUM(L52,L181)</f>
        <v>0</v>
      </c>
      <c r="M51" s="193">
        <f t="shared" ref="M51:O51" si="31">SUM(M52,M181)</f>
        <v>0</v>
      </c>
      <c r="N51" s="194">
        <f t="shared" si="31"/>
        <v>0</v>
      </c>
      <c r="O51" s="195">
        <f t="shared" si="31"/>
        <v>0</v>
      </c>
      <c r="P51" s="197"/>
    </row>
    <row r="52" spans="1:16" s="34" customFormat="1" ht="24" x14ac:dyDescent="0.25">
      <c r="A52" s="26"/>
      <c r="B52" s="24" t="s">
        <v>70</v>
      </c>
      <c r="C52" s="198">
        <f t="shared" si="4"/>
        <v>80650</v>
      </c>
      <c r="D52" s="199">
        <f t="shared" ref="D52:E52" si="32">SUM(D53,D75,D160,D174)</f>
        <v>80650</v>
      </c>
      <c r="E52" s="200">
        <f t="shared" si="32"/>
        <v>0</v>
      </c>
      <c r="F52" s="201">
        <f>SUM(F53,F75,F160,F174)</f>
        <v>80650</v>
      </c>
      <c r="G52" s="199">
        <f t="shared" ref="G52:H52" si="33">SUM(G53,G75,G160,G174)</f>
        <v>0</v>
      </c>
      <c r="H52" s="200">
        <f t="shared" si="33"/>
        <v>0</v>
      </c>
      <c r="I52" s="201">
        <f>SUM(I53,I75,I160,I174)</f>
        <v>0</v>
      </c>
      <c r="J52" s="202">
        <f t="shared" ref="J52:K52" si="34">SUM(J53,J75,J160,J174)</f>
        <v>0</v>
      </c>
      <c r="K52" s="200">
        <f t="shared" si="34"/>
        <v>0</v>
      </c>
      <c r="L52" s="201">
        <f>SUM(L53,L75,L160,L174)</f>
        <v>0</v>
      </c>
      <c r="M52" s="199">
        <f t="shared" ref="M52:O52" si="35">SUM(M53,M75,M160,M174)</f>
        <v>0</v>
      </c>
      <c r="N52" s="200">
        <f t="shared" si="35"/>
        <v>0</v>
      </c>
      <c r="O52" s="201">
        <f t="shared" si="35"/>
        <v>0</v>
      </c>
      <c r="P52" s="203"/>
    </row>
    <row r="53" spans="1:16" s="34" customFormat="1" hidden="1" x14ac:dyDescent="0.25">
      <c r="A53" s="204">
        <v>1000</v>
      </c>
      <c r="B53" s="204" t="s">
        <v>71</v>
      </c>
      <c r="C53" s="205">
        <f t="shared" si="4"/>
        <v>0</v>
      </c>
      <c r="D53" s="206">
        <f t="shared" ref="D53:E53" si="36">SUM(D54,D67)</f>
        <v>0</v>
      </c>
      <c r="E53" s="207">
        <f t="shared" si="36"/>
        <v>0</v>
      </c>
      <c r="F53" s="208">
        <f>SUM(F54,F67)</f>
        <v>0</v>
      </c>
      <c r="G53" s="206">
        <f t="shared" ref="G53:H53" si="37">SUM(G54,G67)</f>
        <v>0</v>
      </c>
      <c r="H53" s="207">
        <f t="shared" si="37"/>
        <v>0</v>
      </c>
      <c r="I53" s="208">
        <f>SUM(I54,I67)</f>
        <v>0</v>
      </c>
      <c r="J53" s="209">
        <f t="shared" ref="J53:K53" si="38">SUM(J54,J67)</f>
        <v>0</v>
      </c>
      <c r="K53" s="207">
        <f t="shared" si="38"/>
        <v>0</v>
      </c>
      <c r="L53" s="208">
        <f>SUM(L54,L67)</f>
        <v>0</v>
      </c>
      <c r="M53" s="206">
        <f t="shared" ref="M53:O53" si="39">SUM(M54,M67)</f>
        <v>0</v>
      </c>
      <c r="N53" s="207">
        <f t="shared" si="39"/>
        <v>0</v>
      </c>
      <c r="O53" s="208">
        <f t="shared" si="39"/>
        <v>0</v>
      </c>
      <c r="P53" s="210"/>
    </row>
    <row r="54" spans="1:16" hidden="1" x14ac:dyDescent="0.25">
      <c r="A54" s="81">
        <v>1100</v>
      </c>
      <c r="B54" s="211" t="s">
        <v>72</v>
      </c>
      <c r="C54" s="82">
        <f t="shared" si="4"/>
        <v>0</v>
      </c>
      <c r="D54" s="212">
        <f t="shared" ref="D54:E54" si="40">SUM(D55,D58,D66)</f>
        <v>0</v>
      </c>
      <c r="E54" s="213">
        <f t="shared" si="40"/>
        <v>0</v>
      </c>
      <c r="F54" s="92">
        <f>SUM(F55,F58,F66)</f>
        <v>0</v>
      </c>
      <c r="G54" s="212">
        <f t="shared" ref="G54:H54" si="41">SUM(G55,G58,G66)</f>
        <v>0</v>
      </c>
      <c r="H54" s="213">
        <f t="shared" si="41"/>
        <v>0</v>
      </c>
      <c r="I54" s="92">
        <f>SUM(I55,I58,I66)</f>
        <v>0</v>
      </c>
      <c r="J54" s="214">
        <f t="shared" ref="J54:K54" si="42">SUM(J55,J58,J66)</f>
        <v>0</v>
      </c>
      <c r="K54" s="213">
        <f t="shared" si="42"/>
        <v>0</v>
      </c>
      <c r="L54" s="92">
        <f>SUM(L55,L58,L66)</f>
        <v>0</v>
      </c>
      <c r="M54" s="212">
        <f t="shared" ref="M54:O54" si="43">SUM(M55,M58,M66)</f>
        <v>0</v>
      </c>
      <c r="N54" s="213">
        <f t="shared" si="43"/>
        <v>0</v>
      </c>
      <c r="O54" s="92">
        <f t="shared" si="43"/>
        <v>0</v>
      </c>
      <c r="P54" s="215"/>
    </row>
    <row r="55" spans="1:16" hidden="1" x14ac:dyDescent="0.25">
      <c r="A55" s="216">
        <v>1110</v>
      </c>
      <c r="B55" s="167" t="s">
        <v>73</v>
      </c>
      <c r="C55" s="172">
        <f t="shared" si="4"/>
        <v>0</v>
      </c>
      <c r="D55" s="173">
        <f t="shared" ref="D55:E55" si="44">SUM(D56:D57)</f>
        <v>0</v>
      </c>
      <c r="E55" s="174">
        <f t="shared" si="44"/>
        <v>0</v>
      </c>
      <c r="F55" s="217">
        <f>SUM(F56:F57)</f>
        <v>0</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4" hidden="1" customHeight="1" x14ac:dyDescent="0.25">
      <c r="A57" s="60">
        <v>1119</v>
      </c>
      <c r="B57" s="105" t="s">
        <v>75</v>
      </c>
      <c r="C57" s="106">
        <f t="shared" si="4"/>
        <v>0</v>
      </c>
      <c r="D57" s="224"/>
      <c r="E57" s="225"/>
      <c r="F57" s="112">
        <f t="shared" si="48"/>
        <v>0</v>
      </c>
      <c r="G57" s="224"/>
      <c r="H57" s="225"/>
      <c r="I57" s="112">
        <f t="shared" si="49"/>
        <v>0</v>
      </c>
      <c r="J57" s="226"/>
      <c r="K57" s="225"/>
      <c r="L57" s="112">
        <f t="shared" si="50"/>
        <v>0</v>
      </c>
      <c r="M57" s="224"/>
      <c r="N57" s="225"/>
      <c r="O57" s="112">
        <f t="shared" si="51"/>
        <v>0</v>
      </c>
      <c r="P57" s="227"/>
    </row>
    <row r="58" spans="1:16" hidden="1" x14ac:dyDescent="0.25">
      <c r="A58" s="228">
        <v>1140</v>
      </c>
      <c r="B58" s="105" t="s">
        <v>76</v>
      </c>
      <c r="C58" s="106">
        <f t="shared" si="4"/>
        <v>0</v>
      </c>
      <c r="D58" s="229">
        <f t="shared" ref="D58:E58" si="52">SUM(D59:D65)</f>
        <v>0</v>
      </c>
      <c r="E58" s="230">
        <f t="shared" si="52"/>
        <v>0</v>
      </c>
      <c r="F58" s="112">
        <f>SUM(F59:F65)</f>
        <v>0</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6" hidden="1" x14ac:dyDescent="0.25">
      <c r="A59" s="60">
        <v>1141</v>
      </c>
      <c r="B59" s="105" t="s">
        <v>77</v>
      </c>
      <c r="C59" s="106">
        <f t="shared" si="4"/>
        <v>0</v>
      </c>
      <c r="D59" s="224"/>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227"/>
    </row>
    <row r="60" spans="1:16" ht="24.75" hidden="1" customHeight="1" x14ac:dyDescent="0.25">
      <c r="A60" s="60">
        <v>1142</v>
      </c>
      <c r="B60" s="105" t="s">
        <v>78</v>
      </c>
      <c r="C60" s="106">
        <f t="shared" si="4"/>
        <v>0</v>
      </c>
      <c r="D60" s="224"/>
      <c r="E60" s="225"/>
      <c r="F60" s="112">
        <f t="shared" si="56"/>
        <v>0</v>
      </c>
      <c r="G60" s="224"/>
      <c r="H60" s="225"/>
      <c r="I60" s="112">
        <f t="shared" si="57"/>
        <v>0</v>
      </c>
      <c r="J60" s="226"/>
      <c r="K60" s="225"/>
      <c r="L60" s="112">
        <f t="shared" si="58"/>
        <v>0</v>
      </c>
      <c r="M60" s="224"/>
      <c r="N60" s="225"/>
      <c r="O60" s="112">
        <f t="shared" si="59"/>
        <v>0</v>
      </c>
      <c r="P60" s="227"/>
    </row>
    <row r="61" spans="1:16"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hidden="1" x14ac:dyDescent="0.25">
      <c r="A63" s="60">
        <v>1147</v>
      </c>
      <c r="B63" s="105" t="s">
        <v>81</v>
      </c>
      <c r="C63" s="106">
        <f t="shared" si="4"/>
        <v>0</v>
      </c>
      <c r="D63" s="224"/>
      <c r="E63" s="225"/>
      <c r="F63" s="112">
        <f t="shared" si="56"/>
        <v>0</v>
      </c>
      <c r="G63" s="224"/>
      <c r="H63" s="225"/>
      <c r="I63" s="112">
        <f t="shared" si="57"/>
        <v>0</v>
      </c>
      <c r="J63" s="226"/>
      <c r="K63" s="225"/>
      <c r="L63" s="112">
        <f t="shared" si="58"/>
        <v>0</v>
      </c>
      <c r="M63" s="224"/>
      <c r="N63" s="225"/>
      <c r="O63" s="112">
        <f t="shared" si="59"/>
        <v>0</v>
      </c>
      <c r="P63" s="227"/>
    </row>
    <row r="64" spans="1:16" hidden="1" x14ac:dyDescent="0.25">
      <c r="A64" s="60">
        <v>1148</v>
      </c>
      <c r="B64" s="105" t="s">
        <v>82</v>
      </c>
      <c r="C64" s="106">
        <f t="shared" si="4"/>
        <v>0</v>
      </c>
      <c r="D64" s="224"/>
      <c r="E64" s="225"/>
      <c r="F64" s="112">
        <f t="shared" si="56"/>
        <v>0</v>
      </c>
      <c r="G64" s="224"/>
      <c r="H64" s="225"/>
      <c r="I64" s="112">
        <f t="shared" si="57"/>
        <v>0</v>
      </c>
      <c r="J64" s="226"/>
      <c r="K64" s="225"/>
      <c r="L64" s="112">
        <f t="shared" si="58"/>
        <v>0</v>
      </c>
      <c r="M64" s="224"/>
      <c r="N64" s="225"/>
      <c r="O64" s="112">
        <f t="shared" si="59"/>
        <v>0</v>
      </c>
      <c r="P64" s="227"/>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hidden="1" x14ac:dyDescent="0.25">
      <c r="A66" s="216">
        <v>1150</v>
      </c>
      <c r="B66" s="167" t="s">
        <v>84</v>
      </c>
      <c r="C66" s="172">
        <f t="shared" si="4"/>
        <v>0</v>
      </c>
      <c r="D66" s="232"/>
      <c r="E66" s="233"/>
      <c r="F66" s="217">
        <f t="shared" si="56"/>
        <v>0</v>
      </c>
      <c r="G66" s="232"/>
      <c r="H66" s="233"/>
      <c r="I66" s="217">
        <f t="shared" si="57"/>
        <v>0</v>
      </c>
      <c r="J66" s="234"/>
      <c r="K66" s="233"/>
      <c r="L66" s="217">
        <f t="shared" si="58"/>
        <v>0</v>
      </c>
      <c r="M66" s="232"/>
      <c r="N66" s="233"/>
      <c r="O66" s="217">
        <f t="shared" si="59"/>
        <v>0</v>
      </c>
      <c r="P66" s="219"/>
    </row>
    <row r="67" spans="1:16" ht="36" hidden="1" x14ac:dyDescent="0.25">
      <c r="A67" s="81">
        <v>1200</v>
      </c>
      <c r="B67" s="211" t="s">
        <v>85</v>
      </c>
      <c r="C67" s="82">
        <f t="shared" si="4"/>
        <v>0</v>
      </c>
      <c r="D67" s="212">
        <f t="shared" ref="D67:E67" si="60">SUM(D68:D69)</f>
        <v>0</v>
      </c>
      <c r="E67" s="213">
        <f t="shared" si="60"/>
        <v>0</v>
      </c>
      <c r="F67" s="92">
        <f>SUM(F68:F69)</f>
        <v>0</v>
      </c>
      <c r="G67" s="212">
        <f t="shared" ref="G67:H67" si="61">SUM(G68:G69)</f>
        <v>0</v>
      </c>
      <c r="H67" s="213">
        <f t="shared" si="61"/>
        <v>0</v>
      </c>
      <c r="I67" s="92">
        <f>SUM(I68:I69)</f>
        <v>0</v>
      </c>
      <c r="J67" s="214">
        <f t="shared" ref="J67:K67" si="62">SUM(J68:J69)</f>
        <v>0</v>
      </c>
      <c r="K67" s="213">
        <f t="shared" si="62"/>
        <v>0</v>
      </c>
      <c r="L67" s="92">
        <f>SUM(L68:L69)</f>
        <v>0</v>
      </c>
      <c r="M67" s="212">
        <f t="shared" ref="M67:O67" si="63">SUM(M68:M69)</f>
        <v>0</v>
      </c>
      <c r="N67" s="213">
        <f t="shared" si="63"/>
        <v>0</v>
      </c>
      <c r="O67" s="92">
        <f t="shared" si="63"/>
        <v>0</v>
      </c>
      <c r="P67" s="235"/>
    </row>
    <row r="68" spans="1:16" ht="24" hidden="1" x14ac:dyDescent="0.25">
      <c r="A68" s="236">
        <v>1210</v>
      </c>
      <c r="B68" s="95" t="s">
        <v>86</v>
      </c>
      <c r="C68" s="96">
        <f t="shared" si="4"/>
        <v>0</v>
      </c>
      <c r="D68" s="220"/>
      <c r="E68" s="221"/>
      <c r="F68" s="102">
        <f>D68+E68</f>
        <v>0</v>
      </c>
      <c r="G68" s="220"/>
      <c r="H68" s="221"/>
      <c r="I68" s="102">
        <f>G68+H68</f>
        <v>0</v>
      </c>
      <c r="J68" s="222"/>
      <c r="K68" s="221"/>
      <c r="L68" s="102">
        <f>J68+K68</f>
        <v>0</v>
      </c>
      <c r="M68" s="220"/>
      <c r="N68" s="221"/>
      <c r="O68" s="102">
        <f t="shared" ref="O68" si="64">M68+N68</f>
        <v>0</v>
      </c>
      <c r="P68" s="223"/>
    </row>
    <row r="69" spans="1:16" ht="24" hidden="1" x14ac:dyDescent="0.25">
      <c r="A69" s="228">
        <v>1220</v>
      </c>
      <c r="B69" s="105" t="s">
        <v>87</v>
      </c>
      <c r="C69" s="106">
        <f t="shared" si="4"/>
        <v>0</v>
      </c>
      <c r="D69" s="229">
        <f t="shared" ref="D69:E69" si="65">SUM(D70:D74)</f>
        <v>0</v>
      </c>
      <c r="E69" s="230">
        <f t="shared" si="65"/>
        <v>0</v>
      </c>
      <c r="F69" s="112">
        <f>SUM(F70:F74)</f>
        <v>0</v>
      </c>
      <c r="G69" s="229">
        <f t="shared" ref="G69:H69" si="66">SUM(G70:G74)</f>
        <v>0</v>
      </c>
      <c r="H69" s="230">
        <f t="shared" si="66"/>
        <v>0</v>
      </c>
      <c r="I69" s="112">
        <f>SUM(I70:I74)</f>
        <v>0</v>
      </c>
      <c r="J69" s="231">
        <f t="shared" ref="J69:K69" si="67">SUM(J70:J74)</f>
        <v>0</v>
      </c>
      <c r="K69" s="230">
        <f t="shared" si="67"/>
        <v>0</v>
      </c>
      <c r="L69" s="112">
        <f>SUM(L70:L74)</f>
        <v>0</v>
      </c>
      <c r="M69" s="229">
        <f t="shared" ref="M69:O69" si="68">SUM(M70:M74)</f>
        <v>0</v>
      </c>
      <c r="N69" s="230">
        <f t="shared" si="68"/>
        <v>0</v>
      </c>
      <c r="O69" s="112">
        <f t="shared" si="68"/>
        <v>0</v>
      </c>
      <c r="P69" s="227"/>
    </row>
    <row r="70" spans="1:16" ht="60" hidden="1" x14ac:dyDescent="0.25">
      <c r="A70" s="60">
        <v>1221</v>
      </c>
      <c r="B70" s="105" t="s">
        <v>88</v>
      </c>
      <c r="C70" s="106">
        <f t="shared" si="4"/>
        <v>0</v>
      </c>
      <c r="D70" s="224"/>
      <c r="E70" s="225"/>
      <c r="F70" s="112">
        <f t="shared" ref="F70:F74" si="69">D70+E70</f>
        <v>0</v>
      </c>
      <c r="G70" s="224"/>
      <c r="H70" s="225"/>
      <c r="I70" s="112">
        <f t="shared" ref="I70:I74" si="70">G70+H70</f>
        <v>0</v>
      </c>
      <c r="J70" s="226"/>
      <c r="K70" s="225"/>
      <c r="L70" s="112">
        <f t="shared" ref="L70:L74" si="71">J70+K70</f>
        <v>0</v>
      </c>
      <c r="M70" s="224"/>
      <c r="N70" s="225"/>
      <c r="O70" s="112">
        <f t="shared" ref="O70:O74" si="72">M70+N70</f>
        <v>0</v>
      </c>
      <c r="P70" s="227"/>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hidden="1" x14ac:dyDescent="0.25">
      <c r="A73" s="60">
        <v>1227</v>
      </c>
      <c r="B73" s="105" t="s">
        <v>91</v>
      </c>
      <c r="C73" s="106">
        <f t="shared" si="4"/>
        <v>0</v>
      </c>
      <c r="D73" s="224"/>
      <c r="E73" s="225"/>
      <c r="F73" s="112">
        <f t="shared" si="69"/>
        <v>0</v>
      </c>
      <c r="G73" s="224"/>
      <c r="H73" s="225"/>
      <c r="I73" s="112">
        <f t="shared" si="70"/>
        <v>0</v>
      </c>
      <c r="J73" s="226"/>
      <c r="K73" s="225"/>
      <c r="L73" s="112">
        <f t="shared" si="71"/>
        <v>0</v>
      </c>
      <c r="M73" s="224"/>
      <c r="N73" s="225"/>
      <c r="O73" s="112">
        <f t="shared" si="72"/>
        <v>0</v>
      </c>
      <c r="P73" s="227"/>
    </row>
    <row r="74" spans="1:16" ht="60" hidden="1" x14ac:dyDescent="0.25">
      <c r="A74" s="60">
        <v>1228</v>
      </c>
      <c r="B74" s="105" t="s">
        <v>92</v>
      </c>
      <c r="C74" s="106">
        <f t="shared" si="4"/>
        <v>0</v>
      </c>
      <c r="D74" s="224"/>
      <c r="E74" s="225"/>
      <c r="F74" s="112">
        <f t="shared" si="69"/>
        <v>0</v>
      </c>
      <c r="G74" s="224"/>
      <c r="H74" s="225"/>
      <c r="I74" s="112">
        <f t="shared" si="70"/>
        <v>0</v>
      </c>
      <c r="J74" s="226"/>
      <c r="K74" s="225"/>
      <c r="L74" s="112">
        <f t="shared" si="71"/>
        <v>0</v>
      </c>
      <c r="M74" s="224"/>
      <c r="N74" s="225"/>
      <c r="O74" s="112">
        <f t="shared" si="72"/>
        <v>0</v>
      </c>
      <c r="P74" s="227"/>
    </row>
    <row r="75" spans="1:16" x14ac:dyDescent="0.25">
      <c r="A75" s="204">
        <v>2000</v>
      </c>
      <c r="B75" s="204" t="s">
        <v>93</v>
      </c>
      <c r="C75" s="205">
        <f t="shared" si="4"/>
        <v>80650</v>
      </c>
      <c r="D75" s="206">
        <f t="shared" ref="D75:O75" si="73">SUM(D76,D83,D120,D151,D152)</f>
        <v>80650</v>
      </c>
      <c r="E75" s="207">
        <f t="shared" si="73"/>
        <v>0</v>
      </c>
      <c r="F75" s="208">
        <f t="shared" si="73"/>
        <v>80650</v>
      </c>
      <c r="G75" s="206">
        <f t="shared" si="73"/>
        <v>0</v>
      </c>
      <c r="H75" s="207">
        <f t="shared" si="73"/>
        <v>0</v>
      </c>
      <c r="I75" s="208">
        <f t="shared" si="73"/>
        <v>0</v>
      </c>
      <c r="J75" s="209">
        <f t="shared" si="73"/>
        <v>0</v>
      </c>
      <c r="K75" s="207">
        <f t="shared" si="73"/>
        <v>0</v>
      </c>
      <c r="L75" s="208">
        <f t="shared" si="73"/>
        <v>0</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70389</v>
      </c>
      <c r="D83" s="212">
        <f t="shared" ref="D83:E83" si="94">SUM(D84,D85,D91,D99,D107,D108,D114,D119)</f>
        <v>71561</v>
      </c>
      <c r="E83" s="213">
        <f t="shared" si="94"/>
        <v>-1172</v>
      </c>
      <c r="F83" s="92">
        <f>SUM(F84,F85,F91,F99,F107,F108,F114,F119)</f>
        <v>70389</v>
      </c>
      <c r="G83" s="212">
        <f t="shared" ref="G83:H83" si="95">SUM(G84,G85,G91,G99,G107,G108,G114,G119)</f>
        <v>0</v>
      </c>
      <c r="H83" s="213">
        <f t="shared" si="95"/>
        <v>0</v>
      </c>
      <c r="I83" s="92">
        <f>SUM(I84,I85,I91,I99,I107,I108,I114,I119)</f>
        <v>0</v>
      </c>
      <c r="J83" s="214">
        <f t="shared" ref="J83:K83" si="96">SUM(J84,J85,J91,J99,J107,J108,J114,J119)</f>
        <v>0</v>
      </c>
      <c r="K83" s="213">
        <f t="shared" si="96"/>
        <v>0</v>
      </c>
      <c r="L83" s="92">
        <f>SUM(L84,L85,L91,L99,L107,L108,L114,L119)</f>
        <v>0</v>
      </c>
      <c r="M83" s="212">
        <f t="shared" ref="M83:O83" si="97">SUM(M84,M85,M91,M99,M107,M108,M114,M119)</f>
        <v>0</v>
      </c>
      <c r="N83" s="213">
        <f t="shared" si="97"/>
        <v>0</v>
      </c>
      <c r="O83" s="92">
        <f t="shared" si="97"/>
        <v>0</v>
      </c>
      <c r="P83" s="240"/>
    </row>
    <row r="84" spans="1:16" hidden="1" x14ac:dyDescent="0.25">
      <c r="A84" s="216">
        <v>2210</v>
      </c>
      <c r="B84" s="167" t="s">
        <v>100</v>
      </c>
      <c r="C84" s="172">
        <f t="shared" si="4"/>
        <v>0</v>
      </c>
      <c r="D84" s="232"/>
      <c r="E84" s="233"/>
      <c r="F84" s="217">
        <f>D84+E84</f>
        <v>0</v>
      </c>
      <c r="G84" s="232"/>
      <c r="H84" s="233"/>
      <c r="I84" s="217">
        <f>G84+H84</f>
        <v>0</v>
      </c>
      <c r="J84" s="234"/>
      <c r="K84" s="233"/>
      <c r="L84" s="217">
        <f>J84+K84</f>
        <v>0</v>
      </c>
      <c r="M84" s="232"/>
      <c r="N84" s="233"/>
      <c r="O84" s="217">
        <f t="shared" ref="O84" si="98">M84+N84</f>
        <v>0</v>
      </c>
      <c r="P84" s="219"/>
    </row>
    <row r="85" spans="1:16" ht="24" hidden="1" x14ac:dyDescent="0.25">
      <c r="A85" s="228">
        <v>2220</v>
      </c>
      <c r="B85" s="105" t="s">
        <v>101</v>
      </c>
      <c r="C85" s="106">
        <f t="shared" ref="C85:C148" si="99">F85+I85+L85+O85</f>
        <v>0</v>
      </c>
      <c r="D85" s="229">
        <f t="shared" ref="D85:E85" si="100">SUM(D86:D90)</f>
        <v>0</v>
      </c>
      <c r="E85" s="230">
        <f t="shared" si="100"/>
        <v>0</v>
      </c>
      <c r="F85" s="112">
        <f>SUM(F86:F90)</f>
        <v>0</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6" hidden="1" x14ac:dyDescent="0.25">
      <c r="A86" s="60">
        <v>2221</v>
      </c>
      <c r="B86" s="105" t="s">
        <v>102</v>
      </c>
      <c r="C86" s="106">
        <f t="shared" si="99"/>
        <v>0</v>
      </c>
      <c r="D86" s="224"/>
      <c r="E86" s="225"/>
      <c r="F86" s="112">
        <f t="shared" ref="F86:F90" si="104">D86+E86</f>
        <v>0</v>
      </c>
      <c r="G86" s="224"/>
      <c r="H86" s="225"/>
      <c r="I86" s="112">
        <f t="shared" ref="I86:I90" si="105">G86+H86</f>
        <v>0</v>
      </c>
      <c r="J86" s="226"/>
      <c r="K86" s="225"/>
      <c r="L86" s="112">
        <f t="shared" ref="L86:L90" si="106">J86+K86</f>
        <v>0</v>
      </c>
      <c r="M86" s="224"/>
      <c r="N86" s="225"/>
      <c r="O86" s="112">
        <f t="shared" ref="O86:O90" si="107">M86+N86</f>
        <v>0</v>
      </c>
      <c r="P86" s="227"/>
    </row>
    <row r="87" spans="1:16" ht="24" hidden="1" x14ac:dyDescent="0.25">
      <c r="A87" s="60">
        <v>2222</v>
      </c>
      <c r="B87" s="105" t="s">
        <v>103</v>
      </c>
      <c r="C87" s="106">
        <f t="shared" si="99"/>
        <v>0</v>
      </c>
      <c r="D87" s="224"/>
      <c r="E87" s="225"/>
      <c r="F87" s="112">
        <f t="shared" si="104"/>
        <v>0</v>
      </c>
      <c r="G87" s="224"/>
      <c r="H87" s="225"/>
      <c r="I87" s="112">
        <f t="shared" si="105"/>
        <v>0</v>
      </c>
      <c r="J87" s="226"/>
      <c r="K87" s="225"/>
      <c r="L87" s="112">
        <f t="shared" si="106"/>
        <v>0</v>
      </c>
      <c r="M87" s="224"/>
      <c r="N87" s="225"/>
      <c r="O87" s="112">
        <f t="shared" si="107"/>
        <v>0</v>
      </c>
      <c r="P87" s="227"/>
    </row>
    <row r="88" spans="1:16" hidden="1" x14ac:dyDescent="0.25">
      <c r="A88" s="60">
        <v>2223</v>
      </c>
      <c r="B88" s="105" t="s">
        <v>104</v>
      </c>
      <c r="C88" s="106">
        <f t="shared" si="99"/>
        <v>0</v>
      </c>
      <c r="D88" s="224"/>
      <c r="E88" s="225"/>
      <c r="F88" s="112">
        <f t="shared" si="104"/>
        <v>0</v>
      </c>
      <c r="G88" s="224"/>
      <c r="H88" s="225"/>
      <c r="I88" s="112">
        <f t="shared" si="105"/>
        <v>0</v>
      </c>
      <c r="J88" s="226"/>
      <c r="K88" s="225"/>
      <c r="L88" s="112">
        <f t="shared" si="106"/>
        <v>0</v>
      </c>
      <c r="M88" s="224"/>
      <c r="N88" s="225"/>
      <c r="O88" s="112">
        <f t="shared" si="107"/>
        <v>0</v>
      </c>
      <c r="P88" s="227"/>
    </row>
    <row r="89" spans="1:16" ht="48" hidden="1" x14ac:dyDescent="0.25">
      <c r="A89" s="60">
        <v>2224</v>
      </c>
      <c r="B89" s="105" t="s">
        <v>105</v>
      </c>
      <c r="C89" s="106">
        <f t="shared" si="99"/>
        <v>0</v>
      </c>
      <c r="D89" s="224"/>
      <c r="E89" s="225"/>
      <c r="F89" s="112">
        <f t="shared" si="104"/>
        <v>0</v>
      </c>
      <c r="G89" s="224"/>
      <c r="H89" s="225"/>
      <c r="I89" s="112">
        <f t="shared" si="105"/>
        <v>0</v>
      </c>
      <c r="J89" s="226"/>
      <c r="K89" s="225"/>
      <c r="L89" s="112">
        <f t="shared" si="106"/>
        <v>0</v>
      </c>
      <c r="M89" s="224"/>
      <c r="N89" s="225"/>
      <c r="O89" s="112">
        <f t="shared" si="107"/>
        <v>0</v>
      </c>
      <c r="P89" s="227"/>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58389</v>
      </c>
      <c r="D91" s="229">
        <f t="shared" ref="D91:E91" si="108">SUM(D92:D98)</f>
        <v>59561</v>
      </c>
      <c r="E91" s="230">
        <f t="shared" si="108"/>
        <v>-1172</v>
      </c>
      <c r="F91" s="112">
        <f>SUM(F92:F98)</f>
        <v>58389</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6" ht="24" x14ac:dyDescent="0.25">
      <c r="A92" s="60">
        <v>2231</v>
      </c>
      <c r="B92" s="105" t="s">
        <v>108</v>
      </c>
      <c r="C92" s="106">
        <f t="shared" si="99"/>
        <v>128</v>
      </c>
      <c r="D92" s="224">
        <v>1300</v>
      </c>
      <c r="E92" s="388">
        <v>-1172</v>
      </c>
      <c r="F92" s="112">
        <f t="shared" ref="F92:F98" si="112">D92+E92</f>
        <v>128</v>
      </c>
      <c r="G92" s="224"/>
      <c r="H92" s="225"/>
      <c r="I92" s="112">
        <f t="shared" ref="I92:I98" si="113">G92+H92</f>
        <v>0</v>
      </c>
      <c r="J92" s="226"/>
      <c r="K92" s="225"/>
      <c r="L92" s="112">
        <f t="shared" ref="L92:L98" si="114">J92+K92</f>
        <v>0</v>
      </c>
      <c r="M92" s="224"/>
      <c r="N92" s="225"/>
      <c r="O92" s="112">
        <f t="shared" ref="O92:O98" si="115">M92+N92</f>
        <v>0</v>
      </c>
      <c r="P92" s="227"/>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24" hidden="1" x14ac:dyDescent="0.25">
      <c r="A96" s="60">
        <v>2235</v>
      </c>
      <c r="B96" s="105" t="s">
        <v>112</v>
      </c>
      <c r="C96" s="106">
        <f t="shared" si="99"/>
        <v>0</v>
      </c>
      <c r="D96" s="224"/>
      <c r="E96" s="225"/>
      <c r="F96" s="112">
        <f t="shared" si="112"/>
        <v>0</v>
      </c>
      <c r="G96" s="224"/>
      <c r="H96" s="225"/>
      <c r="I96" s="112">
        <f t="shared" si="113"/>
        <v>0</v>
      </c>
      <c r="J96" s="226"/>
      <c r="K96" s="225"/>
      <c r="L96" s="112">
        <f t="shared" si="114"/>
        <v>0</v>
      </c>
      <c r="M96" s="224"/>
      <c r="N96" s="225"/>
      <c r="O96" s="112">
        <f t="shared" si="115"/>
        <v>0</v>
      </c>
      <c r="P96" s="227"/>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x14ac:dyDescent="0.25">
      <c r="A98" s="60">
        <v>2239</v>
      </c>
      <c r="B98" s="105" t="s">
        <v>115</v>
      </c>
      <c r="C98" s="106">
        <f t="shared" si="99"/>
        <v>58261</v>
      </c>
      <c r="D98" s="224">
        <v>58261</v>
      </c>
      <c r="E98" s="225"/>
      <c r="F98" s="112">
        <f t="shared" si="112"/>
        <v>58261</v>
      </c>
      <c r="G98" s="224"/>
      <c r="H98" s="225"/>
      <c r="I98" s="112">
        <f t="shared" si="113"/>
        <v>0</v>
      </c>
      <c r="J98" s="226"/>
      <c r="K98" s="225"/>
      <c r="L98" s="112">
        <f t="shared" si="114"/>
        <v>0</v>
      </c>
      <c r="M98" s="224"/>
      <c r="N98" s="225"/>
      <c r="O98" s="112">
        <f t="shared" si="115"/>
        <v>0</v>
      </c>
      <c r="P98" s="227"/>
    </row>
    <row r="99" spans="1:16" ht="36" x14ac:dyDescent="0.25">
      <c r="A99" s="228">
        <v>2240</v>
      </c>
      <c r="B99" s="105" t="s">
        <v>116</v>
      </c>
      <c r="C99" s="106">
        <f t="shared" si="99"/>
        <v>12000</v>
      </c>
      <c r="D99" s="229">
        <f t="shared" ref="D99:E99" si="116">SUM(D100:D106)</f>
        <v>12000</v>
      </c>
      <c r="E99" s="230">
        <f t="shared" si="116"/>
        <v>0</v>
      </c>
      <c r="F99" s="112">
        <f>SUM(F100:F106)</f>
        <v>12000</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6" ht="24" x14ac:dyDescent="0.25">
      <c r="A102" s="60">
        <v>2243</v>
      </c>
      <c r="B102" s="105" t="s">
        <v>119</v>
      </c>
      <c r="C102" s="106">
        <f t="shared" si="99"/>
        <v>12000</v>
      </c>
      <c r="D102" s="224">
        <v>12000</v>
      </c>
      <c r="E102" s="225"/>
      <c r="F102" s="112">
        <f t="shared" si="120"/>
        <v>12000</v>
      </c>
      <c r="G102" s="224"/>
      <c r="H102" s="225"/>
      <c r="I102" s="112">
        <f t="shared" si="121"/>
        <v>0</v>
      </c>
      <c r="J102" s="226"/>
      <c r="K102" s="225"/>
      <c r="L102" s="112">
        <f t="shared" si="122"/>
        <v>0</v>
      </c>
      <c r="M102" s="224"/>
      <c r="N102" s="225"/>
      <c r="O102" s="112">
        <f t="shared" si="123"/>
        <v>0</v>
      </c>
      <c r="P102" s="227"/>
    </row>
    <row r="103" spans="1:16" hidden="1" x14ac:dyDescent="0.25">
      <c r="A103" s="60">
        <v>2244</v>
      </c>
      <c r="B103" s="105" t="s">
        <v>120</v>
      </c>
      <c r="C103" s="106">
        <f t="shared" si="99"/>
        <v>0</v>
      </c>
      <c r="D103" s="224"/>
      <c r="E103" s="225"/>
      <c r="F103" s="112">
        <f t="shared" si="120"/>
        <v>0</v>
      </c>
      <c r="G103" s="224"/>
      <c r="H103" s="225"/>
      <c r="I103" s="112">
        <f t="shared" si="121"/>
        <v>0</v>
      </c>
      <c r="J103" s="226"/>
      <c r="K103" s="225"/>
      <c r="L103" s="112">
        <f t="shared" si="122"/>
        <v>0</v>
      </c>
      <c r="M103" s="224"/>
      <c r="N103" s="225"/>
      <c r="O103" s="112">
        <f t="shared" si="123"/>
        <v>0</v>
      </c>
      <c r="P103" s="227"/>
    </row>
    <row r="104" spans="1:16"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6"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6"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6"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6" hidden="1" x14ac:dyDescent="0.25">
      <c r="A108" s="228">
        <v>2260</v>
      </c>
      <c r="B108" s="105" t="s">
        <v>125</v>
      </c>
      <c r="C108" s="106">
        <f t="shared" si="99"/>
        <v>0</v>
      </c>
      <c r="D108" s="229">
        <f t="shared" ref="D108:E108" si="124">SUM(D109:D113)</f>
        <v>0</v>
      </c>
      <c r="E108" s="230">
        <f t="shared" si="124"/>
        <v>0</v>
      </c>
      <c r="F108" s="112">
        <f>SUM(F109:F113)</f>
        <v>0</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hidden="1" x14ac:dyDescent="0.25">
      <c r="A113" s="60">
        <v>2269</v>
      </c>
      <c r="B113" s="105" t="s">
        <v>130</v>
      </c>
      <c r="C113" s="106">
        <f t="shared" si="99"/>
        <v>0</v>
      </c>
      <c r="D113" s="224"/>
      <c r="E113" s="225"/>
      <c r="F113" s="112">
        <f t="shared" si="128"/>
        <v>0</v>
      </c>
      <c r="G113" s="224"/>
      <c r="H113" s="225"/>
      <c r="I113" s="112">
        <f t="shared" si="129"/>
        <v>0</v>
      </c>
      <c r="J113" s="226"/>
      <c r="K113" s="225"/>
      <c r="L113" s="112">
        <f t="shared" si="130"/>
        <v>0</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v>0</v>
      </c>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10261</v>
      </c>
      <c r="D120" s="244">
        <f t="shared" ref="D120:E120" si="140">SUM(D121,D126,D130,D131,D134,D138,D146,D147,D150)</f>
        <v>9089</v>
      </c>
      <c r="E120" s="245">
        <f t="shared" si="140"/>
        <v>1172</v>
      </c>
      <c r="F120" s="134">
        <f>SUM(F121,F126,F130,F131,F134,F138,F146,F147,F150)</f>
        <v>10261</v>
      </c>
      <c r="G120" s="244">
        <f t="shared" ref="G120:H120" si="141">SUM(G121,G126,G130,G131,G134,G138,G146,G147,G150)</f>
        <v>0</v>
      </c>
      <c r="H120" s="245">
        <f t="shared" si="141"/>
        <v>0</v>
      </c>
      <c r="I120" s="134">
        <f>SUM(I121,I126,I130,I131,I134,I138,I146,I147,I150)</f>
        <v>0</v>
      </c>
      <c r="J120" s="246">
        <f t="shared" ref="J120:K120" si="142">SUM(J121,J126,J130,J131,J134,J138,J146,J147,J150)</f>
        <v>0</v>
      </c>
      <c r="K120" s="245">
        <f t="shared" si="142"/>
        <v>0</v>
      </c>
      <c r="L120" s="134">
        <f>SUM(L121,L126,L130,L131,L134,L138,L146,L147,L150)</f>
        <v>0</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9561</v>
      </c>
      <c r="D121" s="237">
        <f t="shared" ref="D121:O121" si="144">SUM(D122:D125)</f>
        <v>8389</v>
      </c>
      <c r="E121" s="238">
        <f t="shared" si="144"/>
        <v>1172</v>
      </c>
      <c r="F121" s="102">
        <f t="shared" si="144"/>
        <v>9561</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hidden="1" x14ac:dyDescent="0.25">
      <c r="A122" s="60">
        <v>2311</v>
      </c>
      <c r="B122" s="105" t="s">
        <v>139</v>
      </c>
      <c r="C122" s="106">
        <f t="shared" si="99"/>
        <v>0</v>
      </c>
      <c r="D122" s="224"/>
      <c r="E122" s="225"/>
      <c r="F122" s="112">
        <f t="shared" ref="F122:F125" si="145">D122+E122</f>
        <v>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6" x14ac:dyDescent="0.25">
      <c r="A123" s="60">
        <v>2312</v>
      </c>
      <c r="B123" s="105" t="s">
        <v>140</v>
      </c>
      <c r="C123" s="106">
        <f t="shared" si="99"/>
        <v>7561</v>
      </c>
      <c r="D123" s="224">
        <v>6389</v>
      </c>
      <c r="E123" s="388">
        <f>1172</f>
        <v>1172</v>
      </c>
      <c r="F123" s="112">
        <f t="shared" si="145"/>
        <v>7561</v>
      </c>
      <c r="G123" s="224"/>
      <c r="H123" s="225"/>
      <c r="I123" s="112">
        <f t="shared" si="146"/>
        <v>0</v>
      </c>
      <c r="J123" s="226"/>
      <c r="K123" s="225"/>
      <c r="L123" s="112">
        <f t="shared" si="147"/>
        <v>0</v>
      </c>
      <c r="M123" s="224"/>
      <c r="N123" s="225"/>
      <c r="O123" s="112">
        <f t="shared" si="148"/>
        <v>0</v>
      </c>
      <c r="P123" s="227"/>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27"/>
    </row>
    <row r="125" spans="1:16" ht="27.75" customHeight="1" x14ac:dyDescent="0.25">
      <c r="A125" s="60">
        <v>2314</v>
      </c>
      <c r="B125" s="105" t="s">
        <v>142</v>
      </c>
      <c r="C125" s="106">
        <f t="shared" si="99"/>
        <v>2000</v>
      </c>
      <c r="D125" s="224">
        <v>2000</v>
      </c>
      <c r="E125" s="225"/>
      <c r="F125" s="112">
        <f t="shared" si="145"/>
        <v>2000</v>
      </c>
      <c r="G125" s="224"/>
      <c r="H125" s="225"/>
      <c r="I125" s="112">
        <f t="shared" si="146"/>
        <v>0</v>
      </c>
      <c r="J125" s="226"/>
      <c r="K125" s="225"/>
      <c r="L125" s="112">
        <f t="shared" si="147"/>
        <v>0</v>
      </c>
      <c r="M125" s="224"/>
      <c r="N125" s="225"/>
      <c r="O125" s="112">
        <f t="shared" si="148"/>
        <v>0</v>
      </c>
      <c r="P125" s="227"/>
    </row>
    <row r="126" spans="1:16" hidden="1" x14ac:dyDescent="0.25">
      <c r="A126" s="228">
        <v>2320</v>
      </c>
      <c r="B126" s="105" t="s">
        <v>143</v>
      </c>
      <c r="C126" s="106">
        <f t="shared" si="99"/>
        <v>0</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hidden="1" x14ac:dyDescent="0.25">
      <c r="A128" s="60">
        <v>2322</v>
      </c>
      <c r="B128" s="105" t="s">
        <v>145</v>
      </c>
      <c r="C128" s="106">
        <f t="shared" si="99"/>
        <v>0</v>
      </c>
      <c r="D128" s="224"/>
      <c r="E128" s="225"/>
      <c r="F128" s="112">
        <f t="shared" si="153"/>
        <v>0</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36" hidden="1" x14ac:dyDescent="0.25">
      <c r="A131" s="228">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hidden="1" x14ac:dyDescent="0.25">
      <c r="A132" s="60">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24" hidden="1" x14ac:dyDescent="0.25">
      <c r="A134" s="216">
        <v>2350</v>
      </c>
      <c r="B134" s="167" t="s">
        <v>151</v>
      </c>
      <c r="C134" s="172">
        <f t="shared" si="99"/>
        <v>0</v>
      </c>
      <c r="D134" s="173">
        <f t="shared" ref="D134:E134" si="165">SUM(D135:D137)</f>
        <v>0</v>
      </c>
      <c r="E134" s="174">
        <f t="shared" si="165"/>
        <v>0</v>
      </c>
      <c r="F134" s="217">
        <f>SUM(F135:F137)</f>
        <v>0</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hidden="1" x14ac:dyDescent="0.25">
      <c r="A135" s="52">
        <v>2351</v>
      </c>
      <c r="B135" s="95" t="s">
        <v>152</v>
      </c>
      <c r="C135" s="96">
        <f t="shared" si="99"/>
        <v>0</v>
      </c>
      <c r="D135" s="220"/>
      <c r="E135" s="221"/>
      <c r="F135" s="102">
        <f t="shared" ref="F135:F137" si="169">D135+E135</f>
        <v>0</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hidden="1" x14ac:dyDescent="0.25">
      <c r="A136" s="60">
        <v>2352</v>
      </c>
      <c r="B136" s="105" t="s">
        <v>153</v>
      </c>
      <c r="C136" s="106">
        <f t="shared" si="99"/>
        <v>0</v>
      </c>
      <c r="D136" s="224"/>
      <c r="E136" s="225"/>
      <c r="F136" s="112">
        <f t="shared" si="169"/>
        <v>0</v>
      </c>
      <c r="G136" s="224"/>
      <c r="H136" s="225"/>
      <c r="I136" s="112">
        <f t="shared" si="170"/>
        <v>0</v>
      </c>
      <c r="J136" s="226"/>
      <c r="K136" s="225"/>
      <c r="L136" s="112">
        <f t="shared" si="171"/>
        <v>0</v>
      </c>
      <c r="M136" s="224"/>
      <c r="N136" s="225"/>
      <c r="O136" s="112">
        <f t="shared" si="172"/>
        <v>0</v>
      </c>
      <c r="P136" s="227"/>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hidden="1" x14ac:dyDescent="0.25">
      <c r="A138" s="228">
        <v>2360</v>
      </c>
      <c r="B138" s="105" t="s">
        <v>155</v>
      </c>
      <c r="C138" s="106">
        <f t="shared" si="99"/>
        <v>0</v>
      </c>
      <c r="D138" s="229">
        <f t="shared" ref="D138:E138" si="173">SUM(D139:D145)</f>
        <v>0</v>
      </c>
      <c r="E138" s="230">
        <f t="shared" si="173"/>
        <v>0</v>
      </c>
      <c r="F138" s="112">
        <f>SUM(F139:F145)</f>
        <v>0</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x14ac:dyDescent="0.25">
      <c r="A150" s="216">
        <v>2390</v>
      </c>
      <c r="B150" s="167" t="s">
        <v>167</v>
      </c>
      <c r="C150" s="172">
        <f t="shared" si="189"/>
        <v>700</v>
      </c>
      <c r="D150" s="232">
        <v>700</v>
      </c>
      <c r="E150" s="233"/>
      <c r="F150" s="217">
        <f t="shared" si="185"/>
        <v>700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hidden="1" x14ac:dyDescent="0.25">
      <c r="A152" s="81">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hidden="1" x14ac:dyDescent="0.25">
      <c r="A153" s="23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157717</v>
      </c>
      <c r="D181" s="199">
        <f t="shared" ref="D181:O181" si="245">SUM(D182,D211,D252,D265)</f>
        <v>157717</v>
      </c>
      <c r="E181" s="200">
        <f t="shared" si="245"/>
        <v>0</v>
      </c>
      <c r="F181" s="201">
        <f t="shared" si="245"/>
        <v>157717</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x14ac:dyDescent="0.25">
      <c r="A182" s="204">
        <v>5000</v>
      </c>
      <c r="B182" s="204" t="s">
        <v>199</v>
      </c>
      <c r="C182" s="205">
        <f t="shared" si="189"/>
        <v>157717</v>
      </c>
      <c r="D182" s="206">
        <f t="shared" ref="D182:E182" si="246">D183+D187</f>
        <v>157717</v>
      </c>
      <c r="E182" s="207">
        <f t="shared" si="246"/>
        <v>0</v>
      </c>
      <c r="F182" s="208">
        <f>F183+F187</f>
        <v>157717</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x14ac:dyDescent="0.25">
      <c r="A187" s="81">
        <v>5200</v>
      </c>
      <c r="B187" s="211" t="s">
        <v>204</v>
      </c>
      <c r="C187" s="82">
        <f t="shared" si="189"/>
        <v>157717</v>
      </c>
      <c r="D187" s="212">
        <f t="shared" ref="D187:E187" si="258">D188+D198+D199+D206+D207+D208+D210</f>
        <v>157717</v>
      </c>
      <c r="E187" s="213">
        <f t="shared" si="258"/>
        <v>0</v>
      </c>
      <c r="F187" s="92">
        <f>F188+F198+F199+F206+F207+F208+F210</f>
        <v>157717</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x14ac:dyDescent="0.25">
      <c r="A199" s="228">
        <v>5230</v>
      </c>
      <c r="B199" s="105" t="s">
        <v>216</v>
      </c>
      <c r="C199" s="106">
        <f t="shared" si="189"/>
        <v>1164</v>
      </c>
      <c r="D199" s="229">
        <f t="shared" ref="D199:E199" si="270">SUM(D200:D205)</f>
        <v>1164</v>
      </c>
      <c r="E199" s="230">
        <f t="shared" si="270"/>
        <v>0</v>
      </c>
      <c r="F199" s="112">
        <f>SUM(F200:F205)</f>
        <v>1164</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hidden="1" x14ac:dyDescent="0.25">
      <c r="A204" s="60">
        <v>5238</v>
      </c>
      <c r="B204" s="105" t="s">
        <v>221</v>
      </c>
      <c r="C204" s="106">
        <f t="shared" si="189"/>
        <v>0</v>
      </c>
      <c r="D204" s="224"/>
      <c r="E204" s="225"/>
      <c r="F204" s="112">
        <f t="shared" si="274"/>
        <v>0</v>
      </c>
      <c r="G204" s="224"/>
      <c r="H204" s="225"/>
      <c r="I204" s="112">
        <f t="shared" si="275"/>
        <v>0</v>
      </c>
      <c r="J204" s="226"/>
      <c r="K204" s="225"/>
      <c r="L204" s="112">
        <f t="shared" si="276"/>
        <v>0</v>
      </c>
      <c r="M204" s="224"/>
      <c r="N204" s="225"/>
      <c r="O204" s="112">
        <f t="shared" si="277"/>
        <v>0</v>
      </c>
      <c r="P204" s="227"/>
    </row>
    <row r="205" spans="1:16" ht="24" x14ac:dyDescent="0.25">
      <c r="A205" s="60">
        <v>5239</v>
      </c>
      <c r="B205" s="105" t="s">
        <v>222</v>
      </c>
      <c r="C205" s="106">
        <f t="shared" si="189"/>
        <v>1164</v>
      </c>
      <c r="D205" s="224">
        <v>1164</v>
      </c>
      <c r="E205" s="225"/>
      <c r="F205" s="112">
        <f t="shared" si="274"/>
        <v>1164</v>
      </c>
      <c r="G205" s="224"/>
      <c r="H205" s="225"/>
      <c r="I205" s="112">
        <f t="shared" si="275"/>
        <v>0</v>
      </c>
      <c r="J205" s="226"/>
      <c r="K205" s="225"/>
      <c r="L205" s="112">
        <f t="shared" si="276"/>
        <v>0</v>
      </c>
      <c r="M205" s="224"/>
      <c r="N205" s="225"/>
      <c r="O205" s="112">
        <f t="shared" si="277"/>
        <v>0</v>
      </c>
      <c r="P205" s="227"/>
    </row>
    <row r="206" spans="1:16" ht="24" x14ac:dyDescent="0.25">
      <c r="A206" s="228">
        <v>5240</v>
      </c>
      <c r="B206" s="105" t="s">
        <v>223</v>
      </c>
      <c r="C206" s="106">
        <f t="shared" si="189"/>
        <v>156553</v>
      </c>
      <c r="D206" s="224">
        <v>156553</v>
      </c>
      <c r="E206" s="225"/>
      <c r="F206" s="112">
        <f t="shared" si="274"/>
        <v>156553</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hidden="1" x14ac:dyDescent="0.25">
      <c r="A252" s="276">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hidden="1" x14ac:dyDescent="0.25">
      <c r="A253" s="81">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112">
        <f t="shared" si="351"/>
        <v>0</v>
      </c>
      <c r="P256" s="227"/>
    </row>
    <row r="257" spans="1:16" ht="24" hidden="1" x14ac:dyDescent="0.25">
      <c r="A257" s="228">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238367</v>
      </c>
      <c r="D272" s="299">
        <f>SUM(D269,D265,D252,D211,D182,D174,D160,D75,D53)</f>
        <v>238367</v>
      </c>
      <c r="E272" s="300">
        <f t="shared" ref="E272:O272" si="371">SUM(E269,E265,E252,E211,E182,E174,E160,E75,E53)</f>
        <v>0</v>
      </c>
      <c r="F272" s="301">
        <f t="shared" si="371"/>
        <v>238367</v>
      </c>
      <c r="G272" s="299">
        <f t="shared" si="371"/>
        <v>0</v>
      </c>
      <c r="H272" s="300">
        <f t="shared" si="371"/>
        <v>0</v>
      </c>
      <c r="I272" s="301">
        <f t="shared" si="371"/>
        <v>0</v>
      </c>
      <c r="J272" s="302">
        <f t="shared" si="371"/>
        <v>0</v>
      </c>
      <c r="K272" s="300">
        <f t="shared" si="371"/>
        <v>0</v>
      </c>
      <c r="L272" s="301">
        <f t="shared" si="371"/>
        <v>0</v>
      </c>
      <c r="M272" s="299">
        <f t="shared" si="371"/>
        <v>0</v>
      </c>
      <c r="N272" s="300">
        <f t="shared" si="371"/>
        <v>0</v>
      </c>
      <c r="O272" s="301">
        <f t="shared" si="371"/>
        <v>0</v>
      </c>
      <c r="P272" s="303"/>
    </row>
    <row r="273" spans="1:16" s="34" customFormat="1" ht="13.5" hidden="1" thickTop="1" thickBot="1" x14ac:dyDescent="0.3">
      <c r="A273" s="903" t="s">
        <v>292</v>
      </c>
      <c r="B273" s="904"/>
      <c r="C273" s="304">
        <f t="shared" si="291"/>
        <v>0</v>
      </c>
      <c r="D273" s="305">
        <f>SUM(D24,D25,D41,D43)-D51</f>
        <v>0</v>
      </c>
      <c r="E273" s="306">
        <f t="shared" ref="E273:F273" si="372">SUM(E24,E25,E41,E43)-E51</f>
        <v>0</v>
      </c>
      <c r="F273" s="307">
        <f t="shared" si="372"/>
        <v>0</v>
      </c>
      <c r="G273" s="305">
        <f>SUM(G24,G25,G43)-G51</f>
        <v>0</v>
      </c>
      <c r="H273" s="306">
        <f t="shared" ref="H273:I273" si="373">SUM(H24,H25,H43)-H51</f>
        <v>0</v>
      </c>
      <c r="I273" s="307">
        <f t="shared" si="373"/>
        <v>0</v>
      </c>
      <c r="J273" s="308">
        <f t="shared" ref="J273:K273" si="374">(J26+J43)-J51</f>
        <v>0</v>
      </c>
      <c r="K273" s="306">
        <f t="shared" si="374"/>
        <v>0</v>
      </c>
      <c r="L273" s="307">
        <f>(L26+L43)-L51</f>
        <v>0</v>
      </c>
      <c r="M273" s="305">
        <f t="shared" ref="M273:O273" si="375">M45-M51</f>
        <v>0</v>
      </c>
      <c r="N273" s="306">
        <f t="shared" si="375"/>
        <v>0</v>
      </c>
      <c r="O273" s="307">
        <f t="shared" si="375"/>
        <v>0</v>
      </c>
      <c r="P273" s="309"/>
    </row>
    <row r="274" spans="1:16" s="34" customFormat="1" ht="12.75" hidden="1" thickTop="1" x14ac:dyDescent="0.25">
      <c r="A274" s="905" t="s">
        <v>293</v>
      </c>
      <c r="B274" s="906"/>
      <c r="C274" s="310">
        <f t="shared" si="291"/>
        <v>0</v>
      </c>
      <c r="D274" s="311">
        <f t="shared" ref="D274:O274" si="376">SUM(D275,D276)-D283+D284</f>
        <v>0</v>
      </c>
      <c r="E274" s="312">
        <f t="shared" si="376"/>
        <v>0</v>
      </c>
      <c r="F274" s="313">
        <f t="shared" si="376"/>
        <v>0</v>
      </c>
      <c r="G274" s="311">
        <f t="shared" si="376"/>
        <v>0</v>
      </c>
      <c r="H274" s="312">
        <f t="shared" si="376"/>
        <v>0</v>
      </c>
      <c r="I274" s="313">
        <f t="shared" si="376"/>
        <v>0</v>
      </c>
      <c r="J274" s="314">
        <f t="shared" si="376"/>
        <v>0</v>
      </c>
      <c r="K274" s="312">
        <f t="shared" si="376"/>
        <v>0</v>
      </c>
      <c r="L274" s="313">
        <f t="shared" si="376"/>
        <v>0</v>
      </c>
      <c r="M274" s="311">
        <f t="shared" si="376"/>
        <v>0</v>
      </c>
      <c r="N274" s="312">
        <f t="shared" si="376"/>
        <v>0</v>
      </c>
      <c r="O274" s="313">
        <f t="shared" si="376"/>
        <v>0</v>
      </c>
      <c r="P274" s="315"/>
    </row>
    <row r="275" spans="1:16" s="34" customFormat="1" ht="13.5" hidden="1" thickTop="1" thickBot="1" x14ac:dyDescent="0.3">
      <c r="A275" s="183" t="s">
        <v>294</v>
      </c>
      <c r="B275" s="183" t="s">
        <v>295</v>
      </c>
      <c r="C275" s="184">
        <f t="shared" si="291"/>
        <v>0</v>
      </c>
      <c r="D275" s="185">
        <f>D21-D269</f>
        <v>0</v>
      </c>
      <c r="E275" s="185">
        <f t="shared" ref="E275:O275" si="377">E21-E269</f>
        <v>0</v>
      </c>
      <c r="F275" s="185">
        <f t="shared" si="377"/>
        <v>0</v>
      </c>
      <c r="G275" s="185">
        <f t="shared" si="377"/>
        <v>0</v>
      </c>
      <c r="H275" s="185">
        <f t="shared" si="377"/>
        <v>0</v>
      </c>
      <c r="I275" s="185">
        <f t="shared" si="377"/>
        <v>0</v>
      </c>
      <c r="J275" s="185">
        <f t="shared" si="377"/>
        <v>0</v>
      </c>
      <c r="K275" s="185">
        <f t="shared" si="377"/>
        <v>0</v>
      </c>
      <c r="L275" s="184">
        <f t="shared" si="377"/>
        <v>0</v>
      </c>
      <c r="M275" s="185">
        <f t="shared" si="377"/>
        <v>0</v>
      </c>
      <c r="N275" s="185">
        <f t="shared" si="377"/>
        <v>0</v>
      </c>
      <c r="O275" s="184">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sheetData>
  <sheetProtection algorithmName="SHA-512" hashValue="Az06mGNR0uZphU9nz8kiPbpjt7DEm8Wsfg/2HsgBq+y2cC89yMYMCOMEzBQzXduhXnYe11jJLzaBXJ5S2nsWew==" saltValue="Bv/rzKOIZ6nNKy/FeQurig==" spinCount="100000" sheet="1" objects="1" scenarios="1" formatCells="0" formatColumns="0" formatRows="0" sort="0"/>
  <autoFilter ref="A18:P284">
    <filterColumn colId="2">
      <filters>
        <filter val="1 164"/>
        <filter val="10 261"/>
        <filter val="12 000"/>
        <filter val="128"/>
        <filter val="156 553"/>
        <filter val="157 717"/>
        <filter val="2 000"/>
        <filter val="238 367"/>
        <filter val="58 261"/>
        <filter val="58 389"/>
        <filter val="7 561"/>
        <filter val="70 389"/>
        <filter val="700"/>
        <filter val="80 650"/>
        <filter val="9 561"/>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31.pielikums Jūrmalas pilsētas domes
2020.gada 17.decembra saistošajiem noteikumiem Nr.38
(protokols Nr.23, 14.punkts)</firstHeader>
    <firstFooter>&amp;L&amp;9&amp;D; &amp;T&amp;R&amp;9&amp;P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9"/>
  <sheetViews>
    <sheetView showGridLines="0" view="pageLayout" zoomScaleNormal="100" workbookViewId="0">
      <selection activeCell="Q11" sqref="Q11"/>
    </sheetView>
  </sheetViews>
  <sheetFormatPr defaultColWidth="9.140625"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28515625" style="328" customWidth="1" collapsed="1"/>
    <col min="16" max="16" width="34.5703125" style="328" hidden="1" customWidth="1" outlineLevel="1"/>
    <col min="17" max="17" width="31.5703125" style="3" customWidth="1" collapsed="1"/>
    <col min="18" max="16384" width="9.140625" style="3"/>
  </cols>
  <sheetData>
    <row r="1" spans="1:17" x14ac:dyDescent="0.25">
      <c r="A1" s="1"/>
      <c r="B1" s="1"/>
      <c r="C1" s="1"/>
      <c r="D1" s="1"/>
      <c r="E1" s="1"/>
      <c r="F1" s="1"/>
      <c r="G1" s="1"/>
      <c r="H1" s="1"/>
      <c r="I1" s="1"/>
      <c r="J1" s="1"/>
      <c r="K1" s="1"/>
      <c r="L1" s="1"/>
      <c r="M1" s="1"/>
      <c r="N1" s="656"/>
      <c r="O1" s="2" t="s">
        <v>510</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511</v>
      </c>
      <c r="D3" s="939"/>
      <c r="E3" s="939"/>
      <c r="F3" s="939"/>
      <c r="G3" s="939"/>
      <c r="H3" s="939"/>
      <c r="I3" s="939"/>
      <c r="J3" s="939"/>
      <c r="K3" s="939"/>
      <c r="L3" s="939"/>
      <c r="M3" s="939"/>
      <c r="N3" s="939"/>
      <c r="O3" s="939"/>
      <c r="P3" s="940"/>
      <c r="Q3" s="4"/>
    </row>
    <row r="4" spans="1:17" ht="12.75" customHeight="1" x14ac:dyDescent="0.25">
      <c r="A4" s="5" t="s">
        <v>4</v>
      </c>
      <c r="B4" s="6"/>
      <c r="C4" s="939" t="s">
        <v>512</v>
      </c>
      <c r="D4" s="939"/>
      <c r="E4" s="939"/>
      <c r="F4" s="939"/>
      <c r="G4" s="939"/>
      <c r="H4" s="939"/>
      <c r="I4" s="939"/>
      <c r="J4" s="939"/>
      <c r="K4" s="939"/>
      <c r="L4" s="939"/>
      <c r="M4" s="939"/>
      <c r="N4" s="939"/>
      <c r="O4" s="939"/>
      <c r="P4" s="940"/>
      <c r="Q4" s="4"/>
    </row>
    <row r="5" spans="1:17" ht="12.75" customHeight="1" x14ac:dyDescent="0.25">
      <c r="A5" s="7" t="s">
        <v>6</v>
      </c>
      <c r="B5" s="8"/>
      <c r="C5" s="934" t="s">
        <v>513</v>
      </c>
      <c r="D5" s="934"/>
      <c r="E5" s="934"/>
      <c r="F5" s="934"/>
      <c r="G5" s="934"/>
      <c r="H5" s="934"/>
      <c r="I5" s="934"/>
      <c r="J5" s="934"/>
      <c r="K5" s="934"/>
      <c r="L5" s="934"/>
      <c r="M5" s="934"/>
      <c r="N5" s="934"/>
      <c r="O5" s="934"/>
      <c r="P5" s="935"/>
      <c r="Q5" s="4"/>
    </row>
    <row r="6" spans="1:17" ht="12.75" customHeight="1" x14ac:dyDescent="0.25">
      <c r="A6" s="7" t="s">
        <v>8</v>
      </c>
      <c r="B6" s="8"/>
      <c r="C6" s="934" t="s">
        <v>514</v>
      </c>
      <c r="D6" s="934"/>
      <c r="E6" s="934"/>
      <c r="F6" s="934"/>
      <c r="G6" s="934"/>
      <c r="H6" s="934"/>
      <c r="I6" s="934"/>
      <c r="J6" s="934"/>
      <c r="K6" s="934"/>
      <c r="L6" s="934"/>
      <c r="M6" s="934"/>
      <c r="N6" s="934"/>
      <c r="O6" s="934"/>
      <c r="P6" s="935"/>
      <c r="Q6" s="4"/>
    </row>
    <row r="7" spans="1:17" x14ac:dyDescent="0.25">
      <c r="A7" s="7" t="s">
        <v>10</v>
      </c>
      <c r="B7" s="8"/>
      <c r="C7" s="939" t="s">
        <v>515</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t="s">
        <v>516</v>
      </c>
      <c r="D9" s="934"/>
      <c r="E9" s="934"/>
      <c r="F9" s="934"/>
      <c r="G9" s="934"/>
      <c r="H9" s="934"/>
      <c r="I9" s="934"/>
      <c r="J9" s="934"/>
      <c r="K9" s="934"/>
      <c r="L9" s="934"/>
      <c r="M9" s="934"/>
      <c r="N9" s="934"/>
      <c r="O9" s="934"/>
      <c r="P9" s="935"/>
      <c r="Q9" s="4"/>
    </row>
    <row r="10" spans="1:17" ht="12.75" customHeight="1" x14ac:dyDescent="0.25">
      <c r="A10" s="7"/>
      <c r="B10" s="8" t="s">
        <v>14</v>
      </c>
      <c r="C10" s="934"/>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t="s">
        <v>517</v>
      </c>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684181</v>
      </c>
      <c r="D20" s="38">
        <f t="shared" ref="D20:E20" si="0">SUM(D21,D24,D25,D41,D43)</f>
        <v>661751</v>
      </c>
      <c r="E20" s="39">
        <f t="shared" si="0"/>
        <v>0</v>
      </c>
      <c r="F20" s="40">
        <f>SUM(F21,F24,F25,F41,F43)</f>
        <v>661751</v>
      </c>
      <c r="G20" s="38">
        <f t="shared" ref="G20:H20" si="1">SUM(G21,G24,G43)</f>
        <v>0</v>
      </c>
      <c r="H20" s="39">
        <f t="shared" si="1"/>
        <v>0</v>
      </c>
      <c r="I20" s="40">
        <f>SUM(I21,I24,I43)</f>
        <v>0</v>
      </c>
      <c r="J20" s="41">
        <f t="shared" ref="J20:K20" si="2">SUM(J21,J26,J43)</f>
        <v>22430</v>
      </c>
      <c r="K20" s="657">
        <f t="shared" si="2"/>
        <v>0</v>
      </c>
      <c r="L20" s="40">
        <f>SUM(L21,L26,L43)</f>
        <v>22430</v>
      </c>
      <c r="M20" s="38">
        <f t="shared" ref="M20:O20" si="3">SUM(M21,M45)</f>
        <v>0</v>
      </c>
      <c r="N20" s="39">
        <f t="shared" si="3"/>
        <v>0</v>
      </c>
      <c r="O20" s="40">
        <f t="shared" si="3"/>
        <v>0</v>
      </c>
      <c r="P20" s="42"/>
      <c r="Q20" s="658"/>
    </row>
    <row r="21" spans="1:17" ht="12.75" thickTop="1" x14ac:dyDescent="0.25">
      <c r="A21" s="43"/>
      <c r="B21" s="44" t="s">
        <v>39</v>
      </c>
      <c r="C21" s="45">
        <f t="shared" ref="C21:C84" si="4">F21+I21+L21+O21</f>
        <v>1592</v>
      </c>
      <c r="D21" s="46">
        <f t="shared" ref="D21:E21" si="5">SUM(D22:D23)</f>
        <v>0</v>
      </c>
      <c r="E21" s="47">
        <f t="shared" si="5"/>
        <v>0</v>
      </c>
      <c r="F21" s="48">
        <f>SUM(F22:F23)</f>
        <v>0</v>
      </c>
      <c r="G21" s="46">
        <f t="shared" ref="G21:H21" si="6">SUM(G22:G23)</f>
        <v>0</v>
      </c>
      <c r="H21" s="47">
        <f t="shared" si="6"/>
        <v>0</v>
      </c>
      <c r="I21" s="48">
        <f>SUM(I22:I23)</f>
        <v>0</v>
      </c>
      <c r="J21" s="49">
        <f t="shared" ref="J21:K21" si="7">SUM(J22:J23)</f>
        <v>1592</v>
      </c>
      <c r="K21" s="47">
        <f t="shared" si="7"/>
        <v>0</v>
      </c>
      <c r="L21" s="48">
        <f>SUM(L22:L23)</f>
        <v>1592</v>
      </c>
      <c r="M21" s="46">
        <f t="shared" ref="M21:O21" si="8">SUM(M22:M23)</f>
        <v>0</v>
      </c>
      <c r="N21" s="47">
        <f t="shared" si="8"/>
        <v>0</v>
      </c>
      <c r="O21" s="48">
        <f t="shared" si="8"/>
        <v>0</v>
      </c>
      <c r="P21" s="50"/>
    </row>
    <row r="22" spans="1:17" x14ac:dyDescent="0.25">
      <c r="A22" s="51"/>
      <c r="B22" s="52" t="s">
        <v>40</v>
      </c>
      <c r="C22" s="53">
        <f t="shared" si="4"/>
        <v>1135</v>
      </c>
      <c r="D22" s="54"/>
      <c r="E22" s="55"/>
      <c r="F22" s="56">
        <f>D22+E22</f>
        <v>0</v>
      </c>
      <c r="G22" s="54"/>
      <c r="H22" s="55"/>
      <c r="I22" s="56">
        <f>G22+H22</f>
        <v>0</v>
      </c>
      <c r="J22" s="57">
        <v>1135</v>
      </c>
      <c r="K22" s="55"/>
      <c r="L22" s="56">
        <f>J22+K22</f>
        <v>1135</v>
      </c>
      <c r="M22" s="54"/>
      <c r="N22" s="55"/>
      <c r="O22" s="56">
        <f>M22+N22</f>
        <v>0</v>
      </c>
      <c r="P22" s="58"/>
    </row>
    <row r="23" spans="1:17" x14ac:dyDescent="0.25">
      <c r="A23" s="455"/>
      <c r="B23" s="456" t="s">
        <v>41</v>
      </c>
      <c r="C23" s="457">
        <f t="shared" si="4"/>
        <v>457</v>
      </c>
      <c r="D23" s="458"/>
      <c r="E23" s="63"/>
      <c r="F23" s="459">
        <f t="shared" ref="F23:F25" si="9">D23+E23</f>
        <v>0</v>
      </c>
      <c r="G23" s="458"/>
      <c r="H23" s="63"/>
      <c r="I23" s="459">
        <f t="shared" ref="I23:I24" si="10">G23+H23</f>
        <v>0</v>
      </c>
      <c r="J23" s="460">
        <v>457</v>
      </c>
      <c r="K23" s="63"/>
      <c r="L23" s="459">
        <f>J23+K23</f>
        <v>457</v>
      </c>
      <c r="M23" s="458"/>
      <c r="N23" s="63"/>
      <c r="O23" s="459">
        <f>M23+N23</f>
        <v>0</v>
      </c>
      <c r="P23" s="659"/>
    </row>
    <row r="24" spans="1:17" s="34" customFormat="1" ht="24.75" thickBot="1" x14ac:dyDescent="0.3">
      <c r="A24" s="68">
        <v>19300</v>
      </c>
      <c r="B24" s="68" t="s">
        <v>42</v>
      </c>
      <c r="C24" s="69">
        <f>F24+I24</f>
        <v>661751</v>
      </c>
      <c r="D24" s="70">
        <v>661751</v>
      </c>
      <c r="E24" s="73"/>
      <c r="F24" s="72">
        <f t="shared" si="9"/>
        <v>661751</v>
      </c>
      <c r="G24" s="70"/>
      <c r="H24" s="73"/>
      <c r="I24" s="72">
        <f t="shared" si="10"/>
        <v>0</v>
      </c>
      <c r="J24" s="74" t="s">
        <v>43</v>
      </c>
      <c r="K24" s="75" t="s">
        <v>43</v>
      </c>
      <c r="L24" s="76" t="s">
        <v>43</v>
      </c>
      <c r="M24" s="77" t="s">
        <v>43</v>
      </c>
      <c r="N24" s="78" t="s">
        <v>43</v>
      </c>
      <c r="O24" s="76" t="s">
        <v>43</v>
      </c>
      <c r="P24" s="462"/>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660" t="s">
        <v>43</v>
      </c>
      <c r="L25" s="88" t="s">
        <v>43</v>
      </c>
      <c r="M25" s="91" t="s">
        <v>43</v>
      </c>
      <c r="N25" s="90" t="s">
        <v>43</v>
      </c>
      <c r="O25" s="88" t="s">
        <v>43</v>
      </c>
      <c r="P25" s="93"/>
    </row>
    <row r="26" spans="1:17" s="34" customFormat="1" ht="36.75" thickTop="1" x14ac:dyDescent="0.25">
      <c r="A26" s="81">
        <v>21300</v>
      </c>
      <c r="B26" s="81" t="s">
        <v>45</v>
      </c>
      <c r="C26" s="82">
        <f>L26</f>
        <v>20778</v>
      </c>
      <c r="D26" s="91" t="s">
        <v>43</v>
      </c>
      <c r="E26" s="90" t="s">
        <v>43</v>
      </c>
      <c r="F26" s="88" t="s">
        <v>43</v>
      </c>
      <c r="G26" s="91" t="s">
        <v>43</v>
      </c>
      <c r="H26" s="90" t="s">
        <v>43</v>
      </c>
      <c r="I26" s="88" t="s">
        <v>43</v>
      </c>
      <c r="J26" s="89">
        <f t="shared" ref="J26:K26" si="11">SUM(J27,J31,J33,J36)</f>
        <v>20778</v>
      </c>
      <c r="K26" s="90">
        <f t="shared" si="11"/>
        <v>0</v>
      </c>
      <c r="L26" s="92">
        <f>SUM(L27,L31,L33,L36)</f>
        <v>20778</v>
      </c>
      <c r="M26" s="91" t="s">
        <v>43</v>
      </c>
      <c r="N26" s="90" t="s">
        <v>43</v>
      </c>
      <c r="O26" s="88" t="s">
        <v>43</v>
      </c>
      <c r="P26" s="93"/>
    </row>
    <row r="27" spans="1:17" s="34" customFormat="1" ht="24" hidden="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idden="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idden="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 hidden="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 hidden="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 hidden="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x14ac:dyDescent="0.25">
      <c r="A33" s="94">
        <v>21380</v>
      </c>
      <c r="B33" s="81" t="s">
        <v>52</v>
      </c>
      <c r="C33" s="82">
        <f t="shared" si="13"/>
        <v>20778</v>
      </c>
      <c r="D33" s="91" t="s">
        <v>43</v>
      </c>
      <c r="E33" s="90" t="s">
        <v>43</v>
      </c>
      <c r="F33" s="88" t="s">
        <v>43</v>
      </c>
      <c r="G33" s="91" t="s">
        <v>43</v>
      </c>
      <c r="H33" s="90" t="s">
        <v>43</v>
      </c>
      <c r="I33" s="88" t="s">
        <v>43</v>
      </c>
      <c r="J33" s="89">
        <f t="shared" ref="J33:K33" si="16">SUM(J34:J35)</f>
        <v>20778</v>
      </c>
      <c r="K33" s="90">
        <f t="shared" si="16"/>
        <v>0</v>
      </c>
      <c r="L33" s="92">
        <f>SUM(L34:L35)</f>
        <v>20778</v>
      </c>
      <c r="M33" s="91" t="s">
        <v>43</v>
      </c>
      <c r="N33" s="90" t="s">
        <v>43</v>
      </c>
      <c r="O33" s="88" t="s">
        <v>43</v>
      </c>
      <c r="P33" s="93"/>
    </row>
    <row r="34" spans="1:16" x14ac:dyDescent="0.25">
      <c r="A34" s="52">
        <v>21381</v>
      </c>
      <c r="B34" s="95" t="s">
        <v>53</v>
      </c>
      <c r="C34" s="96">
        <f t="shared" si="13"/>
        <v>20778</v>
      </c>
      <c r="D34" s="97" t="s">
        <v>43</v>
      </c>
      <c r="E34" s="98" t="s">
        <v>43</v>
      </c>
      <c r="F34" s="99" t="s">
        <v>43</v>
      </c>
      <c r="G34" s="97" t="s">
        <v>43</v>
      </c>
      <c r="H34" s="98" t="s">
        <v>43</v>
      </c>
      <c r="I34" s="99" t="s">
        <v>43</v>
      </c>
      <c r="J34" s="100">
        <v>20778</v>
      </c>
      <c r="K34" s="101"/>
      <c r="L34" s="102">
        <f t="shared" ref="L34:L35" si="17">J34+K34</f>
        <v>20778</v>
      </c>
      <c r="M34" s="103" t="s">
        <v>43</v>
      </c>
      <c r="N34" s="101" t="s">
        <v>43</v>
      </c>
      <c r="O34" s="99" t="s">
        <v>43</v>
      </c>
      <c r="P34" s="104"/>
    </row>
    <row r="35" spans="1:16" ht="24" hidden="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hidden="1" customHeight="1" x14ac:dyDescent="0.25">
      <c r="A36" s="94">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93"/>
    </row>
    <row r="37" spans="1:16" ht="24" hidden="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idden="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idden="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 hidden="1" x14ac:dyDescent="0.25">
      <c r="A40" s="126">
        <v>21399</v>
      </c>
      <c r="B40" s="127" t="s">
        <v>59</v>
      </c>
      <c r="C40" s="128">
        <f t="shared" si="13"/>
        <v>0</v>
      </c>
      <c r="D40" s="129" t="s">
        <v>43</v>
      </c>
      <c r="E40" s="130" t="s">
        <v>43</v>
      </c>
      <c r="F40" s="131" t="s">
        <v>43</v>
      </c>
      <c r="G40" s="129" t="s">
        <v>43</v>
      </c>
      <c r="H40" s="130" t="s">
        <v>43</v>
      </c>
      <c r="I40" s="131" t="s">
        <v>43</v>
      </c>
      <c r="J40" s="132"/>
      <c r="K40" s="133"/>
      <c r="L40" s="134">
        <f t="shared" si="19"/>
        <v>0</v>
      </c>
      <c r="M40" s="135" t="s">
        <v>43</v>
      </c>
      <c r="N40" s="133" t="s">
        <v>43</v>
      </c>
      <c r="O40" s="131" t="s">
        <v>43</v>
      </c>
      <c r="P40" s="136"/>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 x14ac:dyDescent="0.25">
      <c r="A43" s="94">
        <v>21490</v>
      </c>
      <c r="B43" s="81" t="s">
        <v>62</v>
      </c>
      <c r="C43" s="154">
        <f>F43+I43+L43</f>
        <v>60</v>
      </c>
      <c r="D43" s="155">
        <f t="shared" ref="D43:E43" si="21">D44</f>
        <v>0</v>
      </c>
      <c r="E43" s="156">
        <f t="shared" si="21"/>
        <v>0</v>
      </c>
      <c r="F43" s="85">
        <f>F44</f>
        <v>0</v>
      </c>
      <c r="G43" s="155">
        <f t="shared" ref="G43:L43" si="22">G44</f>
        <v>0</v>
      </c>
      <c r="H43" s="156">
        <f t="shared" si="22"/>
        <v>0</v>
      </c>
      <c r="I43" s="85">
        <f t="shared" si="22"/>
        <v>0</v>
      </c>
      <c r="J43" s="157">
        <f t="shared" si="22"/>
        <v>60</v>
      </c>
      <c r="K43" s="156">
        <f t="shared" si="22"/>
        <v>0</v>
      </c>
      <c r="L43" s="85">
        <f t="shared" si="22"/>
        <v>60</v>
      </c>
      <c r="M43" s="91" t="s">
        <v>43</v>
      </c>
      <c r="N43" s="90" t="s">
        <v>43</v>
      </c>
      <c r="O43" s="88" t="s">
        <v>43</v>
      </c>
      <c r="P43" s="93"/>
    </row>
    <row r="44" spans="1:16" s="34" customFormat="1" ht="24" x14ac:dyDescent="0.25">
      <c r="A44" s="60">
        <v>21499</v>
      </c>
      <c r="B44" s="105" t="s">
        <v>63</v>
      </c>
      <c r="C44" s="158">
        <f>F44+I44+L44</f>
        <v>60</v>
      </c>
      <c r="D44" s="159"/>
      <c r="E44" s="160"/>
      <c r="F44" s="56">
        <f>D44+E44</f>
        <v>0</v>
      </c>
      <c r="G44" s="54"/>
      <c r="H44" s="55"/>
      <c r="I44" s="56">
        <f>G44+H44</f>
        <v>0</v>
      </c>
      <c r="J44" s="100">
        <v>60</v>
      </c>
      <c r="K44" s="101"/>
      <c r="L44" s="56">
        <f>J44+K44</f>
        <v>60</v>
      </c>
      <c r="M44" s="124" t="s">
        <v>43</v>
      </c>
      <c r="N44" s="122" t="s">
        <v>43</v>
      </c>
      <c r="O44" s="120" t="s">
        <v>43</v>
      </c>
      <c r="P44" s="125"/>
    </row>
    <row r="45" spans="1:16" ht="20.2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1" hidden="1" customHeight="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 hidden="1" customHeight="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idden="1" x14ac:dyDescent="0.25">
      <c r="A48" s="171"/>
      <c r="B48" s="167"/>
      <c r="C48" s="172"/>
      <c r="D48" s="173"/>
      <c r="E48" s="174"/>
      <c r="F48" s="143"/>
      <c r="G48" s="146"/>
      <c r="H48" s="145"/>
      <c r="I48" s="143"/>
      <c r="J48" s="144"/>
      <c r="K48" s="145"/>
      <c r="L48" s="142"/>
      <c r="M48" s="140"/>
      <c r="N48" s="141"/>
      <c r="O48" s="142"/>
      <c r="P48" s="170"/>
    </row>
    <row r="49" spans="1:17" s="34" customFormat="1" hidden="1" x14ac:dyDescent="0.25">
      <c r="A49" s="175"/>
      <c r="B49" s="176" t="s">
        <v>67</v>
      </c>
      <c r="C49" s="177"/>
      <c r="D49" s="178"/>
      <c r="E49" s="179"/>
      <c r="F49" s="180"/>
      <c r="G49" s="178"/>
      <c r="H49" s="179"/>
      <c r="I49" s="180"/>
      <c r="J49" s="181"/>
      <c r="K49" s="179"/>
      <c r="L49" s="180"/>
      <c r="M49" s="178"/>
      <c r="N49" s="179"/>
      <c r="O49" s="180"/>
      <c r="P49" s="182"/>
    </row>
    <row r="50" spans="1:17" s="34" customFormat="1" ht="12.75" thickBot="1" x14ac:dyDescent="0.3">
      <c r="A50" s="183"/>
      <c r="B50" s="35" t="s">
        <v>68</v>
      </c>
      <c r="C50" s="184">
        <f t="shared" si="4"/>
        <v>684181</v>
      </c>
      <c r="D50" s="185">
        <f t="shared" ref="D50:E50" si="26">SUM(D51,D269)</f>
        <v>661751</v>
      </c>
      <c r="E50" s="186">
        <f t="shared" si="26"/>
        <v>0</v>
      </c>
      <c r="F50" s="187">
        <f>SUM(F51,F269)</f>
        <v>661751</v>
      </c>
      <c r="G50" s="185">
        <f t="shared" ref="G50:O50" si="27">SUM(G51,G269)</f>
        <v>0</v>
      </c>
      <c r="H50" s="186">
        <f t="shared" si="27"/>
        <v>0</v>
      </c>
      <c r="I50" s="187">
        <f t="shared" si="27"/>
        <v>0</v>
      </c>
      <c r="J50" s="188">
        <f t="shared" si="27"/>
        <v>22430</v>
      </c>
      <c r="K50" s="186">
        <f t="shared" si="27"/>
        <v>0</v>
      </c>
      <c r="L50" s="187">
        <f t="shared" si="27"/>
        <v>22430</v>
      </c>
      <c r="M50" s="185">
        <f t="shared" si="27"/>
        <v>0</v>
      </c>
      <c r="N50" s="186">
        <f t="shared" si="27"/>
        <v>0</v>
      </c>
      <c r="O50" s="187">
        <f t="shared" si="27"/>
        <v>0</v>
      </c>
      <c r="P50" s="189"/>
      <c r="Q50" s="658"/>
    </row>
    <row r="51" spans="1:17" s="34" customFormat="1" ht="36.75" thickTop="1" x14ac:dyDescent="0.25">
      <c r="A51" s="190"/>
      <c r="B51" s="191" t="s">
        <v>69</v>
      </c>
      <c r="C51" s="192">
        <f t="shared" si="4"/>
        <v>684181</v>
      </c>
      <c r="D51" s="193">
        <f t="shared" ref="D51:E51" si="28">SUM(D52,D181)</f>
        <v>661751</v>
      </c>
      <c r="E51" s="194">
        <f t="shared" si="28"/>
        <v>0</v>
      </c>
      <c r="F51" s="195">
        <f>SUM(F52,F181)</f>
        <v>661751</v>
      </c>
      <c r="G51" s="193">
        <f t="shared" ref="G51:H51" si="29">SUM(G52,G181)</f>
        <v>0</v>
      </c>
      <c r="H51" s="194">
        <f t="shared" si="29"/>
        <v>0</v>
      </c>
      <c r="I51" s="195">
        <f>SUM(I52,I181)</f>
        <v>0</v>
      </c>
      <c r="J51" s="196">
        <f t="shared" ref="J51:K51" si="30">SUM(J52,J181)</f>
        <v>22430</v>
      </c>
      <c r="K51" s="194">
        <f t="shared" si="30"/>
        <v>0</v>
      </c>
      <c r="L51" s="195">
        <f>SUM(L52,L181)</f>
        <v>22430</v>
      </c>
      <c r="M51" s="193">
        <f t="shared" ref="M51:O51" si="31">SUM(M52,M181)</f>
        <v>0</v>
      </c>
      <c r="N51" s="194">
        <f t="shared" si="31"/>
        <v>0</v>
      </c>
      <c r="O51" s="195">
        <f t="shared" si="31"/>
        <v>0</v>
      </c>
      <c r="P51" s="197"/>
    </row>
    <row r="52" spans="1:17" s="34" customFormat="1" ht="24" x14ac:dyDescent="0.25">
      <c r="A52" s="26"/>
      <c r="B52" s="24" t="s">
        <v>70</v>
      </c>
      <c r="C52" s="198">
        <f t="shared" si="4"/>
        <v>684181</v>
      </c>
      <c r="D52" s="199">
        <f>SUM(D53,D75,D160,D174)</f>
        <v>661751</v>
      </c>
      <c r="E52" s="200">
        <f t="shared" ref="E52" si="32">SUM(E53,E75,E160,E174)</f>
        <v>0</v>
      </c>
      <c r="F52" s="201">
        <f>SUM(F53,F75,F160,F174)</f>
        <v>661751</v>
      </c>
      <c r="G52" s="199">
        <f t="shared" ref="G52:H52" si="33">SUM(G53,G75,G160,G174)</f>
        <v>0</v>
      </c>
      <c r="H52" s="200">
        <f t="shared" si="33"/>
        <v>0</v>
      </c>
      <c r="I52" s="201">
        <f>SUM(I53,I75,I160,I174)</f>
        <v>0</v>
      </c>
      <c r="J52" s="202">
        <f t="shared" ref="J52:K52" si="34">SUM(J53,J75,J160,J174)</f>
        <v>22430</v>
      </c>
      <c r="K52" s="200">
        <f t="shared" si="34"/>
        <v>0</v>
      </c>
      <c r="L52" s="201">
        <f>SUM(L53,L75,L160,L174)</f>
        <v>22430</v>
      </c>
      <c r="M52" s="199">
        <f t="shared" ref="M52:O52" si="35">SUM(M53,M75,M160,M174)</f>
        <v>0</v>
      </c>
      <c r="N52" s="200">
        <f t="shared" si="35"/>
        <v>0</v>
      </c>
      <c r="O52" s="201">
        <f t="shared" si="35"/>
        <v>0</v>
      </c>
      <c r="P52" s="203"/>
    </row>
    <row r="53" spans="1:17" s="34" customFormat="1" x14ac:dyDescent="0.25">
      <c r="A53" s="204">
        <v>1000</v>
      </c>
      <c r="B53" s="204" t="s">
        <v>71</v>
      </c>
      <c r="C53" s="205">
        <f t="shared" si="4"/>
        <v>648395</v>
      </c>
      <c r="D53" s="206">
        <f t="shared" ref="D53:E53" si="36">SUM(D54,D67)</f>
        <v>647865</v>
      </c>
      <c r="E53" s="207">
        <f t="shared" si="36"/>
        <v>0</v>
      </c>
      <c r="F53" s="208">
        <f>SUM(F54,F67)</f>
        <v>647865</v>
      </c>
      <c r="G53" s="206">
        <f t="shared" ref="G53:H53" si="37">SUM(G54,G67)</f>
        <v>0</v>
      </c>
      <c r="H53" s="207">
        <f t="shared" si="37"/>
        <v>0</v>
      </c>
      <c r="I53" s="208">
        <f>SUM(I54,I67)</f>
        <v>0</v>
      </c>
      <c r="J53" s="209">
        <f t="shared" ref="J53:K53" si="38">SUM(J54,J67)</f>
        <v>530</v>
      </c>
      <c r="K53" s="207">
        <f t="shared" si="38"/>
        <v>0</v>
      </c>
      <c r="L53" s="208">
        <f>SUM(L54,L67)</f>
        <v>530</v>
      </c>
      <c r="M53" s="206">
        <f t="shared" ref="M53:O53" si="39">SUM(M54,M67)</f>
        <v>0</v>
      </c>
      <c r="N53" s="207">
        <f t="shared" si="39"/>
        <v>0</v>
      </c>
      <c r="O53" s="208">
        <f t="shared" si="39"/>
        <v>0</v>
      </c>
      <c r="P53" s="210"/>
    </row>
    <row r="54" spans="1:17" x14ac:dyDescent="0.25">
      <c r="A54" s="81">
        <v>1100</v>
      </c>
      <c r="B54" s="211" t="s">
        <v>72</v>
      </c>
      <c r="C54" s="82">
        <f t="shared" si="4"/>
        <v>491131</v>
      </c>
      <c r="D54" s="212">
        <f t="shared" ref="D54:E54" si="40">SUM(D55,D58,D66)</f>
        <v>492931</v>
      </c>
      <c r="E54" s="213">
        <f t="shared" si="40"/>
        <v>-1800</v>
      </c>
      <c r="F54" s="92">
        <f>SUM(F55,F58,F66)</f>
        <v>491131</v>
      </c>
      <c r="G54" s="212">
        <f t="shared" ref="G54:H54" si="41">SUM(G55,G58,G66)</f>
        <v>0</v>
      </c>
      <c r="H54" s="213">
        <f t="shared" si="41"/>
        <v>0</v>
      </c>
      <c r="I54" s="92">
        <f>SUM(I55,I58,I66)</f>
        <v>0</v>
      </c>
      <c r="J54" s="214">
        <f t="shared" ref="J54:K54" si="42">SUM(J55,J58,J66)</f>
        <v>0</v>
      </c>
      <c r="K54" s="213">
        <f t="shared" si="42"/>
        <v>0</v>
      </c>
      <c r="L54" s="92">
        <f>SUM(L55,L58,L66)</f>
        <v>0</v>
      </c>
      <c r="M54" s="212">
        <f t="shared" ref="M54:O54" si="43">SUM(M55,M58,M66)</f>
        <v>0</v>
      </c>
      <c r="N54" s="213">
        <f t="shared" si="43"/>
        <v>0</v>
      </c>
      <c r="O54" s="92">
        <f t="shared" si="43"/>
        <v>0</v>
      </c>
      <c r="P54" s="215"/>
    </row>
    <row r="55" spans="1:17" x14ac:dyDescent="0.25">
      <c r="A55" s="216">
        <v>1110</v>
      </c>
      <c r="B55" s="167" t="s">
        <v>73</v>
      </c>
      <c r="C55" s="172">
        <f t="shared" si="4"/>
        <v>428099</v>
      </c>
      <c r="D55" s="173">
        <f t="shared" ref="D55:E55" si="44">SUM(D56:D57)</f>
        <v>431170</v>
      </c>
      <c r="E55" s="174">
        <f t="shared" si="44"/>
        <v>-3071</v>
      </c>
      <c r="F55" s="217">
        <f>SUM(F56:F57)</f>
        <v>428099</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7" ht="18" hidden="1" customHeight="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7" ht="30.75" customHeight="1" x14ac:dyDescent="0.25">
      <c r="A57" s="60">
        <v>1119</v>
      </c>
      <c r="B57" s="105" t="s">
        <v>75</v>
      </c>
      <c r="C57" s="106">
        <f t="shared" si="4"/>
        <v>428099</v>
      </c>
      <c r="D57" s="224">
        <v>431170</v>
      </c>
      <c r="E57" s="225">
        <v>-3071</v>
      </c>
      <c r="F57" s="112">
        <f t="shared" si="48"/>
        <v>428099</v>
      </c>
      <c r="G57" s="224"/>
      <c r="H57" s="225"/>
      <c r="I57" s="112">
        <f t="shared" si="49"/>
        <v>0</v>
      </c>
      <c r="J57" s="226"/>
      <c r="K57" s="225"/>
      <c r="L57" s="112">
        <f t="shared" si="50"/>
        <v>0</v>
      </c>
      <c r="M57" s="224"/>
      <c r="N57" s="225"/>
      <c r="O57" s="112">
        <f t="shared" si="51"/>
        <v>0</v>
      </c>
      <c r="P57" s="284" t="s">
        <v>518</v>
      </c>
      <c r="Q57" s="243"/>
    </row>
    <row r="58" spans="1:17" x14ac:dyDescent="0.25">
      <c r="A58" s="228">
        <v>1140</v>
      </c>
      <c r="B58" s="105" t="s">
        <v>76</v>
      </c>
      <c r="C58" s="106">
        <f t="shared" si="4"/>
        <v>54072</v>
      </c>
      <c r="D58" s="229">
        <f t="shared" ref="D58:E58" si="52">SUM(D59:D65)</f>
        <v>54072</v>
      </c>
      <c r="E58" s="230">
        <f t="shared" si="52"/>
        <v>0</v>
      </c>
      <c r="F58" s="112">
        <f>SUM(F59:F65)</f>
        <v>54072</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7" ht="16.5" customHeight="1" x14ac:dyDescent="0.25">
      <c r="A59" s="456">
        <v>1141</v>
      </c>
      <c r="B59" s="467" t="s">
        <v>77</v>
      </c>
      <c r="C59" s="468">
        <f t="shared" si="4"/>
        <v>6557</v>
      </c>
      <c r="D59" s="474">
        <v>6557</v>
      </c>
      <c r="E59" s="283"/>
      <c r="F59" s="471">
        <f t="shared" ref="F59:F66" si="56">D59+E59</f>
        <v>6557</v>
      </c>
      <c r="G59" s="474"/>
      <c r="H59" s="283"/>
      <c r="I59" s="471">
        <f t="shared" ref="I59:I66" si="57">G59+H59</f>
        <v>0</v>
      </c>
      <c r="J59" s="475"/>
      <c r="K59" s="283"/>
      <c r="L59" s="471">
        <f t="shared" ref="L59:L66" si="58">J59+K59</f>
        <v>0</v>
      </c>
      <c r="M59" s="474"/>
      <c r="N59" s="283"/>
      <c r="O59" s="471">
        <f t="shared" ref="O59:O66" si="59">M59+N59</f>
        <v>0</v>
      </c>
      <c r="P59" s="241"/>
    </row>
    <row r="60" spans="1:17" ht="24" x14ac:dyDescent="0.25">
      <c r="A60" s="60">
        <v>1142</v>
      </c>
      <c r="B60" s="105" t="s">
        <v>78</v>
      </c>
      <c r="C60" s="106">
        <f t="shared" si="4"/>
        <v>12800</v>
      </c>
      <c r="D60" s="224">
        <v>12800</v>
      </c>
      <c r="E60" s="225"/>
      <c r="F60" s="112">
        <f t="shared" si="56"/>
        <v>12800</v>
      </c>
      <c r="G60" s="224"/>
      <c r="H60" s="225"/>
      <c r="I60" s="112">
        <f t="shared" si="57"/>
        <v>0</v>
      </c>
      <c r="J60" s="226"/>
      <c r="K60" s="225"/>
      <c r="L60" s="112">
        <f t="shared" si="58"/>
        <v>0</v>
      </c>
      <c r="M60" s="224"/>
      <c r="N60" s="225"/>
      <c r="O60" s="112">
        <f t="shared" si="59"/>
        <v>0</v>
      </c>
      <c r="P60" s="284"/>
    </row>
    <row r="61" spans="1:17"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7" ht="21" hidden="1" customHeight="1" x14ac:dyDescent="0.25">
      <c r="A62" s="456">
        <v>1146</v>
      </c>
      <c r="B62" s="467" t="s">
        <v>80</v>
      </c>
      <c r="C62" s="468">
        <f t="shared" si="4"/>
        <v>0</v>
      </c>
      <c r="D62" s="474"/>
      <c r="E62" s="283"/>
      <c r="F62" s="471">
        <f t="shared" si="56"/>
        <v>0</v>
      </c>
      <c r="G62" s="474"/>
      <c r="H62" s="283"/>
      <c r="I62" s="471">
        <f t="shared" si="57"/>
        <v>0</v>
      </c>
      <c r="J62" s="475"/>
      <c r="K62" s="283"/>
      <c r="L62" s="471">
        <f t="shared" si="58"/>
        <v>0</v>
      </c>
      <c r="M62" s="474"/>
      <c r="N62" s="283"/>
      <c r="O62" s="471">
        <f t="shared" si="59"/>
        <v>0</v>
      </c>
      <c r="P62" s="473"/>
    </row>
    <row r="63" spans="1:17" x14ac:dyDescent="0.25">
      <c r="A63" s="60">
        <v>1147</v>
      </c>
      <c r="B63" s="105" t="s">
        <v>81</v>
      </c>
      <c r="C63" s="106">
        <f t="shared" si="4"/>
        <v>3865</v>
      </c>
      <c r="D63" s="224">
        <v>3865</v>
      </c>
      <c r="E63" s="225"/>
      <c r="F63" s="112">
        <f t="shared" si="56"/>
        <v>3865</v>
      </c>
      <c r="G63" s="224"/>
      <c r="H63" s="225"/>
      <c r="I63" s="112">
        <f t="shared" si="57"/>
        <v>0</v>
      </c>
      <c r="J63" s="226"/>
      <c r="K63" s="225"/>
      <c r="L63" s="112">
        <f t="shared" si="58"/>
        <v>0</v>
      </c>
      <c r="M63" s="224"/>
      <c r="N63" s="225"/>
      <c r="O63" s="112">
        <f t="shared" si="59"/>
        <v>0</v>
      </c>
      <c r="P63" s="284"/>
    </row>
    <row r="64" spans="1:17" ht="18" customHeight="1" x14ac:dyDescent="0.25">
      <c r="A64" s="456">
        <v>1148</v>
      </c>
      <c r="B64" s="467" t="s">
        <v>82</v>
      </c>
      <c r="C64" s="468">
        <f t="shared" si="4"/>
        <v>30850</v>
      </c>
      <c r="D64" s="474">
        <v>30850</v>
      </c>
      <c r="E64" s="283"/>
      <c r="F64" s="471">
        <f t="shared" si="56"/>
        <v>30850</v>
      </c>
      <c r="G64" s="474"/>
      <c r="H64" s="283"/>
      <c r="I64" s="471">
        <f t="shared" si="57"/>
        <v>0</v>
      </c>
      <c r="J64" s="475"/>
      <c r="K64" s="283"/>
      <c r="L64" s="471">
        <f t="shared" si="58"/>
        <v>0</v>
      </c>
      <c r="M64" s="474"/>
      <c r="N64" s="283"/>
      <c r="O64" s="471">
        <f t="shared" si="59"/>
        <v>0</v>
      </c>
      <c r="P64" s="241"/>
    </row>
    <row r="65" spans="1:17" ht="24" hidden="1" customHeight="1" x14ac:dyDescent="0.25">
      <c r="A65" s="456">
        <v>1149</v>
      </c>
      <c r="B65" s="467" t="s">
        <v>83</v>
      </c>
      <c r="C65" s="468">
        <f t="shared" si="4"/>
        <v>0</v>
      </c>
      <c r="D65" s="474"/>
      <c r="E65" s="283"/>
      <c r="F65" s="471">
        <f t="shared" si="56"/>
        <v>0</v>
      </c>
      <c r="G65" s="474"/>
      <c r="H65" s="283"/>
      <c r="I65" s="471">
        <f t="shared" si="57"/>
        <v>0</v>
      </c>
      <c r="J65" s="475"/>
      <c r="K65" s="283"/>
      <c r="L65" s="471">
        <f t="shared" si="58"/>
        <v>0</v>
      </c>
      <c r="M65" s="474"/>
      <c r="N65" s="283"/>
      <c r="O65" s="471">
        <f t="shared" si="59"/>
        <v>0</v>
      </c>
      <c r="P65" s="473"/>
    </row>
    <row r="66" spans="1:17" ht="41.25" customHeight="1" x14ac:dyDescent="0.25">
      <c r="A66" s="216">
        <v>1150</v>
      </c>
      <c r="B66" s="167" t="s">
        <v>84</v>
      </c>
      <c r="C66" s="172">
        <f t="shared" si="4"/>
        <v>8960</v>
      </c>
      <c r="D66" s="232">
        <v>7689</v>
      </c>
      <c r="E66" s="233">
        <v>1271</v>
      </c>
      <c r="F66" s="217">
        <f t="shared" si="56"/>
        <v>8960</v>
      </c>
      <c r="G66" s="232"/>
      <c r="H66" s="233"/>
      <c r="I66" s="217">
        <f t="shared" si="57"/>
        <v>0</v>
      </c>
      <c r="J66" s="234"/>
      <c r="K66" s="233"/>
      <c r="L66" s="217">
        <f t="shared" si="58"/>
        <v>0</v>
      </c>
      <c r="M66" s="232"/>
      <c r="N66" s="233"/>
      <c r="O66" s="217">
        <f t="shared" si="59"/>
        <v>0</v>
      </c>
      <c r="P66" s="284" t="s">
        <v>519</v>
      </c>
    </row>
    <row r="67" spans="1:17" ht="36" x14ac:dyDescent="0.25">
      <c r="A67" s="81">
        <v>1200</v>
      </c>
      <c r="B67" s="211" t="s">
        <v>85</v>
      </c>
      <c r="C67" s="82">
        <f t="shared" si="4"/>
        <v>157264</v>
      </c>
      <c r="D67" s="212">
        <f>SUM(D68:D69)</f>
        <v>154934</v>
      </c>
      <c r="E67" s="213">
        <f t="shared" ref="E67" si="60">SUM(E68:E69)</f>
        <v>1800</v>
      </c>
      <c r="F67" s="92">
        <f>SUM(F68:F69)</f>
        <v>156734</v>
      </c>
      <c r="G67" s="212">
        <f t="shared" ref="G67:H67" si="61">SUM(G68:G69)</f>
        <v>0</v>
      </c>
      <c r="H67" s="213">
        <f t="shared" si="61"/>
        <v>0</v>
      </c>
      <c r="I67" s="92">
        <f>SUM(I68:I69)</f>
        <v>0</v>
      </c>
      <c r="J67" s="214">
        <f t="shared" ref="J67:K67" si="62">SUM(J68:J69)</f>
        <v>530</v>
      </c>
      <c r="K67" s="213">
        <f t="shared" si="62"/>
        <v>0</v>
      </c>
      <c r="L67" s="92">
        <f>SUM(L68:L69)</f>
        <v>530</v>
      </c>
      <c r="M67" s="212">
        <f t="shared" ref="M67:O67" si="63">SUM(M68:M69)</f>
        <v>0</v>
      </c>
      <c r="N67" s="213">
        <f t="shared" si="63"/>
        <v>0</v>
      </c>
      <c r="O67" s="92">
        <f t="shared" si="63"/>
        <v>0</v>
      </c>
      <c r="P67" s="235"/>
    </row>
    <row r="68" spans="1:17" ht="24" x14ac:dyDescent="0.25">
      <c r="A68" s="236">
        <v>1210</v>
      </c>
      <c r="B68" s="95" t="s">
        <v>86</v>
      </c>
      <c r="C68" s="96">
        <f t="shared" si="4"/>
        <v>123660</v>
      </c>
      <c r="D68" s="220">
        <v>123660</v>
      </c>
      <c r="E68" s="221"/>
      <c r="F68" s="102">
        <f>D68+E68</f>
        <v>123660</v>
      </c>
      <c r="G68" s="220"/>
      <c r="H68" s="221"/>
      <c r="I68" s="102">
        <f>G68+H68</f>
        <v>0</v>
      </c>
      <c r="J68" s="222"/>
      <c r="K68" s="221"/>
      <c r="L68" s="102">
        <f>J68+K68</f>
        <v>0</v>
      </c>
      <c r="M68" s="220"/>
      <c r="N68" s="221"/>
      <c r="O68" s="102">
        <f t="shared" ref="O68" si="64">M68+N68</f>
        <v>0</v>
      </c>
      <c r="P68" s="465"/>
      <c r="Q68" s="243"/>
    </row>
    <row r="69" spans="1:17" ht="24" x14ac:dyDescent="0.25">
      <c r="A69" s="228">
        <v>1220</v>
      </c>
      <c r="B69" s="105" t="s">
        <v>87</v>
      </c>
      <c r="C69" s="106">
        <f t="shared" si="4"/>
        <v>33604</v>
      </c>
      <c r="D69" s="229">
        <v>31274</v>
      </c>
      <c r="E69" s="230">
        <f t="shared" ref="E69" si="65">SUM(E70:E74)</f>
        <v>1800</v>
      </c>
      <c r="F69" s="112">
        <f>SUM(F70:F74)</f>
        <v>33074</v>
      </c>
      <c r="G69" s="229">
        <f t="shared" ref="G69:H69" si="66">SUM(G70:G74)</f>
        <v>0</v>
      </c>
      <c r="H69" s="230">
        <f t="shared" si="66"/>
        <v>0</v>
      </c>
      <c r="I69" s="112">
        <f>SUM(I70:I74)</f>
        <v>0</v>
      </c>
      <c r="J69" s="231">
        <f t="shared" ref="J69:K69" si="67">SUM(J70:J74)</f>
        <v>530</v>
      </c>
      <c r="K69" s="230">
        <f t="shared" si="67"/>
        <v>0</v>
      </c>
      <c r="L69" s="112">
        <f>SUM(L70:L74)</f>
        <v>530</v>
      </c>
      <c r="M69" s="229">
        <f t="shared" ref="M69:O69" si="68">SUM(M70:M74)</f>
        <v>0</v>
      </c>
      <c r="N69" s="230">
        <f t="shared" si="68"/>
        <v>0</v>
      </c>
      <c r="O69" s="112">
        <f t="shared" si="68"/>
        <v>0</v>
      </c>
      <c r="P69" s="227"/>
    </row>
    <row r="70" spans="1:17" ht="61.5" customHeight="1" x14ac:dyDescent="0.25">
      <c r="A70" s="60">
        <v>1221</v>
      </c>
      <c r="B70" s="105" t="s">
        <v>88</v>
      </c>
      <c r="C70" s="106">
        <f t="shared" si="4"/>
        <v>22190</v>
      </c>
      <c r="D70" s="224">
        <v>20390</v>
      </c>
      <c r="E70" s="225">
        <v>1800</v>
      </c>
      <c r="F70" s="112">
        <f t="shared" ref="F70:F74" si="69">D70+E70</f>
        <v>22190</v>
      </c>
      <c r="G70" s="224"/>
      <c r="H70" s="225"/>
      <c r="I70" s="112">
        <f t="shared" ref="I70:I74" si="70">G70+H70</f>
        <v>0</v>
      </c>
      <c r="J70" s="226"/>
      <c r="K70" s="225"/>
      <c r="L70" s="112">
        <f t="shared" ref="L70:L74" si="71">J70+K70</f>
        <v>0</v>
      </c>
      <c r="M70" s="224"/>
      <c r="N70" s="225"/>
      <c r="O70" s="112">
        <f t="shared" ref="O70:O74" si="72">M70+N70</f>
        <v>0</v>
      </c>
      <c r="P70" s="284" t="s">
        <v>520</v>
      </c>
    </row>
    <row r="71" spans="1:17" ht="16.5" hidden="1" customHeight="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7" ht="18.75" hidden="1" customHeight="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7" ht="36" x14ac:dyDescent="0.25">
      <c r="A73" s="456">
        <v>1227</v>
      </c>
      <c r="B73" s="467" t="s">
        <v>91</v>
      </c>
      <c r="C73" s="468">
        <f t="shared" si="4"/>
        <v>9854</v>
      </c>
      <c r="D73" s="474">
        <v>9854</v>
      </c>
      <c r="E73" s="283"/>
      <c r="F73" s="471">
        <f t="shared" si="69"/>
        <v>9854</v>
      </c>
      <c r="G73" s="474"/>
      <c r="H73" s="283"/>
      <c r="I73" s="471">
        <f t="shared" si="70"/>
        <v>0</v>
      </c>
      <c r="J73" s="475"/>
      <c r="K73" s="283"/>
      <c r="L73" s="471">
        <f t="shared" si="71"/>
        <v>0</v>
      </c>
      <c r="M73" s="474"/>
      <c r="N73" s="283"/>
      <c r="O73" s="471">
        <f t="shared" si="72"/>
        <v>0</v>
      </c>
      <c r="P73" s="241"/>
    </row>
    <row r="74" spans="1:17" ht="60" x14ac:dyDescent="0.25">
      <c r="A74" s="60">
        <v>1228</v>
      </c>
      <c r="B74" s="105" t="s">
        <v>92</v>
      </c>
      <c r="C74" s="106">
        <f t="shared" si="4"/>
        <v>1560</v>
      </c>
      <c r="D74" s="224">
        <v>1030</v>
      </c>
      <c r="E74" s="225"/>
      <c r="F74" s="112">
        <f t="shared" si="69"/>
        <v>1030</v>
      </c>
      <c r="G74" s="224"/>
      <c r="H74" s="225"/>
      <c r="I74" s="112">
        <f t="shared" si="70"/>
        <v>0</v>
      </c>
      <c r="J74" s="226">
        <v>530</v>
      </c>
      <c r="K74" s="225"/>
      <c r="L74" s="112">
        <f t="shared" si="71"/>
        <v>530</v>
      </c>
      <c r="M74" s="224"/>
      <c r="N74" s="225"/>
      <c r="O74" s="112">
        <f t="shared" si="72"/>
        <v>0</v>
      </c>
      <c r="P74" s="284"/>
    </row>
    <row r="75" spans="1:17" x14ac:dyDescent="0.25">
      <c r="A75" s="204">
        <v>2000</v>
      </c>
      <c r="B75" s="204" t="s">
        <v>93</v>
      </c>
      <c r="C75" s="205">
        <f t="shared" si="4"/>
        <v>35786</v>
      </c>
      <c r="D75" s="206">
        <f t="shared" ref="D75:O75" si="73">SUM(D76,D83,D120,D151,D152)</f>
        <v>13886</v>
      </c>
      <c r="E75" s="207">
        <f t="shared" si="73"/>
        <v>0</v>
      </c>
      <c r="F75" s="208">
        <f t="shared" si="73"/>
        <v>13886</v>
      </c>
      <c r="G75" s="206">
        <f t="shared" si="73"/>
        <v>0</v>
      </c>
      <c r="H75" s="207">
        <f t="shared" si="73"/>
        <v>0</v>
      </c>
      <c r="I75" s="208">
        <f t="shared" si="73"/>
        <v>0</v>
      </c>
      <c r="J75" s="209">
        <f t="shared" si="73"/>
        <v>21900</v>
      </c>
      <c r="K75" s="207">
        <f t="shared" si="73"/>
        <v>0</v>
      </c>
      <c r="L75" s="208">
        <f t="shared" si="73"/>
        <v>21900</v>
      </c>
      <c r="M75" s="206">
        <f t="shared" si="73"/>
        <v>0</v>
      </c>
      <c r="N75" s="207">
        <f t="shared" si="73"/>
        <v>0</v>
      </c>
      <c r="O75" s="208">
        <f t="shared" si="73"/>
        <v>0</v>
      </c>
      <c r="P75" s="210"/>
    </row>
    <row r="76" spans="1:17"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7"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7"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7"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7"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7"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7"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7" x14ac:dyDescent="0.25">
      <c r="A83" s="81">
        <v>2200</v>
      </c>
      <c r="B83" s="211" t="s">
        <v>99</v>
      </c>
      <c r="C83" s="82">
        <f t="shared" si="4"/>
        <v>10449</v>
      </c>
      <c r="D83" s="212">
        <f t="shared" ref="D83:E83" si="94">SUM(D84,D85,D91,D99,D107,D108,D114,D119)</f>
        <v>8431</v>
      </c>
      <c r="E83" s="213">
        <f t="shared" si="94"/>
        <v>0</v>
      </c>
      <c r="F83" s="92">
        <f>SUM(F84,F85,F91,F99,F107,F108,F114,F119)</f>
        <v>8431</v>
      </c>
      <c r="G83" s="212">
        <f t="shared" ref="G83:H83" si="95">SUM(G84,G85,G91,G99,G107,G108,G114,G119)</f>
        <v>0</v>
      </c>
      <c r="H83" s="213">
        <f t="shared" si="95"/>
        <v>0</v>
      </c>
      <c r="I83" s="92">
        <f>SUM(I84,I85,I91,I99,I107,I108,I114,I119)</f>
        <v>0</v>
      </c>
      <c r="J83" s="214">
        <f t="shared" ref="J83:K83" si="96">SUM(J84,J85,J91,J99,J107,J108,J114,J119)</f>
        <v>2018</v>
      </c>
      <c r="K83" s="213">
        <f t="shared" si="96"/>
        <v>0</v>
      </c>
      <c r="L83" s="92">
        <f>SUM(L84,L85,L91,L99,L107,L108,L114,L119)</f>
        <v>2018</v>
      </c>
      <c r="M83" s="212">
        <f t="shared" ref="M83:O83" si="97">SUM(M84,M85,M91,M99,M107,M108,M114,M119)</f>
        <v>0</v>
      </c>
      <c r="N83" s="213">
        <f t="shared" si="97"/>
        <v>0</v>
      </c>
      <c r="O83" s="92">
        <f t="shared" si="97"/>
        <v>0</v>
      </c>
      <c r="P83" s="240"/>
    </row>
    <row r="84" spans="1:17" x14ac:dyDescent="0.25">
      <c r="A84" s="508">
        <v>2210</v>
      </c>
      <c r="B84" s="509" t="s">
        <v>100</v>
      </c>
      <c r="C84" s="510">
        <f t="shared" si="4"/>
        <v>4441</v>
      </c>
      <c r="D84" s="511">
        <v>3538</v>
      </c>
      <c r="E84" s="393"/>
      <c r="F84" s="512">
        <f>D84+E84</f>
        <v>3538</v>
      </c>
      <c r="G84" s="511"/>
      <c r="H84" s="393"/>
      <c r="I84" s="512">
        <f>G84+H84</f>
        <v>0</v>
      </c>
      <c r="J84" s="513">
        <v>903</v>
      </c>
      <c r="K84" s="393"/>
      <c r="L84" s="512">
        <f>J84+K84</f>
        <v>903</v>
      </c>
      <c r="M84" s="511"/>
      <c r="N84" s="393"/>
      <c r="O84" s="512">
        <f t="shared" ref="O84" si="98">M84+N84</f>
        <v>0</v>
      </c>
      <c r="P84" s="661"/>
      <c r="Q84" s="243"/>
    </row>
    <row r="85" spans="1:17" ht="24" x14ac:dyDescent="0.25">
      <c r="A85" s="228">
        <v>2220</v>
      </c>
      <c r="B85" s="105" t="s">
        <v>101</v>
      </c>
      <c r="C85" s="106">
        <f t="shared" ref="C85:C148" si="99">F85+I85+L85+O85</f>
        <v>3472</v>
      </c>
      <c r="D85" s="229">
        <f t="shared" ref="D85:E85" si="100">SUM(D86:D90)</f>
        <v>3472</v>
      </c>
      <c r="E85" s="230">
        <f t="shared" si="100"/>
        <v>0</v>
      </c>
      <c r="F85" s="112">
        <f>SUM(F86:F90)</f>
        <v>3472</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7" x14ac:dyDescent="0.25">
      <c r="A86" s="60">
        <v>2221</v>
      </c>
      <c r="B86" s="105" t="s">
        <v>102</v>
      </c>
      <c r="C86" s="106">
        <f t="shared" si="99"/>
        <v>1800</v>
      </c>
      <c r="D86" s="224">
        <v>1800</v>
      </c>
      <c r="E86" s="225"/>
      <c r="F86" s="112">
        <f t="shared" ref="F86:F90" si="104">D86+E86</f>
        <v>1800</v>
      </c>
      <c r="G86" s="224"/>
      <c r="H86" s="225"/>
      <c r="I86" s="112">
        <f t="shared" ref="I86:I90" si="105">G86+H86</f>
        <v>0</v>
      </c>
      <c r="J86" s="226"/>
      <c r="K86" s="225"/>
      <c r="L86" s="112">
        <f t="shared" ref="L86:L90" si="106">J86+K86</f>
        <v>0</v>
      </c>
      <c r="M86" s="224"/>
      <c r="N86" s="225"/>
      <c r="O86" s="112">
        <f t="shared" ref="O86:O90" si="107">M86+N86</f>
        <v>0</v>
      </c>
      <c r="P86" s="227"/>
    </row>
    <row r="87" spans="1:17" ht="24" x14ac:dyDescent="0.25">
      <c r="A87" s="60">
        <v>2222</v>
      </c>
      <c r="B87" s="105" t="s">
        <v>103</v>
      </c>
      <c r="C87" s="106">
        <f t="shared" si="99"/>
        <v>209</v>
      </c>
      <c r="D87" s="224">
        <v>209</v>
      </c>
      <c r="E87" s="225"/>
      <c r="F87" s="112">
        <f t="shared" si="104"/>
        <v>209</v>
      </c>
      <c r="G87" s="224"/>
      <c r="H87" s="225"/>
      <c r="I87" s="112">
        <f t="shared" si="105"/>
        <v>0</v>
      </c>
      <c r="J87" s="226"/>
      <c r="K87" s="225"/>
      <c r="L87" s="112">
        <f t="shared" si="106"/>
        <v>0</v>
      </c>
      <c r="M87" s="224"/>
      <c r="N87" s="225"/>
      <c r="O87" s="112">
        <f t="shared" si="107"/>
        <v>0</v>
      </c>
      <c r="P87" s="227"/>
    </row>
    <row r="88" spans="1:17" x14ac:dyDescent="0.25">
      <c r="A88" s="60">
        <v>2223</v>
      </c>
      <c r="B88" s="105" t="s">
        <v>104</v>
      </c>
      <c r="C88" s="106">
        <f t="shared" si="99"/>
        <v>1326</v>
      </c>
      <c r="D88" s="224">
        <v>1326</v>
      </c>
      <c r="E88" s="225"/>
      <c r="F88" s="112">
        <f t="shared" si="104"/>
        <v>1326</v>
      </c>
      <c r="G88" s="224"/>
      <c r="H88" s="225"/>
      <c r="I88" s="112">
        <f t="shared" si="105"/>
        <v>0</v>
      </c>
      <c r="J88" s="226"/>
      <c r="K88" s="225"/>
      <c r="L88" s="112">
        <f t="shared" si="106"/>
        <v>0</v>
      </c>
      <c r="M88" s="224"/>
      <c r="N88" s="225"/>
      <c r="O88" s="112">
        <f t="shared" si="107"/>
        <v>0</v>
      </c>
      <c r="P88" s="227"/>
    </row>
    <row r="89" spans="1:17" ht="48" x14ac:dyDescent="0.25">
      <c r="A89" s="456">
        <v>2224</v>
      </c>
      <c r="B89" s="467" t="s">
        <v>105</v>
      </c>
      <c r="C89" s="468">
        <f t="shared" si="99"/>
        <v>137</v>
      </c>
      <c r="D89" s="474">
        <v>137</v>
      </c>
      <c r="E89" s="283"/>
      <c r="F89" s="471">
        <f t="shared" si="104"/>
        <v>137</v>
      </c>
      <c r="G89" s="474"/>
      <c r="H89" s="283"/>
      <c r="I89" s="471">
        <f t="shared" si="105"/>
        <v>0</v>
      </c>
      <c r="J89" s="475"/>
      <c r="K89" s="283"/>
      <c r="L89" s="471">
        <f t="shared" si="106"/>
        <v>0</v>
      </c>
      <c r="M89" s="474"/>
      <c r="N89" s="283"/>
      <c r="O89" s="471">
        <f t="shared" si="107"/>
        <v>0</v>
      </c>
      <c r="P89" s="473"/>
    </row>
    <row r="90" spans="1:17"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7" ht="19.5" customHeight="1" x14ac:dyDescent="0.25">
      <c r="A91" s="228">
        <v>2230</v>
      </c>
      <c r="B91" s="105" t="s">
        <v>107</v>
      </c>
      <c r="C91" s="106">
        <f t="shared" si="99"/>
        <v>1576</v>
      </c>
      <c r="D91" s="229">
        <f t="shared" ref="D91:E91" si="108">SUM(D92:D98)</f>
        <v>669</v>
      </c>
      <c r="E91" s="230">
        <f t="shared" si="108"/>
        <v>0</v>
      </c>
      <c r="F91" s="112">
        <f>SUM(F92:F98)</f>
        <v>669</v>
      </c>
      <c r="G91" s="229">
        <f t="shared" ref="G91:H91" si="109">SUM(G92:G98)</f>
        <v>0</v>
      </c>
      <c r="H91" s="230">
        <f t="shared" si="109"/>
        <v>0</v>
      </c>
      <c r="I91" s="112">
        <f>SUM(I92:I98)</f>
        <v>0</v>
      </c>
      <c r="J91" s="231">
        <f t="shared" ref="J91:K91" si="110">SUM(J92:J98)</f>
        <v>907</v>
      </c>
      <c r="K91" s="230">
        <f t="shared" si="110"/>
        <v>0</v>
      </c>
      <c r="L91" s="112">
        <f>SUM(L92:L98)</f>
        <v>907</v>
      </c>
      <c r="M91" s="229">
        <f t="shared" ref="M91:O91" si="111">SUM(M92:M98)</f>
        <v>0</v>
      </c>
      <c r="N91" s="230">
        <f t="shared" si="111"/>
        <v>0</v>
      </c>
      <c r="O91" s="112">
        <f t="shared" si="111"/>
        <v>0</v>
      </c>
      <c r="P91" s="227"/>
    </row>
    <row r="92" spans="1:17" ht="24" hidden="1" x14ac:dyDescent="0.25">
      <c r="A92" s="60">
        <v>2231</v>
      </c>
      <c r="B92" s="105" t="s">
        <v>108</v>
      </c>
      <c r="C92" s="106">
        <f t="shared" si="99"/>
        <v>0</v>
      </c>
      <c r="D92" s="224"/>
      <c r="E92" s="225"/>
      <c r="F92" s="112">
        <f t="shared" ref="F92:F98" si="112">D92+E92</f>
        <v>0</v>
      </c>
      <c r="G92" s="224"/>
      <c r="H92" s="225"/>
      <c r="I92" s="112">
        <f t="shared" ref="I92:I98" si="113">G92+H92</f>
        <v>0</v>
      </c>
      <c r="J92" s="226"/>
      <c r="K92" s="225"/>
      <c r="L92" s="112">
        <f t="shared" ref="L92:L98" si="114">J92+K92</f>
        <v>0</v>
      </c>
      <c r="M92" s="224"/>
      <c r="N92" s="225"/>
      <c r="O92" s="112">
        <f t="shared" ref="O92:O98" si="115">M92+N92</f>
        <v>0</v>
      </c>
      <c r="P92" s="227"/>
    </row>
    <row r="93" spans="1:17"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7"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7"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7" ht="26.25" hidden="1" customHeight="1" x14ac:dyDescent="0.25">
      <c r="A96" s="60">
        <v>2235</v>
      </c>
      <c r="B96" s="105" t="s">
        <v>112</v>
      </c>
      <c r="C96" s="106">
        <f t="shared" si="99"/>
        <v>0</v>
      </c>
      <c r="D96" s="224"/>
      <c r="E96" s="225"/>
      <c r="F96" s="112">
        <f t="shared" si="112"/>
        <v>0</v>
      </c>
      <c r="G96" s="224"/>
      <c r="H96" s="225"/>
      <c r="I96" s="112">
        <f t="shared" si="113"/>
        <v>0</v>
      </c>
      <c r="J96" s="226"/>
      <c r="K96" s="225"/>
      <c r="L96" s="112">
        <f t="shared" si="114"/>
        <v>0</v>
      </c>
      <c r="M96" s="224"/>
      <c r="N96" s="225"/>
      <c r="O96" s="112">
        <f t="shared" si="115"/>
        <v>0</v>
      </c>
      <c r="P96" s="227"/>
    </row>
    <row r="97" spans="1:17" x14ac:dyDescent="0.25">
      <c r="A97" s="60">
        <v>2236</v>
      </c>
      <c r="B97" s="105" t="s">
        <v>114</v>
      </c>
      <c r="C97" s="106">
        <f t="shared" si="99"/>
        <v>535</v>
      </c>
      <c r="D97" s="224">
        <v>119</v>
      </c>
      <c r="E97" s="225"/>
      <c r="F97" s="112">
        <f t="shared" si="112"/>
        <v>119</v>
      </c>
      <c r="G97" s="224"/>
      <c r="H97" s="225"/>
      <c r="I97" s="112">
        <f t="shared" si="113"/>
        <v>0</v>
      </c>
      <c r="J97" s="226">
        <v>416</v>
      </c>
      <c r="K97" s="225"/>
      <c r="L97" s="112">
        <f t="shared" si="114"/>
        <v>416</v>
      </c>
      <c r="M97" s="224"/>
      <c r="N97" s="225"/>
      <c r="O97" s="112">
        <f t="shared" si="115"/>
        <v>0</v>
      </c>
      <c r="P97" s="227"/>
    </row>
    <row r="98" spans="1:17" x14ac:dyDescent="0.25">
      <c r="A98" s="60">
        <v>2239</v>
      </c>
      <c r="B98" s="105" t="s">
        <v>115</v>
      </c>
      <c r="C98" s="106">
        <f t="shared" si="99"/>
        <v>1041</v>
      </c>
      <c r="D98" s="224">
        <v>550</v>
      </c>
      <c r="E98" s="225"/>
      <c r="F98" s="112">
        <f t="shared" si="112"/>
        <v>550</v>
      </c>
      <c r="G98" s="224"/>
      <c r="H98" s="225"/>
      <c r="I98" s="112">
        <f t="shared" si="113"/>
        <v>0</v>
      </c>
      <c r="J98" s="226">
        <v>491</v>
      </c>
      <c r="K98" s="225"/>
      <c r="L98" s="112">
        <f t="shared" si="114"/>
        <v>491</v>
      </c>
      <c r="M98" s="224"/>
      <c r="N98" s="225"/>
      <c r="O98" s="112">
        <f t="shared" si="115"/>
        <v>0</v>
      </c>
      <c r="P98" s="284"/>
      <c r="Q98" s="243"/>
    </row>
    <row r="99" spans="1:17" ht="36" x14ac:dyDescent="0.25">
      <c r="A99" s="228">
        <v>2240</v>
      </c>
      <c r="B99" s="105" t="s">
        <v>116</v>
      </c>
      <c r="C99" s="106">
        <f t="shared" si="99"/>
        <v>805</v>
      </c>
      <c r="D99" s="229">
        <f t="shared" ref="D99:E99" si="116">SUM(D100:D106)</f>
        <v>752</v>
      </c>
      <c r="E99" s="230">
        <f t="shared" si="116"/>
        <v>0</v>
      </c>
      <c r="F99" s="112">
        <f>SUM(F100:F106)</f>
        <v>752</v>
      </c>
      <c r="G99" s="229">
        <f t="shared" ref="G99:H99" si="117">SUM(G100:G106)</f>
        <v>0</v>
      </c>
      <c r="H99" s="230">
        <f t="shared" si="117"/>
        <v>0</v>
      </c>
      <c r="I99" s="112">
        <f>SUM(I100:I106)</f>
        <v>0</v>
      </c>
      <c r="J99" s="231">
        <f t="shared" ref="J99:K99" si="118">SUM(J100:J106)</f>
        <v>53</v>
      </c>
      <c r="K99" s="230">
        <f t="shared" si="118"/>
        <v>0</v>
      </c>
      <c r="L99" s="112">
        <f>SUM(L100:L106)</f>
        <v>53</v>
      </c>
      <c r="M99" s="229">
        <f t="shared" ref="M99:O99" si="119">SUM(M100:M106)</f>
        <v>0</v>
      </c>
      <c r="N99" s="230">
        <f t="shared" si="119"/>
        <v>0</v>
      </c>
      <c r="O99" s="112">
        <f t="shared" si="119"/>
        <v>0</v>
      </c>
      <c r="P99" s="227"/>
    </row>
    <row r="100" spans="1:17"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7"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7" ht="24" hidden="1" x14ac:dyDescent="0.25">
      <c r="A102" s="60">
        <v>2243</v>
      </c>
      <c r="B102" s="105" t="s">
        <v>119</v>
      </c>
      <c r="C102" s="106">
        <f t="shared" si="99"/>
        <v>0</v>
      </c>
      <c r="D102" s="224"/>
      <c r="E102" s="225"/>
      <c r="F102" s="112">
        <f t="shared" si="120"/>
        <v>0</v>
      </c>
      <c r="G102" s="224"/>
      <c r="H102" s="225"/>
      <c r="I102" s="112">
        <f t="shared" si="121"/>
        <v>0</v>
      </c>
      <c r="J102" s="226"/>
      <c r="K102" s="225"/>
      <c r="L102" s="112">
        <f t="shared" si="122"/>
        <v>0</v>
      </c>
      <c r="M102" s="224"/>
      <c r="N102" s="225"/>
      <c r="O102" s="112">
        <f t="shared" si="123"/>
        <v>0</v>
      </c>
      <c r="P102" s="227"/>
    </row>
    <row r="103" spans="1:17" x14ac:dyDescent="0.25">
      <c r="A103" s="60">
        <v>2244</v>
      </c>
      <c r="B103" s="105" t="s">
        <v>120</v>
      </c>
      <c r="C103" s="106">
        <f t="shared" si="99"/>
        <v>805</v>
      </c>
      <c r="D103" s="224">
        <v>752</v>
      </c>
      <c r="E103" s="225"/>
      <c r="F103" s="112">
        <f t="shared" si="120"/>
        <v>752</v>
      </c>
      <c r="G103" s="224"/>
      <c r="H103" s="225"/>
      <c r="I103" s="112">
        <f t="shared" si="121"/>
        <v>0</v>
      </c>
      <c r="J103" s="226">
        <v>53</v>
      </c>
      <c r="K103" s="225"/>
      <c r="L103" s="112">
        <f t="shared" si="122"/>
        <v>53</v>
      </c>
      <c r="M103" s="224"/>
      <c r="N103" s="225"/>
      <c r="O103" s="112">
        <f t="shared" si="123"/>
        <v>0</v>
      </c>
      <c r="P103" s="284"/>
    </row>
    <row r="104" spans="1:17"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7"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7"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7"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7" x14ac:dyDescent="0.25">
      <c r="A108" s="228">
        <v>2260</v>
      </c>
      <c r="B108" s="105" t="s">
        <v>125</v>
      </c>
      <c r="C108" s="106">
        <f t="shared" si="99"/>
        <v>155</v>
      </c>
      <c r="D108" s="229">
        <f t="shared" ref="D108:E108" si="124">SUM(D109:D113)</f>
        <v>0</v>
      </c>
      <c r="E108" s="230">
        <f t="shared" si="124"/>
        <v>0</v>
      </c>
      <c r="F108" s="112">
        <f>SUM(F109:F113)</f>
        <v>0</v>
      </c>
      <c r="G108" s="229">
        <f t="shared" ref="G108:H108" si="125">SUM(G109:G113)</f>
        <v>0</v>
      </c>
      <c r="H108" s="230">
        <f t="shared" si="125"/>
        <v>0</v>
      </c>
      <c r="I108" s="112">
        <f>SUM(I109:I113)</f>
        <v>0</v>
      </c>
      <c r="J108" s="231">
        <f t="shared" ref="J108:K108" si="126">SUM(J109:J113)</f>
        <v>155</v>
      </c>
      <c r="K108" s="230">
        <f t="shared" si="126"/>
        <v>0</v>
      </c>
      <c r="L108" s="112">
        <f>SUM(L109:L113)</f>
        <v>155</v>
      </c>
      <c r="M108" s="229">
        <f t="shared" ref="M108:O108" si="127">SUM(M109:M113)</f>
        <v>0</v>
      </c>
      <c r="N108" s="230">
        <f t="shared" si="127"/>
        <v>0</v>
      </c>
      <c r="O108" s="112">
        <f t="shared" si="127"/>
        <v>0</v>
      </c>
      <c r="P108" s="227"/>
    </row>
    <row r="109" spans="1:17"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7"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7"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7" ht="24" x14ac:dyDescent="0.25">
      <c r="A112" s="60">
        <v>2264</v>
      </c>
      <c r="B112" s="105" t="s">
        <v>129</v>
      </c>
      <c r="C112" s="106">
        <f t="shared" si="99"/>
        <v>146</v>
      </c>
      <c r="D112" s="224"/>
      <c r="E112" s="225"/>
      <c r="F112" s="112">
        <f t="shared" si="128"/>
        <v>0</v>
      </c>
      <c r="G112" s="224"/>
      <c r="H112" s="225"/>
      <c r="I112" s="112">
        <f t="shared" si="129"/>
        <v>0</v>
      </c>
      <c r="J112" s="226">
        <v>146</v>
      </c>
      <c r="K112" s="225"/>
      <c r="L112" s="112">
        <f t="shared" si="130"/>
        <v>146</v>
      </c>
      <c r="M112" s="224"/>
      <c r="N112" s="225"/>
      <c r="O112" s="112">
        <f t="shared" si="131"/>
        <v>0</v>
      </c>
      <c r="P112" s="227"/>
    </row>
    <row r="113" spans="1:16" x14ac:dyDescent="0.25">
      <c r="A113" s="60">
        <v>2269</v>
      </c>
      <c r="B113" s="105" t="s">
        <v>130</v>
      </c>
      <c r="C113" s="106">
        <f t="shared" si="99"/>
        <v>9</v>
      </c>
      <c r="D113" s="224"/>
      <c r="E113" s="225"/>
      <c r="F113" s="112">
        <f t="shared" si="128"/>
        <v>0</v>
      </c>
      <c r="G113" s="224"/>
      <c r="H113" s="225"/>
      <c r="I113" s="112">
        <f t="shared" si="129"/>
        <v>0</v>
      </c>
      <c r="J113" s="226">
        <v>9</v>
      </c>
      <c r="K113" s="225"/>
      <c r="L113" s="112">
        <f t="shared" si="130"/>
        <v>9</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17837</v>
      </c>
      <c r="D120" s="244">
        <f t="shared" ref="D120:E120" si="140">SUM(D121,D126,D130,D131,D134,D138,D146,D147,D150)</f>
        <v>5455</v>
      </c>
      <c r="E120" s="245">
        <f t="shared" si="140"/>
        <v>0</v>
      </c>
      <c r="F120" s="134">
        <f>SUM(F121,F126,F130,F131,F134,F138,F146,F147,F150)</f>
        <v>5455</v>
      </c>
      <c r="G120" s="244">
        <f t="shared" ref="G120:H120" si="141">SUM(G121,G126,G130,G131,G134,G138,G146,G147,G150)</f>
        <v>0</v>
      </c>
      <c r="H120" s="245">
        <f t="shared" si="141"/>
        <v>0</v>
      </c>
      <c r="I120" s="134">
        <f>SUM(I121,I126,I130,I131,I134,I138,I146,I147,I150)</f>
        <v>0</v>
      </c>
      <c r="J120" s="246">
        <f t="shared" ref="J120:K120" si="142">SUM(J121,J126,J130,J131,J134,J138,J146,J147,J150)</f>
        <v>12382</v>
      </c>
      <c r="K120" s="245">
        <f t="shared" si="142"/>
        <v>0</v>
      </c>
      <c r="L120" s="134">
        <f>SUM(L121,L126,L130,L131,L134,L138,L146,L147,L150)</f>
        <v>12382</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1868</v>
      </c>
      <c r="D121" s="237">
        <f t="shared" ref="D121:O121" si="144">SUM(D122:D125)</f>
        <v>1076</v>
      </c>
      <c r="E121" s="238">
        <f t="shared" si="144"/>
        <v>0</v>
      </c>
      <c r="F121" s="102">
        <f t="shared" si="144"/>
        <v>1076</v>
      </c>
      <c r="G121" s="237">
        <f t="shared" si="144"/>
        <v>0</v>
      </c>
      <c r="H121" s="238">
        <f t="shared" si="144"/>
        <v>0</v>
      </c>
      <c r="I121" s="102">
        <f t="shared" si="144"/>
        <v>0</v>
      </c>
      <c r="J121" s="239">
        <f t="shared" si="144"/>
        <v>792</v>
      </c>
      <c r="K121" s="238">
        <f t="shared" si="144"/>
        <v>0</v>
      </c>
      <c r="L121" s="102">
        <f t="shared" si="144"/>
        <v>792</v>
      </c>
      <c r="M121" s="237">
        <f t="shared" si="144"/>
        <v>0</v>
      </c>
      <c r="N121" s="238">
        <f t="shared" si="144"/>
        <v>0</v>
      </c>
      <c r="O121" s="102">
        <f t="shared" si="144"/>
        <v>0</v>
      </c>
      <c r="P121" s="223"/>
    </row>
    <row r="122" spans="1:16" x14ac:dyDescent="0.25">
      <c r="A122" s="456">
        <v>2311</v>
      </c>
      <c r="B122" s="467" t="s">
        <v>139</v>
      </c>
      <c r="C122" s="468">
        <f t="shared" si="99"/>
        <v>1376</v>
      </c>
      <c r="D122" s="474">
        <v>684</v>
      </c>
      <c r="E122" s="283"/>
      <c r="F122" s="471">
        <f t="shared" ref="F122:F125" si="145">D122+E122</f>
        <v>684</v>
      </c>
      <c r="G122" s="474"/>
      <c r="H122" s="283"/>
      <c r="I122" s="471">
        <f t="shared" ref="I122:I125" si="146">G122+H122</f>
        <v>0</v>
      </c>
      <c r="J122" s="475">
        <v>692</v>
      </c>
      <c r="K122" s="283"/>
      <c r="L122" s="471">
        <f t="shared" ref="L122:L125" si="147">J122+K122</f>
        <v>692</v>
      </c>
      <c r="M122" s="474"/>
      <c r="N122" s="283"/>
      <c r="O122" s="471">
        <f t="shared" ref="O122:O125" si="148">M122+N122</f>
        <v>0</v>
      </c>
      <c r="P122" s="241"/>
    </row>
    <row r="123" spans="1:16" x14ac:dyDescent="0.25">
      <c r="A123" s="456">
        <v>2312</v>
      </c>
      <c r="B123" s="467" t="s">
        <v>140</v>
      </c>
      <c r="C123" s="468">
        <f t="shared" si="99"/>
        <v>392</v>
      </c>
      <c r="D123" s="474">
        <v>392</v>
      </c>
      <c r="E123" s="283"/>
      <c r="F123" s="471">
        <f t="shared" si="145"/>
        <v>392</v>
      </c>
      <c r="G123" s="474"/>
      <c r="H123" s="283"/>
      <c r="I123" s="471">
        <f t="shared" si="146"/>
        <v>0</v>
      </c>
      <c r="J123" s="475"/>
      <c r="K123" s="283"/>
      <c r="L123" s="471">
        <f t="shared" si="147"/>
        <v>0</v>
      </c>
      <c r="M123" s="474"/>
      <c r="N123" s="283"/>
      <c r="O123" s="471">
        <f t="shared" si="148"/>
        <v>0</v>
      </c>
      <c r="P123" s="241"/>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27"/>
    </row>
    <row r="125" spans="1:16" ht="24" x14ac:dyDescent="0.25">
      <c r="A125" s="60">
        <v>2314</v>
      </c>
      <c r="B125" s="105" t="s">
        <v>142</v>
      </c>
      <c r="C125" s="106">
        <f t="shared" si="99"/>
        <v>100</v>
      </c>
      <c r="D125" s="224"/>
      <c r="E125" s="225"/>
      <c r="F125" s="112">
        <f t="shared" si="145"/>
        <v>0</v>
      </c>
      <c r="G125" s="224"/>
      <c r="H125" s="225"/>
      <c r="I125" s="112">
        <f t="shared" si="146"/>
        <v>0</v>
      </c>
      <c r="J125" s="226">
        <v>100</v>
      </c>
      <c r="K125" s="225"/>
      <c r="L125" s="112">
        <f t="shared" si="147"/>
        <v>100</v>
      </c>
      <c r="M125" s="224"/>
      <c r="N125" s="225"/>
      <c r="O125" s="112">
        <f t="shared" si="148"/>
        <v>0</v>
      </c>
      <c r="P125" s="227"/>
    </row>
    <row r="126" spans="1:16" x14ac:dyDescent="0.25">
      <c r="A126" s="228">
        <v>2320</v>
      </c>
      <c r="B126" s="105" t="s">
        <v>143</v>
      </c>
      <c r="C126" s="106">
        <f t="shared" si="99"/>
        <v>3593</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3593</v>
      </c>
      <c r="K126" s="230">
        <f t="shared" si="151"/>
        <v>0</v>
      </c>
      <c r="L126" s="112">
        <f>SUM(L127:L129)</f>
        <v>3593</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x14ac:dyDescent="0.25">
      <c r="A128" s="456">
        <v>2322</v>
      </c>
      <c r="B128" s="467" t="s">
        <v>145</v>
      </c>
      <c r="C128" s="468">
        <f t="shared" si="99"/>
        <v>3593</v>
      </c>
      <c r="D128" s="474"/>
      <c r="E128" s="283"/>
      <c r="F128" s="471">
        <f t="shared" si="153"/>
        <v>0</v>
      </c>
      <c r="G128" s="474"/>
      <c r="H128" s="283"/>
      <c r="I128" s="471">
        <f t="shared" si="154"/>
        <v>0</v>
      </c>
      <c r="J128" s="475">
        <v>3593</v>
      </c>
      <c r="K128" s="283"/>
      <c r="L128" s="471">
        <f t="shared" si="155"/>
        <v>3593</v>
      </c>
      <c r="M128" s="474"/>
      <c r="N128" s="283"/>
      <c r="O128" s="471">
        <f t="shared" si="156"/>
        <v>0</v>
      </c>
      <c r="P128" s="241"/>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36" x14ac:dyDescent="0.25">
      <c r="A131" s="228">
        <v>2340</v>
      </c>
      <c r="B131" s="105" t="s">
        <v>148</v>
      </c>
      <c r="C131" s="106">
        <f t="shared" si="99"/>
        <v>150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150</v>
      </c>
      <c r="K131" s="230">
        <f t="shared" si="159"/>
        <v>0</v>
      </c>
      <c r="L131" s="112">
        <f>SUM(L132:L133)</f>
        <v>150</v>
      </c>
      <c r="M131" s="229">
        <f t="shared" ref="M131:O131" si="160">SUM(M132:M133)</f>
        <v>0</v>
      </c>
      <c r="N131" s="230">
        <f t="shared" si="160"/>
        <v>0</v>
      </c>
      <c r="O131" s="112">
        <f t="shared" si="160"/>
        <v>0</v>
      </c>
      <c r="P131" s="227"/>
    </row>
    <row r="132" spans="1:16" x14ac:dyDescent="0.25">
      <c r="A132" s="60">
        <v>2341</v>
      </c>
      <c r="B132" s="105" t="s">
        <v>149</v>
      </c>
      <c r="C132" s="106">
        <f t="shared" si="99"/>
        <v>150</v>
      </c>
      <c r="D132" s="224"/>
      <c r="E132" s="225"/>
      <c r="F132" s="112">
        <f t="shared" ref="F132:F133" si="161">D132+E132</f>
        <v>0</v>
      </c>
      <c r="G132" s="224"/>
      <c r="H132" s="225"/>
      <c r="I132" s="112">
        <f t="shared" ref="I132:I133" si="162">G132+H132</f>
        <v>0</v>
      </c>
      <c r="J132" s="226">
        <v>150</v>
      </c>
      <c r="K132" s="225"/>
      <c r="L132" s="112">
        <f t="shared" ref="L132:L133" si="163">J132+K132</f>
        <v>150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15" customHeight="1" x14ac:dyDescent="0.25">
      <c r="A134" s="508">
        <v>2350</v>
      </c>
      <c r="B134" s="509" t="s">
        <v>151</v>
      </c>
      <c r="C134" s="510">
        <f t="shared" si="99"/>
        <v>12226</v>
      </c>
      <c r="D134" s="662">
        <f t="shared" ref="D134:E134" si="165">SUM(D135:D137)</f>
        <v>4379</v>
      </c>
      <c r="E134" s="663">
        <f t="shared" si="165"/>
        <v>0</v>
      </c>
      <c r="F134" s="512">
        <f>SUM(F135:F137)</f>
        <v>4379</v>
      </c>
      <c r="G134" s="662">
        <f t="shared" ref="G134:H134" si="166">SUM(G135:G137)</f>
        <v>0</v>
      </c>
      <c r="H134" s="663">
        <f t="shared" si="166"/>
        <v>0</v>
      </c>
      <c r="I134" s="512">
        <f>SUM(I135:I137)</f>
        <v>0</v>
      </c>
      <c r="J134" s="664">
        <f t="shared" ref="J134:K134" si="167">SUM(J135:J137)</f>
        <v>7847</v>
      </c>
      <c r="K134" s="663">
        <f t="shared" si="167"/>
        <v>0</v>
      </c>
      <c r="L134" s="512">
        <f>SUM(L135:L137)</f>
        <v>7847</v>
      </c>
      <c r="M134" s="662">
        <f t="shared" ref="M134:O134" si="168">SUM(M135:M137)</f>
        <v>0</v>
      </c>
      <c r="N134" s="663">
        <f t="shared" si="168"/>
        <v>0</v>
      </c>
      <c r="O134" s="512">
        <f t="shared" si="168"/>
        <v>0</v>
      </c>
      <c r="P134" s="514"/>
    </row>
    <row r="135" spans="1:16" x14ac:dyDescent="0.25">
      <c r="A135" s="515">
        <v>2351</v>
      </c>
      <c r="B135" s="502" t="s">
        <v>152</v>
      </c>
      <c r="C135" s="503">
        <f t="shared" si="99"/>
        <v>1000</v>
      </c>
      <c r="D135" s="504"/>
      <c r="E135" s="397"/>
      <c r="F135" s="505">
        <f t="shared" ref="F135:F137" si="169">D135+E135</f>
        <v>0</v>
      </c>
      <c r="G135" s="504"/>
      <c r="H135" s="397"/>
      <c r="I135" s="505">
        <f t="shared" ref="I135:I137" si="170">G135+H135</f>
        <v>0</v>
      </c>
      <c r="J135" s="506">
        <v>1000</v>
      </c>
      <c r="K135" s="397"/>
      <c r="L135" s="505">
        <f t="shared" ref="L135:L137" si="171">J135+K135</f>
        <v>1000</v>
      </c>
      <c r="M135" s="504"/>
      <c r="N135" s="397"/>
      <c r="O135" s="505">
        <f t="shared" ref="O135:O137" si="172">M135+N135</f>
        <v>0</v>
      </c>
      <c r="P135" s="665"/>
    </row>
    <row r="136" spans="1:16" ht="24" x14ac:dyDescent="0.25">
      <c r="A136" s="456">
        <v>2352</v>
      </c>
      <c r="B136" s="467" t="s">
        <v>153</v>
      </c>
      <c r="C136" s="468">
        <f t="shared" si="99"/>
        <v>11226</v>
      </c>
      <c r="D136" s="474">
        <v>4379</v>
      </c>
      <c r="E136" s="283"/>
      <c r="F136" s="471">
        <f t="shared" si="169"/>
        <v>4379</v>
      </c>
      <c r="G136" s="474"/>
      <c r="H136" s="283"/>
      <c r="I136" s="471">
        <f t="shared" si="170"/>
        <v>0</v>
      </c>
      <c r="J136" s="475">
        <v>6847</v>
      </c>
      <c r="K136" s="283"/>
      <c r="L136" s="471">
        <f t="shared" si="171"/>
        <v>6847</v>
      </c>
      <c r="M136" s="474"/>
      <c r="N136" s="283"/>
      <c r="O136" s="471">
        <f t="shared" si="172"/>
        <v>0</v>
      </c>
      <c r="P136" s="241"/>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hidden="1" x14ac:dyDescent="0.25">
      <c r="A138" s="228">
        <v>2360</v>
      </c>
      <c r="B138" s="105" t="s">
        <v>155</v>
      </c>
      <c r="C138" s="106">
        <f t="shared" si="99"/>
        <v>0</v>
      </c>
      <c r="D138" s="229">
        <f t="shared" ref="D138:E138" si="173">SUM(D139:D145)</f>
        <v>0</v>
      </c>
      <c r="E138" s="230">
        <f t="shared" si="173"/>
        <v>0</v>
      </c>
      <c r="F138" s="112">
        <f>SUM(F139:F145)</f>
        <v>0</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7"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7"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7"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7"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7"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7"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7"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7" ht="24" x14ac:dyDescent="0.25">
      <c r="A152" s="81">
        <v>2500</v>
      </c>
      <c r="B152" s="211" t="s">
        <v>169</v>
      </c>
      <c r="C152" s="82">
        <f t="shared" si="189"/>
        <v>7500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7500</v>
      </c>
      <c r="K152" s="213">
        <f t="shared" si="191"/>
        <v>0</v>
      </c>
      <c r="L152" s="92">
        <f t="shared" si="191"/>
        <v>7500</v>
      </c>
      <c r="M152" s="212">
        <f t="shared" si="191"/>
        <v>0</v>
      </c>
      <c r="N152" s="213">
        <f t="shared" si="191"/>
        <v>0</v>
      </c>
      <c r="O152" s="92">
        <f t="shared" si="191"/>
        <v>0</v>
      </c>
      <c r="P152" s="215"/>
    </row>
    <row r="153" spans="1:17" ht="24" x14ac:dyDescent="0.25">
      <c r="A153" s="236">
        <v>2510</v>
      </c>
      <c r="B153" s="95" t="s">
        <v>170</v>
      </c>
      <c r="C153" s="96">
        <f t="shared" si="189"/>
        <v>7500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7500</v>
      </c>
      <c r="K153" s="238">
        <f t="shared" si="193"/>
        <v>0</v>
      </c>
      <c r="L153" s="102">
        <f t="shared" si="193"/>
        <v>7500</v>
      </c>
      <c r="M153" s="237">
        <f t="shared" si="193"/>
        <v>0</v>
      </c>
      <c r="N153" s="238">
        <f t="shared" si="193"/>
        <v>0</v>
      </c>
      <c r="O153" s="102">
        <f t="shared" si="193"/>
        <v>0</v>
      </c>
      <c r="P153" s="250"/>
    </row>
    <row r="154" spans="1:17" ht="30.75" customHeight="1" x14ac:dyDescent="0.25">
      <c r="A154" s="456">
        <v>2512</v>
      </c>
      <c r="B154" s="467" t="s">
        <v>171</v>
      </c>
      <c r="C154" s="468">
        <f t="shared" si="189"/>
        <v>7000</v>
      </c>
      <c r="D154" s="474"/>
      <c r="E154" s="283"/>
      <c r="F154" s="471">
        <f t="shared" ref="F154:F159" si="194">D154+E154</f>
        <v>0</v>
      </c>
      <c r="G154" s="474"/>
      <c r="H154" s="283"/>
      <c r="I154" s="471">
        <f t="shared" ref="I154:I159" si="195">G154+H154</f>
        <v>0</v>
      </c>
      <c r="J154" s="475">
        <v>7000</v>
      </c>
      <c r="K154" s="283"/>
      <c r="L154" s="471">
        <f t="shared" ref="L154:L159" si="196">J154+K154</f>
        <v>7000</v>
      </c>
      <c r="M154" s="474"/>
      <c r="N154" s="283"/>
      <c r="O154" s="471">
        <f t="shared" ref="O154:O159" si="197">M154+N154</f>
        <v>0</v>
      </c>
      <c r="P154" s="473"/>
      <c r="Q154" s="243"/>
    </row>
    <row r="155" spans="1:17"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7"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7"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7" ht="24" x14ac:dyDescent="0.25">
      <c r="A158" s="456">
        <v>2519</v>
      </c>
      <c r="B158" s="467" t="s">
        <v>175</v>
      </c>
      <c r="C158" s="468">
        <f t="shared" si="189"/>
        <v>500</v>
      </c>
      <c r="D158" s="474"/>
      <c r="E158" s="283"/>
      <c r="F158" s="471">
        <f t="shared" si="194"/>
        <v>0</v>
      </c>
      <c r="G158" s="474"/>
      <c r="H158" s="283"/>
      <c r="I158" s="471">
        <f t="shared" si="195"/>
        <v>0</v>
      </c>
      <c r="J158" s="475">
        <v>500</v>
      </c>
      <c r="K158" s="283"/>
      <c r="L158" s="471">
        <f t="shared" si="196"/>
        <v>500</v>
      </c>
      <c r="M158" s="474"/>
      <c r="N158" s="283"/>
      <c r="O158" s="471">
        <f t="shared" si="197"/>
        <v>0</v>
      </c>
      <c r="P158" s="241"/>
    </row>
    <row r="159" spans="1:17"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7"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hidden="1" x14ac:dyDescent="0.25">
      <c r="A181" s="267"/>
      <c r="B181" s="25" t="s">
        <v>198</v>
      </c>
      <c r="C181" s="198">
        <f t="shared" si="189"/>
        <v>0</v>
      </c>
      <c r="D181" s="199">
        <f t="shared" ref="D181:O181" si="245">SUM(D182,D211,D252,D265)</f>
        <v>0</v>
      </c>
      <c r="E181" s="200">
        <f t="shared" si="245"/>
        <v>0</v>
      </c>
      <c r="F181" s="201">
        <f t="shared" si="245"/>
        <v>0</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hidden="1" x14ac:dyDescent="0.25">
      <c r="A182" s="204">
        <v>5000</v>
      </c>
      <c r="B182" s="204" t="s">
        <v>199</v>
      </c>
      <c r="C182" s="205">
        <f t="shared" si="189"/>
        <v>0</v>
      </c>
      <c r="D182" s="206">
        <f t="shared" ref="D182:E182" si="246">D183+D187</f>
        <v>0</v>
      </c>
      <c r="E182" s="207">
        <f t="shared" si="246"/>
        <v>0</v>
      </c>
      <c r="F182" s="208">
        <f>F183+F187</f>
        <v>0</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hidden="1" x14ac:dyDescent="0.25">
      <c r="A187" s="81">
        <v>5200</v>
      </c>
      <c r="B187" s="211" t="s">
        <v>204</v>
      </c>
      <c r="C187" s="82">
        <f t="shared" si="189"/>
        <v>0</v>
      </c>
      <c r="D187" s="212">
        <f t="shared" ref="D187:E187" si="258">D188+D198+D199+D206+D207+D208+D210</f>
        <v>0</v>
      </c>
      <c r="E187" s="213">
        <f t="shared" si="258"/>
        <v>0</v>
      </c>
      <c r="F187" s="92">
        <f>F188+F198+F199+F206+F207+F208+F210</f>
        <v>0</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hidden="1" x14ac:dyDescent="0.25">
      <c r="A199" s="228">
        <v>5230</v>
      </c>
      <c r="B199" s="105" t="s">
        <v>216</v>
      </c>
      <c r="C199" s="106">
        <f t="shared" si="189"/>
        <v>0</v>
      </c>
      <c r="D199" s="229">
        <f t="shared" ref="D199:E199" si="270">SUM(D200:D205)</f>
        <v>0</v>
      </c>
      <c r="E199" s="230">
        <f t="shared" si="270"/>
        <v>0</v>
      </c>
      <c r="F199" s="112">
        <f>SUM(F200:F205)</f>
        <v>0</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hidden="1" x14ac:dyDescent="0.25">
      <c r="A204" s="60">
        <v>5238</v>
      </c>
      <c r="B204" s="105" t="s">
        <v>221</v>
      </c>
      <c r="C204" s="106">
        <f t="shared" si="189"/>
        <v>0</v>
      </c>
      <c r="D204" s="224"/>
      <c r="E204" s="225"/>
      <c r="F204" s="112">
        <f t="shared" si="274"/>
        <v>0</v>
      </c>
      <c r="G204" s="224"/>
      <c r="H204" s="225"/>
      <c r="I204" s="112">
        <f t="shared" si="275"/>
        <v>0</v>
      </c>
      <c r="J204" s="226"/>
      <c r="K204" s="225"/>
      <c r="L204" s="112">
        <f t="shared" si="276"/>
        <v>0</v>
      </c>
      <c r="M204" s="224"/>
      <c r="N204" s="225"/>
      <c r="O204" s="112">
        <f t="shared" si="277"/>
        <v>0</v>
      </c>
      <c r="P204" s="227"/>
    </row>
    <row r="205" spans="1:16" ht="24" hidden="1" x14ac:dyDescent="0.25">
      <c r="A205" s="456">
        <v>5239</v>
      </c>
      <c r="B205" s="467" t="s">
        <v>222</v>
      </c>
      <c r="C205" s="468">
        <f t="shared" si="189"/>
        <v>0</v>
      </c>
      <c r="D205" s="474"/>
      <c r="E205" s="283"/>
      <c r="F205" s="471">
        <f t="shared" si="274"/>
        <v>0</v>
      </c>
      <c r="G205" s="474"/>
      <c r="H205" s="283"/>
      <c r="I205" s="471">
        <f t="shared" si="275"/>
        <v>0</v>
      </c>
      <c r="J205" s="475"/>
      <c r="K205" s="283"/>
      <c r="L205" s="471">
        <f t="shared" si="276"/>
        <v>0</v>
      </c>
      <c r="M205" s="474"/>
      <c r="N205" s="283"/>
      <c r="O205" s="471">
        <f t="shared" si="277"/>
        <v>0</v>
      </c>
      <c r="P205" s="473"/>
    </row>
    <row r="206" spans="1:16" ht="24"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hidden="1" x14ac:dyDescent="0.25">
      <c r="A252" s="276">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hidden="1" x14ac:dyDescent="0.25">
      <c r="A253" s="81">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112">
        <f t="shared" si="351"/>
        <v>0</v>
      </c>
      <c r="P256" s="227"/>
    </row>
    <row r="257" spans="1:16" ht="24" hidden="1" x14ac:dyDescent="0.25">
      <c r="A257" s="228">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684181</v>
      </c>
      <c r="D272" s="299">
        <f>SUM(D269,D265,D252,D211,D182,D174,D160,D75,D53)</f>
        <v>661751</v>
      </c>
      <c r="E272" s="300">
        <f t="shared" ref="E272:O272" si="371">SUM(E269,E265,E252,E211,E182,E174,E160,E75,E53)</f>
        <v>0</v>
      </c>
      <c r="F272" s="301">
        <f t="shared" si="371"/>
        <v>661751</v>
      </c>
      <c r="G272" s="299">
        <f t="shared" si="371"/>
        <v>0</v>
      </c>
      <c r="H272" s="300">
        <f t="shared" si="371"/>
        <v>0</v>
      </c>
      <c r="I272" s="301">
        <f t="shared" si="371"/>
        <v>0</v>
      </c>
      <c r="J272" s="302">
        <f t="shared" si="371"/>
        <v>22430</v>
      </c>
      <c r="K272" s="300">
        <f t="shared" si="371"/>
        <v>0</v>
      </c>
      <c r="L272" s="301">
        <f t="shared" si="371"/>
        <v>22430</v>
      </c>
      <c r="M272" s="299">
        <f t="shared" si="371"/>
        <v>0</v>
      </c>
      <c r="N272" s="300">
        <f t="shared" si="371"/>
        <v>0</v>
      </c>
      <c r="O272" s="301">
        <f t="shared" si="371"/>
        <v>0</v>
      </c>
      <c r="P272" s="303"/>
    </row>
    <row r="273" spans="1:16" s="34" customFormat="1" ht="13.5" thickTop="1" thickBot="1" x14ac:dyDescent="0.3">
      <c r="A273" s="903" t="s">
        <v>292</v>
      </c>
      <c r="B273" s="904"/>
      <c r="C273" s="304">
        <f t="shared" si="291"/>
        <v>-1592</v>
      </c>
      <c r="D273" s="305">
        <f t="shared" ref="D273:E273" si="372">SUM(D24,D25,D41)-D51</f>
        <v>0</v>
      </c>
      <c r="E273" s="306">
        <f t="shared" si="372"/>
        <v>0</v>
      </c>
      <c r="F273" s="307">
        <f>SUM(F24,F25,F41)-F51</f>
        <v>0</v>
      </c>
      <c r="G273" s="305">
        <f t="shared" ref="G273:H273" si="373">SUM(G24,G25,G41)-G51</f>
        <v>0</v>
      </c>
      <c r="H273" s="306">
        <f t="shared" si="373"/>
        <v>0</v>
      </c>
      <c r="I273" s="307">
        <f>SUM(I24,I25,I41)-I51</f>
        <v>0</v>
      </c>
      <c r="J273" s="308">
        <f t="shared" ref="J273:K273" si="374">(J26+J43)-J51</f>
        <v>-1592</v>
      </c>
      <c r="K273" s="306">
        <f t="shared" si="374"/>
        <v>0</v>
      </c>
      <c r="L273" s="307">
        <f>(L26+L43)-L51</f>
        <v>-1592</v>
      </c>
      <c r="M273" s="305">
        <f t="shared" ref="M273:O273" si="375">M45-M51</f>
        <v>0</v>
      </c>
      <c r="N273" s="306">
        <f t="shared" si="375"/>
        <v>0</v>
      </c>
      <c r="O273" s="307">
        <f t="shared" si="375"/>
        <v>0</v>
      </c>
      <c r="P273" s="309"/>
    </row>
    <row r="274" spans="1:16" s="34" customFormat="1" ht="12.75" thickTop="1" x14ac:dyDescent="0.25">
      <c r="A274" s="905" t="s">
        <v>293</v>
      </c>
      <c r="B274" s="906"/>
      <c r="C274" s="310">
        <f t="shared" si="291"/>
        <v>1592</v>
      </c>
      <c r="D274" s="311">
        <f t="shared" ref="D274:O274" si="376">SUM(D275,D276)-D283+D284</f>
        <v>0</v>
      </c>
      <c r="E274" s="312">
        <f t="shared" si="376"/>
        <v>0</v>
      </c>
      <c r="F274" s="313">
        <f t="shared" si="376"/>
        <v>0</v>
      </c>
      <c r="G274" s="311">
        <f t="shared" si="376"/>
        <v>0</v>
      </c>
      <c r="H274" s="312">
        <f t="shared" si="376"/>
        <v>0</v>
      </c>
      <c r="I274" s="313">
        <f t="shared" si="376"/>
        <v>0</v>
      </c>
      <c r="J274" s="314">
        <f t="shared" si="376"/>
        <v>1592</v>
      </c>
      <c r="K274" s="312">
        <f t="shared" si="376"/>
        <v>0</v>
      </c>
      <c r="L274" s="313">
        <f t="shared" si="376"/>
        <v>1592</v>
      </c>
      <c r="M274" s="311">
        <f t="shared" si="376"/>
        <v>0</v>
      </c>
      <c r="N274" s="312">
        <f t="shared" si="376"/>
        <v>0</v>
      </c>
      <c r="O274" s="313">
        <f t="shared" si="376"/>
        <v>0</v>
      </c>
      <c r="P274" s="315"/>
    </row>
    <row r="275" spans="1:16" s="34" customFormat="1" ht="12.75" thickBot="1" x14ac:dyDescent="0.3">
      <c r="A275" s="183" t="s">
        <v>294</v>
      </c>
      <c r="B275" s="183" t="s">
        <v>295</v>
      </c>
      <c r="C275" s="184">
        <f t="shared" si="291"/>
        <v>1592</v>
      </c>
      <c r="D275" s="185">
        <f>D21-D269</f>
        <v>0</v>
      </c>
      <c r="E275" s="186">
        <f t="shared" ref="E275:O275" si="377">E21-E269</f>
        <v>0</v>
      </c>
      <c r="F275" s="187">
        <f t="shared" si="377"/>
        <v>0</v>
      </c>
      <c r="G275" s="185">
        <f t="shared" si="377"/>
        <v>0</v>
      </c>
      <c r="H275" s="186">
        <f t="shared" si="377"/>
        <v>0</v>
      </c>
      <c r="I275" s="187">
        <f t="shared" si="377"/>
        <v>0</v>
      </c>
      <c r="J275" s="188">
        <f t="shared" si="377"/>
        <v>1592</v>
      </c>
      <c r="K275" s="186">
        <f t="shared" si="377"/>
        <v>0</v>
      </c>
      <c r="L275" s="187">
        <f t="shared" si="377"/>
        <v>1592</v>
      </c>
      <c r="M275" s="185">
        <f t="shared" si="377"/>
        <v>0</v>
      </c>
      <c r="N275" s="186">
        <f t="shared" si="377"/>
        <v>0</v>
      </c>
      <c r="O275" s="187">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sheetData>
  <sheetProtection algorithmName="SHA-512" hashValue="Vi+zTdpApfn2ks50sgL/FQsMGzTzJpOJRKoTtuZ/qyvLP0PqCWmhH7WBJ4wyfwsXMDgDm4XDcHEK3Xprenterg==" saltValue="Gc/zra+dHkI5K9YX5awy5Q==" spinCount="100000" sheet="1" objects="1" scenarios="1" formatCells="0" formatColumns="0" formatRows="0" deleteColumns="0"/>
  <autoFilter ref="A18:P284">
    <filterColumn colId="2">
      <filters>
        <filter val="1 000"/>
        <filter val="1 041"/>
        <filter val="1 135"/>
        <filter val="1 326"/>
        <filter val="1 376"/>
        <filter val="1 560"/>
        <filter val="1 576"/>
        <filter val="1 592"/>
        <filter val="-1 592"/>
        <filter val="1 800"/>
        <filter val="1 868"/>
        <filter val="10 449"/>
        <filter val="100"/>
        <filter val="11 226"/>
        <filter val="12 226"/>
        <filter val="12 800"/>
        <filter val="123 660"/>
        <filter val="137"/>
        <filter val="146"/>
        <filter val="150"/>
        <filter val="155"/>
        <filter val="157 264"/>
        <filter val="17 837"/>
        <filter val="20 778"/>
        <filter val="209"/>
        <filter val="22 190"/>
        <filter val="3 472"/>
        <filter val="3 593"/>
        <filter val="3 865"/>
        <filter val="30 850"/>
        <filter val="33 604"/>
        <filter val="35 786"/>
        <filter val="392"/>
        <filter val="4 441"/>
        <filter val="428 099"/>
        <filter val="457"/>
        <filter val="491 131"/>
        <filter val="500"/>
        <filter val="535"/>
        <filter val="54 072"/>
        <filter val="6 557"/>
        <filter val="60"/>
        <filter val="648 395"/>
        <filter val="661 751"/>
        <filter val="684 181"/>
        <filter val="7 000"/>
        <filter val="7 500"/>
        <filter val="8 960"/>
        <filter val="805"/>
        <filter val="9"/>
        <filter val="9 854"/>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32.pielikums Jūrmalas pilsētas domes
2020.gada 17.decembra saistošajiem noteikumiem Nr.38
(protokols Nr.23, 14.punkts)
 </firstHeader>
    <firstFooter>&amp;L&amp;9&amp;D; &amp;T&amp;R&amp;9&amp;P (&amp;N)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9"/>
  <sheetViews>
    <sheetView showGridLines="0" view="pageLayout" zoomScaleNormal="100" workbookViewId="0">
      <selection activeCell="T16" sqref="T16"/>
    </sheetView>
  </sheetViews>
  <sheetFormatPr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521</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522</v>
      </c>
      <c r="D3" s="939"/>
      <c r="E3" s="939"/>
      <c r="F3" s="939"/>
      <c r="G3" s="939"/>
      <c r="H3" s="939"/>
      <c r="I3" s="939"/>
      <c r="J3" s="939"/>
      <c r="K3" s="939"/>
      <c r="L3" s="939"/>
      <c r="M3" s="939"/>
      <c r="N3" s="939"/>
      <c r="O3" s="939"/>
      <c r="P3" s="940"/>
      <c r="Q3" s="4"/>
    </row>
    <row r="4" spans="1:17" ht="12.75" customHeight="1" x14ac:dyDescent="0.25">
      <c r="A4" s="5" t="s">
        <v>4</v>
      </c>
      <c r="B4" s="6"/>
      <c r="C4" s="939" t="s">
        <v>523</v>
      </c>
      <c r="D4" s="939"/>
      <c r="E4" s="939"/>
      <c r="F4" s="939"/>
      <c r="G4" s="939"/>
      <c r="H4" s="939"/>
      <c r="I4" s="939"/>
      <c r="J4" s="939"/>
      <c r="K4" s="939"/>
      <c r="L4" s="939"/>
      <c r="M4" s="939"/>
      <c r="N4" s="939"/>
      <c r="O4" s="939"/>
      <c r="P4" s="940"/>
      <c r="Q4" s="4"/>
    </row>
    <row r="5" spans="1:17" ht="12.75" customHeight="1" x14ac:dyDescent="0.25">
      <c r="A5" s="7" t="s">
        <v>6</v>
      </c>
      <c r="B5" s="8"/>
      <c r="C5" s="934" t="s">
        <v>524</v>
      </c>
      <c r="D5" s="934"/>
      <c r="E5" s="934"/>
      <c r="F5" s="934"/>
      <c r="G5" s="934"/>
      <c r="H5" s="934"/>
      <c r="I5" s="934"/>
      <c r="J5" s="934"/>
      <c r="K5" s="934"/>
      <c r="L5" s="934"/>
      <c r="M5" s="934"/>
      <c r="N5" s="934"/>
      <c r="O5" s="934"/>
      <c r="P5" s="935"/>
      <c r="Q5" s="4"/>
    </row>
    <row r="6" spans="1:17" ht="12.75" customHeight="1" x14ac:dyDescent="0.25">
      <c r="A6" s="7" t="s">
        <v>8</v>
      </c>
      <c r="B6" s="8"/>
      <c r="C6" s="934" t="s">
        <v>525</v>
      </c>
      <c r="D6" s="934"/>
      <c r="E6" s="934"/>
      <c r="F6" s="934"/>
      <c r="G6" s="934"/>
      <c r="H6" s="934"/>
      <c r="I6" s="934"/>
      <c r="J6" s="934"/>
      <c r="K6" s="934"/>
      <c r="L6" s="934"/>
      <c r="M6" s="934"/>
      <c r="N6" s="934"/>
      <c r="O6" s="934"/>
      <c r="P6" s="935"/>
      <c r="Q6" s="4"/>
    </row>
    <row r="7" spans="1:17" ht="12" customHeight="1" x14ac:dyDescent="0.25">
      <c r="A7" s="7" t="s">
        <v>10</v>
      </c>
      <c r="B7" s="8"/>
      <c r="C7" s="939" t="s">
        <v>526</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t="s">
        <v>527</v>
      </c>
      <c r="D9" s="934"/>
      <c r="E9" s="934"/>
      <c r="F9" s="934"/>
      <c r="G9" s="934"/>
      <c r="H9" s="934"/>
      <c r="I9" s="934"/>
      <c r="J9" s="934"/>
      <c r="K9" s="934"/>
      <c r="L9" s="934"/>
      <c r="M9" s="934"/>
      <c r="N9" s="934"/>
      <c r="O9" s="934"/>
      <c r="P9" s="935"/>
      <c r="Q9" s="4"/>
    </row>
    <row r="10" spans="1:17" ht="12.75" customHeight="1" x14ac:dyDescent="0.25">
      <c r="A10" s="7"/>
      <c r="B10" s="8" t="s">
        <v>14</v>
      </c>
      <c r="C10" s="934"/>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t="s">
        <v>528</v>
      </c>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175193</v>
      </c>
      <c r="D20" s="38">
        <f t="shared" ref="D20:E20" si="0">SUM(D21,D24,D25,D41,D43)</f>
        <v>175185</v>
      </c>
      <c r="E20" s="39">
        <f t="shared" si="0"/>
        <v>0</v>
      </c>
      <c r="F20" s="40">
        <f>SUM(F21,F24,F25,F41,F43)</f>
        <v>175185</v>
      </c>
      <c r="G20" s="38">
        <f t="shared" ref="G20:H20" si="1">SUM(G21,G24,G43)</f>
        <v>0</v>
      </c>
      <c r="H20" s="39">
        <f t="shared" si="1"/>
        <v>0</v>
      </c>
      <c r="I20" s="40">
        <f>SUM(I21,I24,I43)</f>
        <v>0</v>
      </c>
      <c r="J20" s="41">
        <f t="shared" ref="J20:K20" si="2">SUM(J21,J26,J43)</f>
        <v>8</v>
      </c>
      <c r="K20" s="39">
        <f t="shared" si="2"/>
        <v>0</v>
      </c>
      <c r="L20" s="40">
        <f>SUM(L21,L26,L43)</f>
        <v>8</v>
      </c>
      <c r="M20" s="38">
        <f t="shared" ref="M20:O20" si="3">SUM(M21,M45)</f>
        <v>0</v>
      </c>
      <c r="N20" s="39">
        <f t="shared" si="3"/>
        <v>0</v>
      </c>
      <c r="O20" s="40">
        <f t="shared" si="3"/>
        <v>0</v>
      </c>
      <c r="P20" s="42"/>
    </row>
    <row r="21" spans="1:17" ht="12.75" hidden="1" thickTop="1" x14ac:dyDescent="0.25">
      <c r="A21" s="43"/>
      <c r="B21" s="44" t="s">
        <v>39</v>
      </c>
      <c r="C21" s="45">
        <f t="shared" ref="C21:C84" si="4">F21+I21+L21+O21</f>
        <v>0</v>
      </c>
      <c r="D21" s="46">
        <f t="shared" ref="D21:E21" si="5">SUM(D22:D23)</f>
        <v>0</v>
      </c>
      <c r="E21" s="47">
        <f t="shared" si="5"/>
        <v>0</v>
      </c>
      <c r="F21" s="48">
        <f>SUM(F22:F23)</f>
        <v>0</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t="12.75" hidden="1" thickTop="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ht="12.75" hidden="1" thickTop="1" x14ac:dyDescent="0.2">
      <c r="A23" s="59"/>
      <c r="B23" s="60" t="s">
        <v>41</v>
      </c>
      <c r="C23" s="61">
        <f t="shared" si="4"/>
        <v>0</v>
      </c>
      <c r="D23" s="62"/>
      <c r="E23" s="65"/>
      <c r="F23" s="64">
        <f t="shared" ref="F23:F25" si="9">D23+E23</f>
        <v>0</v>
      </c>
      <c r="G23" s="62"/>
      <c r="H23" s="65"/>
      <c r="I23" s="64">
        <f t="shared" ref="I23:I24" si="10">G23+H23</f>
        <v>0</v>
      </c>
      <c r="J23" s="66"/>
      <c r="K23" s="65"/>
      <c r="L23" s="64">
        <f>J23+K23</f>
        <v>0</v>
      </c>
      <c r="M23" s="62"/>
      <c r="N23" s="65"/>
      <c r="O23" s="64">
        <f>M23+N23</f>
        <v>0</v>
      </c>
      <c r="P23" s="666"/>
    </row>
    <row r="24" spans="1:17" s="34" customFormat="1" ht="25.5" thickTop="1" thickBot="1" x14ac:dyDescent="0.3">
      <c r="A24" s="68">
        <v>19300</v>
      </c>
      <c r="B24" s="68" t="s">
        <v>42</v>
      </c>
      <c r="C24" s="69">
        <f>F24+I24</f>
        <v>175185</v>
      </c>
      <c r="D24" s="70">
        <v>175185</v>
      </c>
      <c r="E24" s="73"/>
      <c r="F24" s="72">
        <f t="shared" si="9"/>
        <v>175185</v>
      </c>
      <c r="G24" s="70"/>
      <c r="H24" s="73"/>
      <c r="I24" s="72">
        <f t="shared" si="10"/>
        <v>0</v>
      </c>
      <c r="J24" s="74" t="s">
        <v>43</v>
      </c>
      <c r="K24" s="75" t="s">
        <v>43</v>
      </c>
      <c r="L24" s="76" t="s">
        <v>43</v>
      </c>
      <c r="M24" s="77" t="s">
        <v>43</v>
      </c>
      <c r="N24" s="78" t="s">
        <v>43</v>
      </c>
      <c r="O24" s="76" t="s">
        <v>43</v>
      </c>
      <c r="P24" s="655"/>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90" t="s">
        <v>43</v>
      </c>
      <c r="L25" s="88" t="s">
        <v>43</v>
      </c>
      <c r="M25" s="91" t="s">
        <v>43</v>
      </c>
      <c r="N25" s="90" t="s">
        <v>43</v>
      </c>
      <c r="O25" s="88" t="s">
        <v>43</v>
      </c>
      <c r="P25" s="93"/>
    </row>
    <row r="26" spans="1:17" s="34" customFormat="1" ht="36.75" hidden="1" thickTop="1" x14ac:dyDescent="0.25">
      <c r="A26" s="81">
        <v>21300</v>
      </c>
      <c r="B26" s="81" t="s">
        <v>45</v>
      </c>
      <c r="C26" s="82">
        <f>L26</f>
        <v>0</v>
      </c>
      <c r="D26" s="91" t="s">
        <v>43</v>
      </c>
      <c r="E26" s="90" t="s">
        <v>43</v>
      </c>
      <c r="F26" s="88" t="s">
        <v>43</v>
      </c>
      <c r="G26" s="91" t="s">
        <v>43</v>
      </c>
      <c r="H26" s="90" t="s">
        <v>43</v>
      </c>
      <c r="I26" s="88" t="s">
        <v>43</v>
      </c>
      <c r="J26" s="89">
        <f t="shared" ref="J26:K26" si="11">SUM(J27,J31,J33,J36)</f>
        <v>0</v>
      </c>
      <c r="K26" s="90">
        <f t="shared" si="11"/>
        <v>0</v>
      </c>
      <c r="L26" s="92">
        <f>SUM(L27,L31,L33,L36)</f>
        <v>0</v>
      </c>
      <c r="M26" s="91" t="s">
        <v>43</v>
      </c>
      <c r="N26" s="90" t="s">
        <v>43</v>
      </c>
      <c r="O26" s="88" t="s">
        <v>43</v>
      </c>
      <c r="P26" s="93"/>
    </row>
    <row r="27" spans="1:17" s="34" customFormat="1" ht="24.75" hidden="1" thickTop="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t="12.75" hidden="1" thickTop="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t="12.75" hidden="1" thickTop="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75" hidden="1" thickTop="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75" hidden="1" thickTop="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75" hidden="1" thickTop="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t="12.75" hidden="1" thickTop="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t="12.75" hidden="1" thickTop="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75" hidden="1" thickTop="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hidden="1" customHeight="1" x14ac:dyDescent="0.25">
      <c r="A36" s="94">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93"/>
    </row>
    <row r="37" spans="1:16" ht="24.75" hidden="1" thickTop="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t="12.75" hidden="1" thickTop="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t="12.75" hidden="1" thickTop="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75" hidden="1" thickTop="1" x14ac:dyDescent="0.25">
      <c r="A40" s="126">
        <v>21399</v>
      </c>
      <c r="B40" s="127" t="s">
        <v>59</v>
      </c>
      <c r="C40" s="128">
        <f t="shared" si="13"/>
        <v>0</v>
      </c>
      <c r="D40" s="129" t="s">
        <v>43</v>
      </c>
      <c r="E40" s="130" t="s">
        <v>43</v>
      </c>
      <c r="F40" s="131" t="s">
        <v>43</v>
      </c>
      <c r="G40" s="129" t="s">
        <v>43</v>
      </c>
      <c r="H40" s="130" t="s">
        <v>43</v>
      </c>
      <c r="I40" s="131" t="s">
        <v>43</v>
      </c>
      <c r="J40" s="132"/>
      <c r="K40" s="133"/>
      <c r="L40" s="134">
        <f t="shared" si="19"/>
        <v>0</v>
      </c>
      <c r="M40" s="135" t="s">
        <v>43</v>
      </c>
      <c r="N40" s="133" t="s">
        <v>43</v>
      </c>
      <c r="O40" s="131" t="s">
        <v>43</v>
      </c>
      <c r="P40" s="136"/>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75" thickTop="1" x14ac:dyDescent="0.25">
      <c r="A43" s="94">
        <v>21490</v>
      </c>
      <c r="B43" s="81" t="s">
        <v>62</v>
      </c>
      <c r="C43" s="154">
        <f>F43+I43+L43</f>
        <v>8</v>
      </c>
      <c r="D43" s="155">
        <f t="shared" ref="D43:E43" si="21">D44</f>
        <v>0</v>
      </c>
      <c r="E43" s="156">
        <f t="shared" si="21"/>
        <v>0</v>
      </c>
      <c r="F43" s="85">
        <f>F44</f>
        <v>0</v>
      </c>
      <c r="G43" s="155">
        <f t="shared" ref="G43:L43" si="22">G44</f>
        <v>0</v>
      </c>
      <c r="H43" s="156">
        <f t="shared" si="22"/>
        <v>0</v>
      </c>
      <c r="I43" s="85">
        <f t="shared" si="22"/>
        <v>0</v>
      </c>
      <c r="J43" s="157">
        <f t="shared" si="22"/>
        <v>8</v>
      </c>
      <c r="K43" s="156">
        <f t="shared" si="22"/>
        <v>0</v>
      </c>
      <c r="L43" s="85">
        <f t="shared" si="22"/>
        <v>8</v>
      </c>
      <c r="M43" s="91" t="s">
        <v>43</v>
      </c>
      <c r="N43" s="90" t="s">
        <v>43</v>
      </c>
      <c r="O43" s="88" t="s">
        <v>43</v>
      </c>
      <c r="P43" s="93"/>
    </row>
    <row r="44" spans="1:16" s="34" customFormat="1" ht="24" x14ac:dyDescent="0.25">
      <c r="A44" s="60">
        <v>21499</v>
      </c>
      <c r="B44" s="105" t="s">
        <v>63</v>
      </c>
      <c r="C44" s="158">
        <f>F44+I44+L44</f>
        <v>8</v>
      </c>
      <c r="D44" s="159"/>
      <c r="E44" s="160"/>
      <c r="F44" s="56">
        <f>D44+E44</f>
        <v>0</v>
      </c>
      <c r="G44" s="54"/>
      <c r="H44" s="55"/>
      <c r="I44" s="56">
        <f>G44+H44</f>
        <v>0</v>
      </c>
      <c r="J44" s="100">
        <v>8</v>
      </c>
      <c r="K44" s="361"/>
      <c r="L44" s="56">
        <f>J44+K44</f>
        <v>8</v>
      </c>
      <c r="M44" s="124" t="s">
        <v>43</v>
      </c>
      <c r="N44" s="122" t="s">
        <v>43</v>
      </c>
      <c r="O44" s="120" t="s">
        <v>43</v>
      </c>
      <c r="P44" s="667"/>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 hidden="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 hidden="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idden="1" x14ac:dyDescent="0.25">
      <c r="A48" s="171"/>
      <c r="B48" s="167"/>
      <c r="C48" s="172"/>
      <c r="D48" s="173"/>
      <c r="E48" s="174"/>
      <c r="F48" s="143"/>
      <c r="G48" s="146"/>
      <c r="H48" s="145"/>
      <c r="I48" s="143"/>
      <c r="J48" s="144"/>
      <c r="K48" s="145"/>
      <c r="L48" s="142"/>
      <c r="M48" s="140"/>
      <c r="N48" s="141"/>
      <c r="O48" s="142"/>
      <c r="P48" s="170"/>
    </row>
    <row r="49" spans="1:16" s="34" customFormat="1" hidden="1" x14ac:dyDescent="0.25">
      <c r="A49" s="175"/>
      <c r="B49" s="176" t="s">
        <v>67</v>
      </c>
      <c r="C49" s="177"/>
      <c r="D49" s="178"/>
      <c r="E49" s="179"/>
      <c r="F49" s="180"/>
      <c r="G49" s="178"/>
      <c r="H49" s="179"/>
      <c r="I49" s="180"/>
      <c r="J49" s="181"/>
      <c r="K49" s="179"/>
      <c r="L49" s="180"/>
      <c r="M49" s="178"/>
      <c r="N49" s="179"/>
      <c r="O49" s="180"/>
      <c r="P49" s="182"/>
    </row>
    <row r="50" spans="1:16" s="34" customFormat="1" ht="12.75" thickBot="1" x14ac:dyDescent="0.3">
      <c r="A50" s="183"/>
      <c r="B50" s="35" t="s">
        <v>68</v>
      </c>
      <c r="C50" s="184">
        <f t="shared" si="4"/>
        <v>175193</v>
      </c>
      <c r="D50" s="185">
        <f t="shared" ref="D50:E50" si="26">SUM(D51,D269)</f>
        <v>175185</v>
      </c>
      <c r="E50" s="186">
        <f t="shared" si="26"/>
        <v>0</v>
      </c>
      <c r="F50" s="187">
        <f>SUM(F51,F269)</f>
        <v>175185</v>
      </c>
      <c r="G50" s="185">
        <f t="shared" ref="G50:O50" si="27">SUM(G51,G269)</f>
        <v>0</v>
      </c>
      <c r="H50" s="186">
        <f t="shared" si="27"/>
        <v>0</v>
      </c>
      <c r="I50" s="187">
        <f t="shared" si="27"/>
        <v>0</v>
      </c>
      <c r="J50" s="188">
        <f t="shared" si="27"/>
        <v>8</v>
      </c>
      <c r="K50" s="186">
        <f t="shared" si="27"/>
        <v>0</v>
      </c>
      <c r="L50" s="187">
        <f t="shared" si="27"/>
        <v>8</v>
      </c>
      <c r="M50" s="185">
        <f t="shared" si="27"/>
        <v>0</v>
      </c>
      <c r="N50" s="186">
        <f t="shared" si="27"/>
        <v>0</v>
      </c>
      <c r="O50" s="187">
        <f t="shared" si="27"/>
        <v>0</v>
      </c>
      <c r="P50" s="189"/>
    </row>
    <row r="51" spans="1:16" s="34" customFormat="1" ht="36.75" thickTop="1" x14ac:dyDescent="0.25">
      <c r="A51" s="190"/>
      <c r="B51" s="191" t="s">
        <v>69</v>
      </c>
      <c r="C51" s="192">
        <f t="shared" si="4"/>
        <v>175193</v>
      </c>
      <c r="D51" s="193">
        <f t="shared" ref="D51:E51" si="28">SUM(D52,D181)</f>
        <v>175185</v>
      </c>
      <c r="E51" s="194">
        <f t="shared" si="28"/>
        <v>0</v>
      </c>
      <c r="F51" s="195">
        <f>SUM(F52,F181)</f>
        <v>175185</v>
      </c>
      <c r="G51" s="193">
        <f t="shared" ref="G51:H51" si="29">SUM(G52,G181)</f>
        <v>0</v>
      </c>
      <c r="H51" s="194">
        <f t="shared" si="29"/>
        <v>0</v>
      </c>
      <c r="I51" s="195">
        <f>SUM(I52,I181)</f>
        <v>0</v>
      </c>
      <c r="J51" s="196">
        <f t="shared" ref="J51:K51" si="30">SUM(J52,J181)</f>
        <v>8</v>
      </c>
      <c r="K51" s="194">
        <f t="shared" si="30"/>
        <v>0</v>
      </c>
      <c r="L51" s="195">
        <f>SUM(L52,L181)</f>
        <v>8</v>
      </c>
      <c r="M51" s="193">
        <f t="shared" ref="M51:O51" si="31">SUM(M52,M181)</f>
        <v>0</v>
      </c>
      <c r="N51" s="194">
        <f t="shared" si="31"/>
        <v>0</v>
      </c>
      <c r="O51" s="195">
        <f t="shared" si="31"/>
        <v>0</v>
      </c>
      <c r="P51" s="197"/>
    </row>
    <row r="52" spans="1:16" s="34" customFormat="1" ht="24" x14ac:dyDescent="0.25">
      <c r="A52" s="26"/>
      <c r="B52" s="24" t="s">
        <v>70</v>
      </c>
      <c r="C52" s="198">
        <f t="shared" si="4"/>
        <v>172993</v>
      </c>
      <c r="D52" s="199">
        <f t="shared" ref="D52:E52" si="32">SUM(D53,D75,D160,D174)</f>
        <v>172585</v>
      </c>
      <c r="E52" s="200">
        <f t="shared" si="32"/>
        <v>400</v>
      </c>
      <c r="F52" s="201">
        <f>SUM(F53,F75,F160,F174)</f>
        <v>172985</v>
      </c>
      <c r="G52" s="199">
        <f t="shared" ref="G52:H52" si="33">SUM(G53,G75,G160,G174)</f>
        <v>0</v>
      </c>
      <c r="H52" s="200">
        <f t="shared" si="33"/>
        <v>0</v>
      </c>
      <c r="I52" s="201">
        <f>SUM(I53,I75,I160,I174)</f>
        <v>0</v>
      </c>
      <c r="J52" s="202">
        <f t="shared" ref="J52:K52" si="34">SUM(J53,J75,J160,J174)</f>
        <v>8</v>
      </c>
      <c r="K52" s="200">
        <f t="shared" si="34"/>
        <v>0</v>
      </c>
      <c r="L52" s="201">
        <f>SUM(L53,L75,L160,L174)</f>
        <v>8</v>
      </c>
      <c r="M52" s="199">
        <f t="shared" ref="M52:O52" si="35">SUM(M53,M75,M160,M174)</f>
        <v>0</v>
      </c>
      <c r="N52" s="200">
        <f t="shared" si="35"/>
        <v>0</v>
      </c>
      <c r="O52" s="201">
        <f t="shared" si="35"/>
        <v>0</v>
      </c>
      <c r="P52" s="203"/>
    </row>
    <row r="53" spans="1:16" s="34" customFormat="1" x14ac:dyDescent="0.25">
      <c r="A53" s="204">
        <v>1000</v>
      </c>
      <c r="B53" s="204" t="s">
        <v>71</v>
      </c>
      <c r="C53" s="205">
        <f t="shared" si="4"/>
        <v>159344</v>
      </c>
      <c r="D53" s="206">
        <f t="shared" ref="D53:E53" si="36">SUM(D54,D67)</f>
        <v>159344</v>
      </c>
      <c r="E53" s="207">
        <f t="shared" si="36"/>
        <v>0</v>
      </c>
      <c r="F53" s="208">
        <f>SUM(F54,F67)</f>
        <v>159344</v>
      </c>
      <c r="G53" s="206">
        <f t="shared" ref="G53:H53" si="37">SUM(G54,G67)</f>
        <v>0</v>
      </c>
      <c r="H53" s="207">
        <f t="shared" si="37"/>
        <v>0</v>
      </c>
      <c r="I53" s="208">
        <f>SUM(I54,I67)</f>
        <v>0</v>
      </c>
      <c r="J53" s="209">
        <f t="shared" ref="J53:K53" si="38">SUM(J54,J67)</f>
        <v>0</v>
      </c>
      <c r="K53" s="207">
        <f t="shared" si="38"/>
        <v>0</v>
      </c>
      <c r="L53" s="208">
        <f>SUM(L54,L67)</f>
        <v>0</v>
      </c>
      <c r="M53" s="206">
        <f t="shared" ref="M53:O53" si="39">SUM(M54,M67)</f>
        <v>0</v>
      </c>
      <c r="N53" s="207">
        <f t="shared" si="39"/>
        <v>0</v>
      </c>
      <c r="O53" s="208">
        <f t="shared" si="39"/>
        <v>0</v>
      </c>
      <c r="P53" s="210"/>
    </row>
    <row r="54" spans="1:16" x14ac:dyDescent="0.25">
      <c r="A54" s="81">
        <v>1100</v>
      </c>
      <c r="B54" s="211" t="s">
        <v>72</v>
      </c>
      <c r="C54" s="82">
        <f t="shared" si="4"/>
        <v>121488</v>
      </c>
      <c r="D54" s="212">
        <f t="shared" ref="D54:E54" si="40">SUM(D55,D58,D66)</f>
        <v>120968</v>
      </c>
      <c r="E54" s="213">
        <f t="shared" si="40"/>
        <v>520</v>
      </c>
      <c r="F54" s="92">
        <f>SUM(F55,F58,F66)</f>
        <v>121488</v>
      </c>
      <c r="G54" s="212">
        <f t="shared" ref="G54:H54" si="41">SUM(G55,G58,G66)</f>
        <v>0</v>
      </c>
      <c r="H54" s="213">
        <f t="shared" si="41"/>
        <v>0</v>
      </c>
      <c r="I54" s="92">
        <f>SUM(I55,I58,I66)</f>
        <v>0</v>
      </c>
      <c r="J54" s="214">
        <f t="shared" ref="J54:K54" si="42">SUM(J55,J58,J66)</f>
        <v>0</v>
      </c>
      <c r="K54" s="213">
        <f t="shared" si="42"/>
        <v>0</v>
      </c>
      <c r="L54" s="92">
        <f>SUM(L55,L58,L66)</f>
        <v>0</v>
      </c>
      <c r="M54" s="212">
        <f t="shared" ref="M54:O54" si="43">SUM(M55,M58,M66)</f>
        <v>0</v>
      </c>
      <c r="N54" s="213">
        <f t="shared" si="43"/>
        <v>0</v>
      </c>
      <c r="O54" s="92">
        <f t="shared" si="43"/>
        <v>0</v>
      </c>
      <c r="P54" s="215"/>
    </row>
    <row r="55" spans="1:16" x14ac:dyDescent="0.25">
      <c r="A55" s="216">
        <v>1110</v>
      </c>
      <c r="B55" s="167" t="s">
        <v>73</v>
      </c>
      <c r="C55" s="172">
        <f t="shared" si="4"/>
        <v>112844</v>
      </c>
      <c r="D55" s="173">
        <f t="shared" ref="D55:E55" si="44">SUM(D56:D57)</f>
        <v>112844</v>
      </c>
      <c r="E55" s="174">
        <f t="shared" si="44"/>
        <v>0</v>
      </c>
      <c r="F55" s="217">
        <f>SUM(F56:F57)</f>
        <v>112844</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1.75" customHeight="1" x14ac:dyDescent="0.25">
      <c r="A57" s="60">
        <v>1119</v>
      </c>
      <c r="B57" s="105" t="s">
        <v>75</v>
      </c>
      <c r="C57" s="106">
        <f t="shared" si="4"/>
        <v>112844</v>
      </c>
      <c r="D57" s="224">
        <v>112844</v>
      </c>
      <c r="E57" s="225"/>
      <c r="F57" s="112">
        <f t="shared" si="48"/>
        <v>112844</v>
      </c>
      <c r="G57" s="224"/>
      <c r="H57" s="225"/>
      <c r="I57" s="112">
        <f t="shared" si="49"/>
        <v>0</v>
      </c>
      <c r="J57" s="226"/>
      <c r="K57" s="225"/>
      <c r="L57" s="112">
        <f t="shared" si="50"/>
        <v>0</v>
      </c>
      <c r="M57" s="224"/>
      <c r="N57" s="225"/>
      <c r="O57" s="112">
        <f t="shared" si="51"/>
        <v>0</v>
      </c>
      <c r="P57" s="284"/>
    </row>
    <row r="58" spans="1:16" x14ac:dyDescent="0.25">
      <c r="A58" s="228">
        <v>1140</v>
      </c>
      <c r="B58" s="105" t="s">
        <v>76</v>
      </c>
      <c r="C58" s="106">
        <f t="shared" si="4"/>
        <v>8644</v>
      </c>
      <c r="D58" s="229">
        <f t="shared" ref="D58:E58" si="52">SUM(D59:D65)</f>
        <v>8124</v>
      </c>
      <c r="E58" s="230">
        <f t="shared" si="52"/>
        <v>520</v>
      </c>
      <c r="F58" s="112">
        <f>SUM(F59:F65)</f>
        <v>8644</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6" hidden="1" x14ac:dyDescent="0.25">
      <c r="A59" s="60">
        <v>1141</v>
      </c>
      <c r="B59" s="105" t="s">
        <v>77</v>
      </c>
      <c r="C59" s="106">
        <f t="shared" si="4"/>
        <v>0</v>
      </c>
      <c r="D59" s="62"/>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227"/>
    </row>
    <row r="60" spans="1:16" ht="24.75" hidden="1" customHeight="1" x14ac:dyDescent="0.25">
      <c r="A60" s="60">
        <v>1142</v>
      </c>
      <c r="B60" s="105" t="s">
        <v>78</v>
      </c>
      <c r="C60" s="106">
        <f t="shared" si="4"/>
        <v>0</v>
      </c>
      <c r="D60" s="62"/>
      <c r="E60" s="225"/>
      <c r="F60" s="112">
        <f t="shared" si="56"/>
        <v>0</v>
      </c>
      <c r="G60" s="224"/>
      <c r="H60" s="225"/>
      <c r="I60" s="112">
        <f t="shared" si="57"/>
        <v>0</v>
      </c>
      <c r="J60" s="226"/>
      <c r="K60" s="225"/>
      <c r="L60" s="112">
        <f t="shared" si="58"/>
        <v>0</v>
      </c>
      <c r="M60" s="224"/>
      <c r="N60" s="225"/>
      <c r="O60" s="112">
        <f t="shared" si="59"/>
        <v>0</v>
      </c>
      <c r="P60" s="227"/>
    </row>
    <row r="61" spans="1:16"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ht="18.75" customHeight="1" x14ac:dyDescent="0.25">
      <c r="A63" s="60">
        <v>1147</v>
      </c>
      <c r="B63" s="105" t="s">
        <v>81</v>
      </c>
      <c r="C63" s="106">
        <f t="shared" si="4"/>
        <v>2952</v>
      </c>
      <c r="D63" s="62">
        <v>2432</v>
      </c>
      <c r="E63" s="225">
        <v>520</v>
      </c>
      <c r="F63" s="112">
        <f t="shared" si="56"/>
        <v>2952</v>
      </c>
      <c r="G63" s="224"/>
      <c r="H63" s="225"/>
      <c r="I63" s="112">
        <f t="shared" si="57"/>
        <v>0</v>
      </c>
      <c r="J63" s="226"/>
      <c r="K63" s="225"/>
      <c r="L63" s="112">
        <f t="shared" si="58"/>
        <v>0</v>
      </c>
      <c r="M63" s="224"/>
      <c r="N63" s="225"/>
      <c r="O63" s="112">
        <f t="shared" si="59"/>
        <v>0</v>
      </c>
      <c r="P63" s="284" t="s">
        <v>529</v>
      </c>
    </row>
    <row r="64" spans="1:16" x14ac:dyDescent="0.25">
      <c r="A64" s="60">
        <v>1148</v>
      </c>
      <c r="B64" s="105" t="s">
        <v>82</v>
      </c>
      <c r="C64" s="106">
        <f t="shared" si="4"/>
        <v>5692</v>
      </c>
      <c r="D64" s="62">
        <v>5692</v>
      </c>
      <c r="E64" s="225"/>
      <c r="F64" s="112">
        <f t="shared" si="56"/>
        <v>5692</v>
      </c>
      <c r="G64" s="224"/>
      <c r="H64" s="225"/>
      <c r="I64" s="112">
        <f t="shared" si="57"/>
        <v>0</v>
      </c>
      <c r="J64" s="226"/>
      <c r="K64" s="225"/>
      <c r="L64" s="112">
        <f t="shared" si="58"/>
        <v>0</v>
      </c>
      <c r="M64" s="224"/>
      <c r="N64" s="225"/>
      <c r="O64" s="112">
        <f t="shared" si="59"/>
        <v>0</v>
      </c>
      <c r="P64" s="284"/>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hidden="1" x14ac:dyDescent="0.25">
      <c r="A66" s="216">
        <v>1150</v>
      </c>
      <c r="B66" s="167" t="s">
        <v>84</v>
      </c>
      <c r="C66" s="172">
        <f t="shared" si="4"/>
        <v>0</v>
      </c>
      <c r="D66" s="232"/>
      <c r="E66" s="233"/>
      <c r="F66" s="217">
        <f t="shared" si="56"/>
        <v>0</v>
      </c>
      <c r="G66" s="232"/>
      <c r="H66" s="233"/>
      <c r="I66" s="217">
        <f t="shared" si="57"/>
        <v>0</v>
      </c>
      <c r="J66" s="234"/>
      <c r="K66" s="233"/>
      <c r="L66" s="217">
        <f t="shared" si="58"/>
        <v>0</v>
      </c>
      <c r="M66" s="232"/>
      <c r="N66" s="233"/>
      <c r="O66" s="217">
        <f t="shared" si="59"/>
        <v>0</v>
      </c>
      <c r="P66" s="219"/>
    </row>
    <row r="67" spans="1:16" ht="36" x14ac:dyDescent="0.25">
      <c r="A67" s="81">
        <v>1200</v>
      </c>
      <c r="B67" s="211" t="s">
        <v>85</v>
      </c>
      <c r="C67" s="82">
        <f t="shared" si="4"/>
        <v>37856</v>
      </c>
      <c r="D67" s="212">
        <f t="shared" ref="D67:E67" si="60">SUM(D68:D69)</f>
        <v>38376</v>
      </c>
      <c r="E67" s="213">
        <f t="shared" si="60"/>
        <v>-520</v>
      </c>
      <c r="F67" s="92">
        <f>SUM(F68:F69)</f>
        <v>37856</v>
      </c>
      <c r="G67" s="212">
        <f t="shared" ref="G67:H67" si="61">SUM(G68:G69)</f>
        <v>0</v>
      </c>
      <c r="H67" s="213">
        <f t="shared" si="61"/>
        <v>0</v>
      </c>
      <c r="I67" s="92">
        <f>SUM(I68:I69)</f>
        <v>0</v>
      </c>
      <c r="J67" s="214">
        <f t="shared" ref="J67:K67" si="62">SUM(J68:J69)</f>
        <v>0</v>
      </c>
      <c r="K67" s="213">
        <f t="shared" si="62"/>
        <v>0</v>
      </c>
      <c r="L67" s="92">
        <f>SUM(L68:L69)</f>
        <v>0</v>
      </c>
      <c r="M67" s="212">
        <f t="shared" ref="M67:O67" si="63">SUM(M68:M69)</f>
        <v>0</v>
      </c>
      <c r="N67" s="213">
        <f t="shared" si="63"/>
        <v>0</v>
      </c>
      <c r="O67" s="92">
        <f t="shared" si="63"/>
        <v>0</v>
      </c>
      <c r="P67" s="235"/>
    </row>
    <row r="68" spans="1:16" ht="24" x14ac:dyDescent="0.25">
      <c r="A68" s="236">
        <v>1210</v>
      </c>
      <c r="B68" s="95" t="s">
        <v>86</v>
      </c>
      <c r="C68" s="96">
        <f t="shared" si="4"/>
        <v>30464</v>
      </c>
      <c r="D68" s="54">
        <v>30464</v>
      </c>
      <c r="E68" s="221"/>
      <c r="F68" s="102">
        <f>D68+E68</f>
        <v>30464</v>
      </c>
      <c r="G68" s="220"/>
      <c r="H68" s="221"/>
      <c r="I68" s="102">
        <f>G68+H68</f>
        <v>0</v>
      </c>
      <c r="J68" s="222"/>
      <c r="K68" s="221"/>
      <c r="L68" s="102">
        <f>J68+K68</f>
        <v>0</v>
      </c>
      <c r="M68" s="220"/>
      <c r="N68" s="221"/>
      <c r="O68" s="102">
        <f t="shared" ref="O68" si="64">M68+N68</f>
        <v>0</v>
      </c>
      <c r="P68" s="284"/>
    </row>
    <row r="69" spans="1:16" ht="24" x14ac:dyDescent="0.25">
      <c r="A69" s="228">
        <v>1220</v>
      </c>
      <c r="B69" s="105" t="s">
        <v>87</v>
      </c>
      <c r="C69" s="106">
        <f t="shared" si="4"/>
        <v>7392</v>
      </c>
      <c r="D69" s="229">
        <f t="shared" ref="D69:E69" si="65">SUM(D70:D74)</f>
        <v>7912</v>
      </c>
      <c r="E69" s="230">
        <f t="shared" si="65"/>
        <v>-520</v>
      </c>
      <c r="F69" s="112">
        <f>SUM(F70:F74)</f>
        <v>7392</v>
      </c>
      <c r="G69" s="229">
        <f t="shared" ref="G69:H69" si="66">SUM(G70:G74)</f>
        <v>0</v>
      </c>
      <c r="H69" s="230">
        <f t="shared" si="66"/>
        <v>0</v>
      </c>
      <c r="I69" s="112">
        <f>SUM(I70:I74)</f>
        <v>0</v>
      </c>
      <c r="J69" s="231">
        <f t="shared" ref="J69:K69" si="67">SUM(J70:J74)</f>
        <v>0</v>
      </c>
      <c r="K69" s="230">
        <f t="shared" si="67"/>
        <v>0</v>
      </c>
      <c r="L69" s="112">
        <f>SUM(L70:L74)</f>
        <v>0</v>
      </c>
      <c r="M69" s="229">
        <f t="shared" ref="M69:O69" si="68">SUM(M70:M74)</f>
        <v>0</v>
      </c>
      <c r="N69" s="230">
        <f t="shared" si="68"/>
        <v>0</v>
      </c>
      <c r="O69" s="112">
        <f t="shared" si="68"/>
        <v>0</v>
      </c>
      <c r="P69" s="227"/>
    </row>
    <row r="70" spans="1:16" ht="60" x14ac:dyDescent="0.25">
      <c r="A70" s="60">
        <v>1221</v>
      </c>
      <c r="B70" s="105" t="s">
        <v>88</v>
      </c>
      <c r="C70" s="106">
        <f t="shared" si="4"/>
        <v>5306</v>
      </c>
      <c r="D70" s="62">
        <v>5491</v>
      </c>
      <c r="E70" s="225">
        <v>-185</v>
      </c>
      <c r="F70" s="112">
        <f t="shared" ref="F70:F74" si="69">D70+E70</f>
        <v>5306</v>
      </c>
      <c r="G70" s="224"/>
      <c r="H70" s="225"/>
      <c r="I70" s="112">
        <f t="shared" ref="I70:I74" si="70">G70+H70</f>
        <v>0</v>
      </c>
      <c r="J70" s="226"/>
      <c r="K70" s="225"/>
      <c r="L70" s="112">
        <f t="shared" ref="L70:L74" si="71">J70+K70</f>
        <v>0</v>
      </c>
      <c r="M70" s="224"/>
      <c r="N70" s="225"/>
      <c r="O70" s="112">
        <f t="shared" ref="O70:O74" si="72">M70+N70</f>
        <v>0</v>
      </c>
      <c r="P70" s="284" t="s">
        <v>530</v>
      </c>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62"/>
      <c r="E72" s="225"/>
      <c r="F72" s="112">
        <f t="shared" si="69"/>
        <v>0</v>
      </c>
      <c r="G72" s="224"/>
      <c r="H72" s="225"/>
      <c r="I72" s="112">
        <f t="shared" si="70"/>
        <v>0</v>
      </c>
      <c r="J72" s="226"/>
      <c r="K72" s="225"/>
      <c r="L72" s="112">
        <f t="shared" si="71"/>
        <v>0</v>
      </c>
      <c r="M72" s="224"/>
      <c r="N72" s="225"/>
      <c r="O72" s="112">
        <f t="shared" si="72"/>
        <v>0</v>
      </c>
      <c r="P72" s="227"/>
    </row>
    <row r="73" spans="1:16" ht="43.5" customHeight="1" x14ac:dyDescent="0.25">
      <c r="A73" s="60">
        <v>1227</v>
      </c>
      <c r="B73" s="105" t="s">
        <v>91</v>
      </c>
      <c r="C73" s="106">
        <f t="shared" si="4"/>
        <v>1586</v>
      </c>
      <c r="D73" s="62">
        <v>1921</v>
      </c>
      <c r="E73" s="225">
        <v>-335</v>
      </c>
      <c r="F73" s="112">
        <f t="shared" si="69"/>
        <v>1586</v>
      </c>
      <c r="G73" s="224"/>
      <c r="H73" s="225"/>
      <c r="I73" s="112">
        <f t="shared" si="70"/>
        <v>0</v>
      </c>
      <c r="J73" s="226"/>
      <c r="K73" s="225"/>
      <c r="L73" s="112">
        <f t="shared" si="71"/>
        <v>0</v>
      </c>
      <c r="M73" s="224"/>
      <c r="N73" s="225"/>
      <c r="O73" s="112">
        <f t="shared" si="72"/>
        <v>0</v>
      </c>
      <c r="P73" s="284" t="s">
        <v>531</v>
      </c>
    </row>
    <row r="74" spans="1:16" ht="60" x14ac:dyDescent="0.25">
      <c r="A74" s="60">
        <v>1228</v>
      </c>
      <c r="B74" s="105" t="s">
        <v>92</v>
      </c>
      <c r="C74" s="106">
        <f t="shared" si="4"/>
        <v>500</v>
      </c>
      <c r="D74" s="62">
        <v>500</v>
      </c>
      <c r="E74" s="225"/>
      <c r="F74" s="112">
        <f t="shared" si="69"/>
        <v>500</v>
      </c>
      <c r="G74" s="224"/>
      <c r="H74" s="225"/>
      <c r="I74" s="112">
        <f t="shared" si="70"/>
        <v>0</v>
      </c>
      <c r="J74" s="226"/>
      <c r="K74" s="225"/>
      <c r="L74" s="112">
        <f t="shared" si="71"/>
        <v>0</v>
      </c>
      <c r="M74" s="224"/>
      <c r="N74" s="225"/>
      <c r="O74" s="112">
        <f t="shared" si="72"/>
        <v>0</v>
      </c>
      <c r="P74" s="284"/>
    </row>
    <row r="75" spans="1:16" x14ac:dyDescent="0.25">
      <c r="A75" s="204">
        <v>2000</v>
      </c>
      <c r="B75" s="204" t="s">
        <v>93</v>
      </c>
      <c r="C75" s="205">
        <f t="shared" si="4"/>
        <v>13649</v>
      </c>
      <c r="D75" s="206">
        <f t="shared" ref="D75:O75" si="73">SUM(D76,D83,D120,D151,D152)</f>
        <v>13241</v>
      </c>
      <c r="E75" s="207">
        <f t="shared" si="73"/>
        <v>400</v>
      </c>
      <c r="F75" s="208">
        <f t="shared" si="73"/>
        <v>13641</v>
      </c>
      <c r="G75" s="206">
        <f t="shared" si="73"/>
        <v>0</v>
      </c>
      <c r="H75" s="207">
        <f t="shared" si="73"/>
        <v>0</v>
      </c>
      <c r="I75" s="208">
        <f t="shared" si="73"/>
        <v>0</v>
      </c>
      <c r="J75" s="209">
        <f t="shared" si="73"/>
        <v>8</v>
      </c>
      <c r="K75" s="207">
        <f t="shared" si="73"/>
        <v>0</v>
      </c>
      <c r="L75" s="208">
        <f t="shared" si="73"/>
        <v>8</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8877</v>
      </c>
      <c r="D83" s="212">
        <f t="shared" ref="D83:E83" si="94">SUM(D84,D85,D91,D99,D107,D108,D114,D119)</f>
        <v>8869</v>
      </c>
      <c r="E83" s="213">
        <f t="shared" si="94"/>
        <v>0</v>
      </c>
      <c r="F83" s="92">
        <f>SUM(F84,F85,F91,F99,F107,F108,F114,F119)</f>
        <v>8869</v>
      </c>
      <c r="G83" s="212">
        <f t="shared" ref="G83:H83" si="95">SUM(G84,G85,G91,G99,G107,G108,G114,G119)</f>
        <v>0</v>
      </c>
      <c r="H83" s="213">
        <f t="shared" si="95"/>
        <v>0</v>
      </c>
      <c r="I83" s="92">
        <f>SUM(I84,I85,I91,I99,I107,I108,I114,I119)</f>
        <v>0</v>
      </c>
      <c r="J83" s="214">
        <f t="shared" ref="J83:K83" si="96">SUM(J84,J85,J91,J99,J107,J108,J114,J119)</f>
        <v>8</v>
      </c>
      <c r="K83" s="213">
        <f t="shared" si="96"/>
        <v>0</v>
      </c>
      <c r="L83" s="92">
        <f>SUM(L84,L85,L91,L99,L107,L108,L114,L119)</f>
        <v>8</v>
      </c>
      <c r="M83" s="212">
        <f t="shared" ref="M83:O83" si="97">SUM(M84,M85,M91,M99,M107,M108,M114,M119)</f>
        <v>0</v>
      </c>
      <c r="N83" s="213">
        <f t="shared" si="97"/>
        <v>0</v>
      </c>
      <c r="O83" s="92">
        <f t="shared" si="97"/>
        <v>0</v>
      </c>
      <c r="P83" s="240"/>
    </row>
    <row r="84" spans="1:16" x14ac:dyDescent="0.25">
      <c r="A84" s="216">
        <v>2210</v>
      </c>
      <c r="B84" s="167" t="s">
        <v>100</v>
      </c>
      <c r="C84" s="172">
        <f t="shared" si="4"/>
        <v>1253</v>
      </c>
      <c r="D84" s="232">
        <v>1245</v>
      </c>
      <c r="E84" s="233"/>
      <c r="F84" s="217">
        <f>D84+E84</f>
        <v>1245</v>
      </c>
      <c r="G84" s="232"/>
      <c r="H84" s="233"/>
      <c r="I84" s="217">
        <f>G84+H84</f>
        <v>0</v>
      </c>
      <c r="J84" s="234">
        <v>8</v>
      </c>
      <c r="K84" s="233"/>
      <c r="L84" s="217">
        <f>J84+K84</f>
        <v>8</v>
      </c>
      <c r="M84" s="232"/>
      <c r="N84" s="233"/>
      <c r="O84" s="217">
        <f t="shared" ref="O84" si="98">M84+N84</f>
        <v>0</v>
      </c>
      <c r="P84" s="219"/>
    </row>
    <row r="85" spans="1:16" ht="24" x14ac:dyDescent="0.25">
      <c r="A85" s="228">
        <v>2220</v>
      </c>
      <c r="B85" s="105" t="s">
        <v>101</v>
      </c>
      <c r="C85" s="106">
        <f t="shared" ref="C85:C148" si="99">F85+I85+L85+O85</f>
        <v>3250</v>
      </c>
      <c r="D85" s="229">
        <f t="shared" ref="D85:E85" si="100">SUM(D86:D90)</f>
        <v>3213</v>
      </c>
      <c r="E85" s="230">
        <f t="shared" si="100"/>
        <v>37</v>
      </c>
      <c r="F85" s="112">
        <f>SUM(F86:F90)</f>
        <v>3250</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6" x14ac:dyDescent="0.25">
      <c r="A86" s="60">
        <v>2221</v>
      </c>
      <c r="B86" s="105" t="s">
        <v>102</v>
      </c>
      <c r="C86" s="106">
        <f t="shared" si="99"/>
        <v>1883</v>
      </c>
      <c r="D86" s="224">
        <v>1883</v>
      </c>
      <c r="E86" s="225"/>
      <c r="F86" s="112">
        <f t="shared" ref="F86:F90" si="104">D86+E86</f>
        <v>1883</v>
      </c>
      <c r="G86" s="224"/>
      <c r="H86" s="225"/>
      <c r="I86" s="112">
        <f t="shared" ref="I86:I90" si="105">G86+H86</f>
        <v>0</v>
      </c>
      <c r="J86" s="226"/>
      <c r="K86" s="225"/>
      <c r="L86" s="112">
        <f t="shared" ref="L86:L90" si="106">J86+K86</f>
        <v>0</v>
      </c>
      <c r="M86" s="224"/>
      <c r="N86" s="225"/>
      <c r="O86" s="112">
        <f t="shared" ref="O86:O90" si="107">M86+N86</f>
        <v>0</v>
      </c>
      <c r="P86" s="227"/>
    </row>
    <row r="87" spans="1:16" ht="24" x14ac:dyDescent="0.25">
      <c r="A87" s="60">
        <v>2222</v>
      </c>
      <c r="B87" s="105" t="s">
        <v>103</v>
      </c>
      <c r="C87" s="106">
        <f t="shared" si="99"/>
        <v>180</v>
      </c>
      <c r="D87" s="224">
        <v>180</v>
      </c>
      <c r="E87" s="225"/>
      <c r="F87" s="112">
        <f t="shared" si="104"/>
        <v>180</v>
      </c>
      <c r="G87" s="224"/>
      <c r="H87" s="225"/>
      <c r="I87" s="112">
        <f t="shared" si="105"/>
        <v>0</v>
      </c>
      <c r="J87" s="226"/>
      <c r="K87" s="225"/>
      <c r="L87" s="112">
        <f t="shared" si="106"/>
        <v>0</v>
      </c>
      <c r="M87" s="224"/>
      <c r="N87" s="225"/>
      <c r="O87" s="112">
        <f t="shared" si="107"/>
        <v>0</v>
      </c>
      <c r="P87" s="227"/>
    </row>
    <row r="88" spans="1:16" ht="18" customHeight="1" x14ac:dyDescent="0.25">
      <c r="A88" s="60">
        <v>2223</v>
      </c>
      <c r="B88" s="105" t="s">
        <v>104</v>
      </c>
      <c r="C88" s="106">
        <f t="shared" si="99"/>
        <v>1052</v>
      </c>
      <c r="D88" s="224">
        <v>1015</v>
      </c>
      <c r="E88" s="225">
        <v>37</v>
      </c>
      <c r="F88" s="112">
        <f t="shared" si="104"/>
        <v>1052</v>
      </c>
      <c r="G88" s="224"/>
      <c r="H88" s="225"/>
      <c r="I88" s="112">
        <f t="shared" si="105"/>
        <v>0</v>
      </c>
      <c r="J88" s="226"/>
      <c r="K88" s="283"/>
      <c r="L88" s="112">
        <f t="shared" si="106"/>
        <v>0</v>
      </c>
      <c r="M88" s="224"/>
      <c r="N88" s="225"/>
      <c r="O88" s="112">
        <f t="shared" si="107"/>
        <v>0</v>
      </c>
      <c r="P88" s="284" t="s">
        <v>532</v>
      </c>
    </row>
    <row r="89" spans="1:16" ht="48" x14ac:dyDescent="0.25">
      <c r="A89" s="60">
        <v>2224</v>
      </c>
      <c r="B89" s="105" t="s">
        <v>105</v>
      </c>
      <c r="C89" s="106">
        <f t="shared" si="99"/>
        <v>135</v>
      </c>
      <c r="D89" s="224">
        <v>135</v>
      </c>
      <c r="E89" s="225"/>
      <c r="F89" s="112">
        <f t="shared" si="104"/>
        <v>135</v>
      </c>
      <c r="G89" s="224"/>
      <c r="H89" s="225"/>
      <c r="I89" s="112">
        <f t="shared" si="105"/>
        <v>0</v>
      </c>
      <c r="J89" s="226"/>
      <c r="K89" s="225"/>
      <c r="L89" s="112">
        <f t="shared" si="106"/>
        <v>0</v>
      </c>
      <c r="M89" s="224"/>
      <c r="N89" s="225"/>
      <c r="O89" s="112">
        <f t="shared" si="107"/>
        <v>0</v>
      </c>
      <c r="P89" s="227"/>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2890</v>
      </c>
      <c r="D91" s="229">
        <f t="shared" ref="D91:E91" si="108">SUM(D92:D98)</f>
        <v>2890</v>
      </c>
      <c r="E91" s="230">
        <f t="shared" si="108"/>
        <v>0</v>
      </c>
      <c r="F91" s="112">
        <f>SUM(F92:F98)</f>
        <v>2890</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6" ht="24" hidden="1" x14ac:dyDescent="0.25">
      <c r="A92" s="60">
        <v>2231</v>
      </c>
      <c r="B92" s="105" t="s">
        <v>108</v>
      </c>
      <c r="C92" s="106">
        <f t="shared" si="99"/>
        <v>0</v>
      </c>
      <c r="D92" s="224"/>
      <c r="E92" s="225"/>
      <c r="F92" s="112">
        <f t="shared" ref="F92:F98" si="112">D92+E92</f>
        <v>0</v>
      </c>
      <c r="G92" s="224"/>
      <c r="H92" s="225"/>
      <c r="I92" s="112">
        <f t="shared" ref="I92:I98" si="113">G92+H92</f>
        <v>0</v>
      </c>
      <c r="J92" s="226"/>
      <c r="K92" s="225"/>
      <c r="L92" s="112">
        <f t="shared" ref="L92:L98" si="114">J92+K92</f>
        <v>0</v>
      </c>
      <c r="M92" s="224"/>
      <c r="N92" s="225"/>
      <c r="O92" s="112">
        <f t="shared" ref="O92:O98" si="115">M92+N92</f>
        <v>0</v>
      </c>
      <c r="P92" s="227"/>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24" x14ac:dyDescent="0.25">
      <c r="A96" s="60">
        <v>2235</v>
      </c>
      <c r="B96" s="105" t="s">
        <v>112</v>
      </c>
      <c r="C96" s="106">
        <f t="shared" si="99"/>
        <v>2499</v>
      </c>
      <c r="D96" s="224">
        <v>2499</v>
      </c>
      <c r="E96" s="225"/>
      <c r="F96" s="112">
        <f t="shared" si="112"/>
        <v>2499</v>
      </c>
      <c r="G96" s="224"/>
      <c r="H96" s="225"/>
      <c r="I96" s="112">
        <f t="shared" si="113"/>
        <v>0</v>
      </c>
      <c r="J96" s="226"/>
      <c r="K96" s="225"/>
      <c r="L96" s="112">
        <f t="shared" si="114"/>
        <v>0</v>
      </c>
      <c r="M96" s="224"/>
      <c r="N96" s="225"/>
      <c r="O96" s="112">
        <f t="shared" si="115"/>
        <v>0</v>
      </c>
      <c r="P96" s="284"/>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x14ac:dyDescent="0.25">
      <c r="A98" s="60">
        <v>2239</v>
      </c>
      <c r="B98" s="105" t="s">
        <v>115</v>
      </c>
      <c r="C98" s="106">
        <f t="shared" si="99"/>
        <v>391</v>
      </c>
      <c r="D98" s="224">
        <v>391</v>
      </c>
      <c r="E98" s="225"/>
      <c r="F98" s="112">
        <f t="shared" si="112"/>
        <v>391</v>
      </c>
      <c r="G98" s="224"/>
      <c r="H98" s="225"/>
      <c r="I98" s="112">
        <f t="shared" si="113"/>
        <v>0</v>
      </c>
      <c r="J98" s="226"/>
      <c r="K98" s="225"/>
      <c r="L98" s="112">
        <f t="shared" si="114"/>
        <v>0</v>
      </c>
      <c r="M98" s="224"/>
      <c r="N98" s="225"/>
      <c r="O98" s="112">
        <f t="shared" si="115"/>
        <v>0</v>
      </c>
      <c r="P98" s="284"/>
    </row>
    <row r="99" spans="1:16" ht="36" x14ac:dyDescent="0.25">
      <c r="A99" s="228">
        <v>2240</v>
      </c>
      <c r="B99" s="105" t="s">
        <v>116</v>
      </c>
      <c r="C99" s="106">
        <f t="shared" si="99"/>
        <v>1389</v>
      </c>
      <c r="D99" s="229">
        <f t="shared" ref="D99:E99" si="116">SUM(D100:D106)</f>
        <v>1426</v>
      </c>
      <c r="E99" s="230">
        <f t="shared" si="116"/>
        <v>-37</v>
      </c>
      <c r="F99" s="112">
        <f>SUM(F100:F106)</f>
        <v>1389</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x14ac:dyDescent="0.25">
      <c r="A101" s="60">
        <v>2242</v>
      </c>
      <c r="B101" s="105" t="s">
        <v>118</v>
      </c>
      <c r="C101" s="106">
        <f t="shared" si="99"/>
        <v>1100</v>
      </c>
      <c r="D101" s="224">
        <v>1100</v>
      </c>
      <c r="E101" s="225"/>
      <c r="F101" s="112">
        <f t="shared" si="120"/>
        <v>1100</v>
      </c>
      <c r="G101" s="224"/>
      <c r="H101" s="225"/>
      <c r="I101" s="112">
        <f t="shared" si="121"/>
        <v>0</v>
      </c>
      <c r="J101" s="226"/>
      <c r="K101" s="225"/>
      <c r="L101" s="112">
        <f t="shared" si="122"/>
        <v>0</v>
      </c>
      <c r="M101" s="224"/>
      <c r="N101" s="225"/>
      <c r="O101" s="112">
        <f t="shared" si="123"/>
        <v>0</v>
      </c>
      <c r="P101" s="227"/>
    </row>
    <row r="102" spans="1:16" ht="24.75" customHeight="1" x14ac:dyDescent="0.25">
      <c r="A102" s="60">
        <v>2243</v>
      </c>
      <c r="B102" s="105" t="s">
        <v>119</v>
      </c>
      <c r="C102" s="106">
        <f t="shared" si="99"/>
        <v>159</v>
      </c>
      <c r="D102" s="224">
        <v>196</v>
      </c>
      <c r="E102" s="225">
        <v>-37</v>
      </c>
      <c r="F102" s="112">
        <f t="shared" si="120"/>
        <v>159</v>
      </c>
      <c r="G102" s="224"/>
      <c r="H102" s="225"/>
      <c r="I102" s="112">
        <f t="shared" si="121"/>
        <v>0</v>
      </c>
      <c r="J102" s="226"/>
      <c r="K102" s="225"/>
      <c r="L102" s="112">
        <f t="shared" si="122"/>
        <v>0</v>
      </c>
      <c r="M102" s="224"/>
      <c r="N102" s="225"/>
      <c r="O102" s="112">
        <f t="shared" si="123"/>
        <v>0</v>
      </c>
      <c r="P102" s="284" t="s">
        <v>533</v>
      </c>
    </row>
    <row r="103" spans="1:16" x14ac:dyDescent="0.25">
      <c r="A103" s="60">
        <v>2244</v>
      </c>
      <c r="B103" s="105" t="s">
        <v>120</v>
      </c>
      <c r="C103" s="106">
        <f t="shared" si="99"/>
        <v>130</v>
      </c>
      <c r="D103" s="224">
        <v>130</v>
      </c>
      <c r="E103" s="225"/>
      <c r="F103" s="112">
        <f t="shared" si="120"/>
        <v>130</v>
      </c>
      <c r="G103" s="224"/>
      <c r="H103" s="225"/>
      <c r="I103" s="112">
        <f t="shared" si="121"/>
        <v>0</v>
      </c>
      <c r="J103" s="226"/>
      <c r="K103" s="225"/>
      <c r="L103" s="112">
        <f t="shared" si="122"/>
        <v>0</v>
      </c>
      <c r="M103" s="224"/>
      <c r="N103" s="225"/>
      <c r="O103" s="112">
        <f t="shared" si="123"/>
        <v>0</v>
      </c>
      <c r="P103" s="227"/>
    </row>
    <row r="104" spans="1:16"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6"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6"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6"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6" x14ac:dyDescent="0.25">
      <c r="A108" s="228">
        <v>2260</v>
      </c>
      <c r="B108" s="105" t="s">
        <v>125</v>
      </c>
      <c r="C108" s="106">
        <f t="shared" si="99"/>
        <v>9</v>
      </c>
      <c r="D108" s="229">
        <f t="shared" ref="D108:E108" si="124">SUM(D109:D113)</f>
        <v>9</v>
      </c>
      <c r="E108" s="230">
        <f t="shared" si="124"/>
        <v>0</v>
      </c>
      <c r="F108" s="112">
        <f>SUM(F109:F113)</f>
        <v>9</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x14ac:dyDescent="0.25">
      <c r="A113" s="60">
        <v>2269</v>
      </c>
      <c r="B113" s="105" t="s">
        <v>130</v>
      </c>
      <c r="C113" s="106">
        <f t="shared" si="99"/>
        <v>9</v>
      </c>
      <c r="D113" s="224">
        <v>9</v>
      </c>
      <c r="E113" s="225"/>
      <c r="F113" s="112">
        <f t="shared" si="128"/>
        <v>9</v>
      </c>
      <c r="G113" s="224"/>
      <c r="H113" s="225"/>
      <c r="I113" s="112">
        <f t="shared" si="129"/>
        <v>0</v>
      </c>
      <c r="J113" s="226"/>
      <c r="K113" s="225"/>
      <c r="L113" s="112">
        <f t="shared" si="130"/>
        <v>0</v>
      </c>
      <c r="M113" s="224"/>
      <c r="N113" s="225"/>
      <c r="O113" s="112">
        <f t="shared" si="131"/>
        <v>0</v>
      </c>
      <c r="P113" s="227"/>
    </row>
    <row r="114" spans="1:16" x14ac:dyDescent="0.25">
      <c r="A114" s="228">
        <v>2270</v>
      </c>
      <c r="B114" s="105" t="s">
        <v>131</v>
      </c>
      <c r="C114" s="106">
        <f t="shared" si="99"/>
        <v>86</v>
      </c>
      <c r="D114" s="229">
        <f t="shared" ref="D114:E114" si="132">SUM(D115:D118)</f>
        <v>86</v>
      </c>
      <c r="E114" s="230">
        <f t="shared" si="132"/>
        <v>0</v>
      </c>
      <c r="F114" s="112">
        <f>SUM(F115:F118)</f>
        <v>86</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x14ac:dyDescent="0.25">
      <c r="A115" s="60">
        <v>2272</v>
      </c>
      <c r="B115" s="242" t="s">
        <v>132</v>
      </c>
      <c r="C115" s="106">
        <f t="shared" si="99"/>
        <v>86</v>
      </c>
      <c r="D115" s="224">
        <v>86</v>
      </c>
      <c r="E115" s="225"/>
      <c r="F115" s="112">
        <f t="shared" ref="F115:F119" si="136">D115+E115</f>
        <v>86</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456">
        <v>2276</v>
      </c>
      <c r="B118" s="467" t="s">
        <v>135</v>
      </c>
      <c r="C118" s="468">
        <f t="shared" si="99"/>
        <v>0</v>
      </c>
      <c r="D118" s="474"/>
      <c r="E118" s="283"/>
      <c r="F118" s="471">
        <f t="shared" si="136"/>
        <v>0</v>
      </c>
      <c r="G118" s="474"/>
      <c r="H118" s="283"/>
      <c r="I118" s="471">
        <f t="shared" si="137"/>
        <v>0</v>
      </c>
      <c r="J118" s="475"/>
      <c r="K118" s="283"/>
      <c r="L118" s="471">
        <f t="shared" si="138"/>
        <v>0</v>
      </c>
      <c r="M118" s="474"/>
      <c r="N118" s="283"/>
      <c r="O118" s="471">
        <f t="shared" si="139"/>
        <v>0</v>
      </c>
      <c r="P118" s="284"/>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4535</v>
      </c>
      <c r="D120" s="244">
        <f t="shared" ref="D120:E120" si="140">SUM(D121,D126,D130,D131,D134,D138,D146,D147,D150)</f>
        <v>4135</v>
      </c>
      <c r="E120" s="245">
        <f t="shared" si="140"/>
        <v>400</v>
      </c>
      <c r="F120" s="134">
        <f>SUM(F121,F126,F130,F131,F134,F138,F146,F147,F150)</f>
        <v>4535</v>
      </c>
      <c r="G120" s="244">
        <f t="shared" ref="G120:H120" si="141">SUM(G121,G126,G130,G131,G134,G138,G146,G147,G150)</f>
        <v>0</v>
      </c>
      <c r="H120" s="245">
        <f t="shared" si="141"/>
        <v>0</v>
      </c>
      <c r="I120" s="134">
        <f>SUM(I121,I126,I130,I131,I134,I138,I146,I147,I150)</f>
        <v>0</v>
      </c>
      <c r="J120" s="246">
        <f t="shared" ref="J120:K120" si="142">SUM(J121,J126,J130,J131,J134,J138,J146,J147,J150)</f>
        <v>0</v>
      </c>
      <c r="K120" s="245">
        <f t="shared" si="142"/>
        <v>0</v>
      </c>
      <c r="L120" s="134">
        <f>SUM(L121,L126,L130,L131,L134,L138,L146,L147,L150)</f>
        <v>0</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1790</v>
      </c>
      <c r="D121" s="237">
        <f t="shared" ref="D121:O121" si="144">SUM(D122:D125)</f>
        <v>1390</v>
      </c>
      <c r="E121" s="238">
        <f t="shared" si="144"/>
        <v>400</v>
      </c>
      <c r="F121" s="102">
        <f t="shared" si="144"/>
        <v>1790</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x14ac:dyDescent="0.25">
      <c r="A122" s="60">
        <v>2311</v>
      </c>
      <c r="B122" s="105" t="s">
        <v>139</v>
      </c>
      <c r="C122" s="106">
        <f t="shared" si="99"/>
        <v>750</v>
      </c>
      <c r="D122" s="224">
        <v>750</v>
      </c>
      <c r="E122" s="225"/>
      <c r="F122" s="112">
        <f t="shared" ref="F122:F125" si="145">D122+E122</f>
        <v>750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6" ht="15.75" customHeight="1" x14ac:dyDescent="0.25">
      <c r="A123" s="60">
        <v>2312</v>
      </c>
      <c r="B123" s="105" t="s">
        <v>140</v>
      </c>
      <c r="C123" s="106">
        <f t="shared" si="99"/>
        <v>1040</v>
      </c>
      <c r="D123" s="224">
        <v>640</v>
      </c>
      <c r="E123" s="225">
        <v>400</v>
      </c>
      <c r="F123" s="112">
        <f t="shared" si="145"/>
        <v>1040</v>
      </c>
      <c r="G123" s="224"/>
      <c r="H123" s="225"/>
      <c r="I123" s="112">
        <f t="shared" si="146"/>
        <v>0</v>
      </c>
      <c r="J123" s="226"/>
      <c r="K123" s="225"/>
      <c r="L123" s="112">
        <f t="shared" si="147"/>
        <v>0</v>
      </c>
      <c r="M123" s="224"/>
      <c r="N123" s="225"/>
      <c r="O123" s="112">
        <f t="shared" si="148"/>
        <v>0</v>
      </c>
      <c r="P123" s="284" t="s">
        <v>534</v>
      </c>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84"/>
    </row>
    <row r="125" spans="1:16" ht="30.75" hidden="1" customHeight="1" x14ac:dyDescent="0.25">
      <c r="A125" s="60">
        <v>2314</v>
      </c>
      <c r="B125" s="105" t="s">
        <v>142</v>
      </c>
      <c r="C125" s="106">
        <f t="shared" si="99"/>
        <v>0</v>
      </c>
      <c r="D125" s="224"/>
      <c r="E125" s="283"/>
      <c r="F125" s="112">
        <f t="shared" si="145"/>
        <v>0</v>
      </c>
      <c r="G125" s="224"/>
      <c r="H125" s="225"/>
      <c r="I125" s="112">
        <f t="shared" si="146"/>
        <v>0</v>
      </c>
      <c r="J125" s="226"/>
      <c r="K125" s="225"/>
      <c r="L125" s="112">
        <f t="shared" si="147"/>
        <v>0</v>
      </c>
      <c r="M125" s="224"/>
      <c r="N125" s="225"/>
      <c r="O125" s="112">
        <f t="shared" si="148"/>
        <v>0</v>
      </c>
      <c r="P125" s="284"/>
    </row>
    <row r="126" spans="1:16" x14ac:dyDescent="0.25">
      <c r="A126" s="228">
        <v>2320</v>
      </c>
      <c r="B126" s="105" t="s">
        <v>143</v>
      </c>
      <c r="C126" s="106">
        <f t="shared" si="99"/>
        <v>2005</v>
      </c>
      <c r="D126" s="229">
        <f t="shared" ref="D126:E126" si="149">SUM(D127:D129)</f>
        <v>2005</v>
      </c>
      <c r="E126" s="230">
        <f t="shared" si="149"/>
        <v>0</v>
      </c>
      <c r="F126" s="112">
        <f>SUM(F127:F129)</f>
        <v>2005</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x14ac:dyDescent="0.25">
      <c r="A128" s="456">
        <v>2322</v>
      </c>
      <c r="B128" s="467" t="s">
        <v>145</v>
      </c>
      <c r="C128" s="468">
        <f t="shared" si="99"/>
        <v>2005</v>
      </c>
      <c r="D128" s="474">
        <v>2005</v>
      </c>
      <c r="E128" s="283"/>
      <c r="F128" s="471">
        <f t="shared" si="153"/>
        <v>2005</v>
      </c>
      <c r="G128" s="474"/>
      <c r="H128" s="283"/>
      <c r="I128" s="471">
        <f t="shared" si="154"/>
        <v>0</v>
      </c>
      <c r="J128" s="475"/>
      <c r="K128" s="283"/>
      <c r="L128" s="471">
        <f t="shared" si="155"/>
        <v>0</v>
      </c>
      <c r="M128" s="474"/>
      <c r="N128" s="283"/>
      <c r="O128" s="471">
        <f t="shared" si="156"/>
        <v>0</v>
      </c>
      <c r="P128" s="241"/>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36" hidden="1" x14ac:dyDescent="0.25">
      <c r="A131" s="228">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hidden="1" x14ac:dyDescent="0.25">
      <c r="A132" s="60">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15.75" customHeight="1" x14ac:dyDescent="0.25">
      <c r="A134" s="216">
        <v>2350</v>
      </c>
      <c r="B134" s="167" t="s">
        <v>151</v>
      </c>
      <c r="C134" s="172">
        <f t="shared" si="99"/>
        <v>542</v>
      </c>
      <c r="D134" s="173">
        <f t="shared" ref="D134:E134" si="165">SUM(D135:D137)</f>
        <v>542</v>
      </c>
      <c r="E134" s="174">
        <f t="shared" si="165"/>
        <v>0</v>
      </c>
      <c r="F134" s="217">
        <f>SUM(F135:F137)</f>
        <v>542</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hidden="1" x14ac:dyDescent="0.25">
      <c r="A135" s="52">
        <v>2351</v>
      </c>
      <c r="B135" s="95" t="s">
        <v>152</v>
      </c>
      <c r="C135" s="96">
        <f t="shared" si="99"/>
        <v>0</v>
      </c>
      <c r="D135" s="220"/>
      <c r="E135" s="221"/>
      <c r="F135" s="102">
        <f t="shared" ref="F135:F137" si="169">D135+E135</f>
        <v>0</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x14ac:dyDescent="0.25">
      <c r="A136" s="60">
        <v>2352</v>
      </c>
      <c r="B136" s="105" t="s">
        <v>153</v>
      </c>
      <c r="C136" s="106">
        <f t="shared" si="99"/>
        <v>482</v>
      </c>
      <c r="D136" s="224">
        <v>482</v>
      </c>
      <c r="E136" s="225"/>
      <c r="F136" s="112">
        <f t="shared" si="169"/>
        <v>482</v>
      </c>
      <c r="G136" s="224"/>
      <c r="H136" s="225"/>
      <c r="I136" s="112">
        <f t="shared" si="170"/>
        <v>0</v>
      </c>
      <c r="J136" s="226"/>
      <c r="K136" s="225"/>
      <c r="L136" s="112">
        <f t="shared" si="171"/>
        <v>0</v>
      </c>
      <c r="M136" s="224"/>
      <c r="N136" s="225"/>
      <c r="O136" s="112">
        <f t="shared" si="172"/>
        <v>0</v>
      </c>
      <c r="P136" s="284"/>
    </row>
    <row r="137" spans="1:16" ht="25.5" customHeight="1" x14ac:dyDescent="0.25">
      <c r="A137" s="60">
        <v>2353</v>
      </c>
      <c r="B137" s="105" t="s">
        <v>154</v>
      </c>
      <c r="C137" s="106">
        <f t="shared" si="99"/>
        <v>60</v>
      </c>
      <c r="D137" s="224">
        <v>60</v>
      </c>
      <c r="E137" s="225"/>
      <c r="F137" s="112">
        <f t="shared" si="169"/>
        <v>60</v>
      </c>
      <c r="G137" s="224"/>
      <c r="H137" s="225"/>
      <c r="I137" s="112">
        <f t="shared" si="170"/>
        <v>0</v>
      </c>
      <c r="J137" s="226"/>
      <c r="K137" s="225"/>
      <c r="L137" s="112">
        <f t="shared" si="171"/>
        <v>0</v>
      </c>
      <c r="M137" s="224"/>
      <c r="N137" s="225"/>
      <c r="O137" s="112">
        <f t="shared" si="172"/>
        <v>0</v>
      </c>
      <c r="P137" s="284"/>
    </row>
    <row r="138" spans="1:16" ht="36" x14ac:dyDescent="0.25">
      <c r="A138" s="228">
        <v>2360</v>
      </c>
      <c r="B138" s="105" t="s">
        <v>155</v>
      </c>
      <c r="C138" s="106">
        <f t="shared" si="99"/>
        <v>198</v>
      </c>
      <c r="D138" s="229">
        <f t="shared" ref="D138:E138" si="173">SUM(D139:D145)</f>
        <v>198</v>
      </c>
      <c r="E138" s="230">
        <f t="shared" si="173"/>
        <v>0</v>
      </c>
      <c r="F138" s="112">
        <f>SUM(F139:F145)</f>
        <v>198</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84"/>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54" customHeight="1" x14ac:dyDescent="0.25">
      <c r="A145" s="59">
        <v>2369</v>
      </c>
      <c r="B145" s="105" t="s">
        <v>162</v>
      </c>
      <c r="C145" s="106">
        <f t="shared" si="99"/>
        <v>198</v>
      </c>
      <c r="D145" s="224">
        <v>198</v>
      </c>
      <c r="E145" s="225"/>
      <c r="F145" s="112">
        <f t="shared" si="177"/>
        <v>198</v>
      </c>
      <c r="G145" s="224"/>
      <c r="H145" s="225"/>
      <c r="I145" s="112">
        <f t="shared" si="178"/>
        <v>0</v>
      </c>
      <c r="J145" s="226"/>
      <c r="K145" s="225"/>
      <c r="L145" s="112">
        <f t="shared" si="179"/>
        <v>0</v>
      </c>
      <c r="M145" s="224"/>
      <c r="N145" s="225"/>
      <c r="O145" s="112">
        <f t="shared" si="180"/>
        <v>0</v>
      </c>
      <c r="P145" s="284"/>
    </row>
    <row r="146" spans="1:16"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6.25" hidden="1" customHeight="1" x14ac:dyDescent="0.2">
      <c r="A149" s="59">
        <v>2389</v>
      </c>
      <c r="B149" s="105" t="s">
        <v>166</v>
      </c>
      <c r="C149" s="106">
        <f t="shared" ref="C149:C212" si="189">F149+I149+L149+O149</f>
        <v>0</v>
      </c>
      <c r="D149" s="224"/>
      <c r="E149" s="225"/>
      <c r="F149" s="112">
        <f t="shared" si="185"/>
        <v>0</v>
      </c>
      <c r="G149" s="224"/>
      <c r="H149" s="225"/>
      <c r="I149" s="112">
        <f t="shared" si="186"/>
        <v>0</v>
      </c>
      <c r="J149" s="226"/>
      <c r="K149" s="283"/>
      <c r="L149" s="112">
        <f t="shared" si="187"/>
        <v>0</v>
      </c>
      <c r="M149" s="224"/>
      <c r="N149" s="225"/>
      <c r="O149" s="112">
        <f t="shared" si="188"/>
        <v>0</v>
      </c>
      <c r="P149" s="668"/>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x14ac:dyDescent="0.25">
      <c r="A152" s="81">
        <v>2500</v>
      </c>
      <c r="B152" s="211" t="s">
        <v>169</v>
      </c>
      <c r="C152" s="82">
        <f t="shared" si="189"/>
        <v>237</v>
      </c>
      <c r="D152" s="212">
        <f t="shared" ref="D152:E152" si="190">SUM(D153,D159)</f>
        <v>237</v>
      </c>
      <c r="E152" s="213">
        <f t="shared" si="190"/>
        <v>0</v>
      </c>
      <c r="F152" s="92">
        <f>SUM(F153,F159)</f>
        <v>237</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x14ac:dyDescent="0.25">
      <c r="A153" s="236">
        <v>2510</v>
      </c>
      <c r="B153" s="95" t="s">
        <v>170</v>
      </c>
      <c r="C153" s="96">
        <f t="shared" si="189"/>
        <v>237</v>
      </c>
      <c r="D153" s="237">
        <f t="shared" ref="D153:E153" si="192">SUM(D154:D158)</f>
        <v>237</v>
      </c>
      <c r="E153" s="238">
        <f t="shared" si="192"/>
        <v>0</v>
      </c>
      <c r="F153" s="102">
        <f>SUM(F154:F158)</f>
        <v>237</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x14ac:dyDescent="0.25">
      <c r="A158" s="60">
        <v>2519</v>
      </c>
      <c r="B158" s="105" t="s">
        <v>175</v>
      </c>
      <c r="C158" s="106">
        <f t="shared" si="189"/>
        <v>237</v>
      </c>
      <c r="D158" s="224">
        <v>237</v>
      </c>
      <c r="E158" s="225"/>
      <c r="F158" s="112">
        <f t="shared" si="194"/>
        <v>237</v>
      </c>
      <c r="G158" s="224"/>
      <c r="H158" s="225"/>
      <c r="I158" s="112">
        <f t="shared" si="195"/>
        <v>0</v>
      </c>
      <c r="J158" s="226"/>
      <c r="K158" s="225"/>
      <c r="L158" s="112">
        <f t="shared" si="196"/>
        <v>0</v>
      </c>
      <c r="M158" s="224"/>
      <c r="N158" s="225"/>
      <c r="O158" s="112">
        <f t="shared" si="197"/>
        <v>0</v>
      </c>
      <c r="P158" s="284"/>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2200</v>
      </c>
      <c r="D181" s="199">
        <f t="shared" ref="D181:O181" si="245">SUM(D182,D211,D252,D265)</f>
        <v>2600</v>
      </c>
      <c r="E181" s="200">
        <f t="shared" si="245"/>
        <v>-400</v>
      </c>
      <c r="F181" s="201">
        <f t="shared" si="245"/>
        <v>2200</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x14ac:dyDescent="0.25">
      <c r="A182" s="204">
        <v>5000</v>
      </c>
      <c r="B182" s="204" t="s">
        <v>199</v>
      </c>
      <c r="C182" s="205">
        <f t="shared" si="189"/>
        <v>2200</v>
      </c>
      <c r="D182" s="206">
        <f t="shared" ref="D182:E182" si="246">D183+D187</f>
        <v>2600</v>
      </c>
      <c r="E182" s="207">
        <f t="shared" si="246"/>
        <v>-400</v>
      </c>
      <c r="F182" s="208">
        <f>F183+F187</f>
        <v>2200</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x14ac:dyDescent="0.25">
      <c r="A183" s="81">
        <v>5100</v>
      </c>
      <c r="B183" s="211" t="s">
        <v>200</v>
      </c>
      <c r="C183" s="82">
        <f t="shared" si="189"/>
        <v>400</v>
      </c>
      <c r="D183" s="212">
        <f t="shared" ref="D183:E183" si="250">SUM(D184:D186)</f>
        <v>400</v>
      </c>
      <c r="E183" s="213">
        <f t="shared" si="250"/>
        <v>0</v>
      </c>
      <c r="F183" s="92">
        <f>SUM(F184:F186)</f>
        <v>400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x14ac:dyDescent="0.25">
      <c r="A185" s="228">
        <v>5120</v>
      </c>
      <c r="B185" s="105" t="s">
        <v>202</v>
      </c>
      <c r="C185" s="106">
        <f t="shared" si="189"/>
        <v>400</v>
      </c>
      <c r="D185" s="224">
        <v>400</v>
      </c>
      <c r="E185" s="225"/>
      <c r="F185" s="112">
        <f t="shared" si="254"/>
        <v>400</v>
      </c>
      <c r="G185" s="224"/>
      <c r="H185" s="225"/>
      <c r="I185" s="112">
        <f t="shared" si="255"/>
        <v>0</v>
      </c>
      <c r="J185" s="226"/>
      <c r="K185" s="225"/>
      <c r="L185" s="112">
        <f t="shared" si="256"/>
        <v>0</v>
      </c>
      <c r="M185" s="224"/>
      <c r="N185" s="225"/>
      <c r="O185" s="112">
        <f t="shared" si="257"/>
        <v>0</v>
      </c>
      <c r="P185" s="284"/>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x14ac:dyDescent="0.25">
      <c r="A187" s="81">
        <v>5200</v>
      </c>
      <c r="B187" s="211" t="s">
        <v>204</v>
      </c>
      <c r="C187" s="82">
        <f t="shared" si="189"/>
        <v>1800</v>
      </c>
      <c r="D187" s="212">
        <f t="shared" ref="D187:E187" si="258">D188+D198+D199+D206+D207+D208+D210</f>
        <v>2200</v>
      </c>
      <c r="E187" s="213">
        <f t="shared" si="258"/>
        <v>-400</v>
      </c>
      <c r="F187" s="92">
        <f>F188+F198+F199+F206+F207+F208+F210</f>
        <v>1800</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x14ac:dyDescent="0.25">
      <c r="A199" s="228">
        <v>5230</v>
      </c>
      <c r="B199" s="105" t="s">
        <v>216</v>
      </c>
      <c r="C199" s="106">
        <f t="shared" si="189"/>
        <v>1800</v>
      </c>
      <c r="D199" s="229">
        <f t="shared" ref="D199:E199" si="270">SUM(D200:D205)</f>
        <v>2200</v>
      </c>
      <c r="E199" s="230">
        <f t="shared" si="270"/>
        <v>-400</v>
      </c>
      <c r="F199" s="112">
        <f>SUM(F200:F205)</f>
        <v>1800</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84"/>
    </row>
    <row r="201" spans="1:16"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x14ac:dyDescent="0.25">
      <c r="A204" s="60">
        <v>5238</v>
      </c>
      <c r="B204" s="105" t="s">
        <v>221</v>
      </c>
      <c r="C204" s="106">
        <f t="shared" si="189"/>
        <v>1800</v>
      </c>
      <c r="D204" s="224">
        <v>2200</v>
      </c>
      <c r="E204" s="225">
        <v>-400</v>
      </c>
      <c r="F204" s="112">
        <f t="shared" si="274"/>
        <v>1800</v>
      </c>
      <c r="G204" s="224"/>
      <c r="H204" s="225"/>
      <c r="I204" s="112">
        <f t="shared" si="275"/>
        <v>0</v>
      </c>
      <c r="J204" s="226"/>
      <c r="K204" s="225"/>
      <c r="L204" s="112">
        <f t="shared" si="276"/>
        <v>0</v>
      </c>
      <c r="M204" s="224"/>
      <c r="N204" s="225"/>
      <c r="O204" s="112">
        <f t="shared" si="277"/>
        <v>0</v>
      </c>
      <c r="P204" s="284" t="s">
        <v>535</v>
      </c>
    </row>
    <row r="205" spans="1:16" ht="24" hidden="1" x14ac:dyDescent="0.25">
      <c r="A205" s="60">
        <v>5239</v>
      </c>
      <c r="B205" s="105" t="s">
        <v>222</v>
      </c>
      <c r="C205" s="106">
        <f t="shared" si="189"/>
        <v>0</v>
      </c>
      <c r="D205" s="224"/>
      <c r="E205" s="225"/>
      <c r="F205" s="112">
        <f t="shared" si="274"/>
        <v>0</v>
      </c>
      <c r="G205" s="224"/>
      <c r="H205" s="225"/>
      <c r="I205" s="112">
        <f t="shared" si="275"/>
        <v>0</v>
      </c>
      <c r="J205" s="226"/>
      <c r="K205" s="225"/>
      <c r="L205" s="112">
        <f t="shared" si="276"/>
        <v>0</v>
      </c>
      <c r="M205" s="224"/>
      <c r="N205" s="225"/>
      <c r="O205" s="112">
        <f t="shared" si="277"/>
        <v>0</v>
      </c>
      <c r="P205" s="284"/>
    </row>
    <row r="206" spans="1:16" ht="24"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hidden="1" x14ac:dyDescent="0.25">
      <c r="A252" s="276">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hidden="1" x14ac:dyDescent="0.25">
      <c r="A253" s="81">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83"/>
      <c r="L256" s="112">
        <f t="shared" si="350"/>
        <v>0</v>
      </c>
      <c r="M256" s="224"/>
      <c r="N256" s="225"/>
      <c r="O256" s="112">
        <f t="shared" si="351"/>
        <v>0</v>
      </c>
      <c r="P256" s="284"/>
    </row>
    <row r="257" spans="1:16" ht="24" hidden="1" x14ac:dyDescent="0.25">
      <c r="A257" s="228">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v>0</v>
      </c>
      <c r="K271" s="221"/>
      <c r="L271" s="102">
        <f t="shared" si="369"/>
        <v>0</v>
      </c>
      <c r="M271" s="220"/>
      <c r="N271" s="221"/>
      <c r="O271" s="102">
        <f t="shared" si="370"/>
        <v>0</v>
      </c>
      <c r="P271" s="223"/>
    </row>
    <row r="272" spans="1:16" ht="12.75" thickBot="1" x14ac:dyDescent="0.3">
      <c r="A272" s="297"/>
      <c r="B272" s="297" t="s">
        <v>291</v>
      </c>
      <c r="C272" s="298">
        <f t="shared" si="291"/>
        <v>175193</v>
      </c>
      <c r="D272" s="299">
        <f>SUM(D269,D265,D252,D211,D182,D174,D160,D75,D53)</f>
        <v>175185</v>
      </c>
      <c r="E272" s="300">
        <f t="shared" ref="E272:O272" si="371">SUM(E269,E265,E252,E211,E182,E174,E160,E75,E53)</f>
        <v>0</v>
      </c>
      <c r="F272" s="301">
        <f t="shared" si="371"/>
        <v>175185</v>
      </c>
      <c r="G272" s="299">
        <f t="shared" si="371"/>
        <v>0</v>
      </c>
      <c r="H272" s="300">
        <f t="shared" si="371"/>
        <v>0</v>
      </c>
      <c r="I272" s="301">
        <f t="shared" si="371"/>
        <v>0</v>
      </c>
      <c r="J272" s="302">
        <f t="shared" si="371"/>
        <v>8</v>
      </c>
      <c r="K272" s="300">
        <f t="shared" si="371"/>
        <v>0</v>
      </c>
      <c r="L272" s="301">
        <f t="shared" si="371"/>
        <v>8</v>
      </c>
      <c r="M272" s="299">
        <f t="shared" si="371"/>
        <v>0</v>
      </c>
      <c r="N272" s="300">
        <f t="shared" si="371"/>
        <v>0</v>
      </c>
      <c r="O272" s="301">
        <f t="shared" si="371"/>
        <v>0</v>
      </c>
      <c r="P272" s="303"/>
    </row>
    <row r="273" spans="1:16" s="34" customFormat="1" ht="13.5" hidden="1" thickTop="1" thickBot="1" x14ac:dyDescent="0.3">
      <c r="A273" s="903" t="s">
        <v>292</v>
      </c>
      <c r="B273" s="904"/>
      <c r="C273" s="304">
        <f t="shared" si="291"/>
        <v>0</v>
      </c>
      <c r="D273" s="305">
        <f t="shared" ref="D273:E273" si="372">SUM(D24,D25,D41)-D51</f>
        <v>0</v>
      </c>
      <c r="E273" s="306">
        <f t="shared" si="372"/>
        <v>0</v>
      </c>
      <c r="F273" s="307">
        <f>SUM(F24,F25,F41)-F51</f>
        <v>0</v>
      </c>
      <c r="G273" s="305">
        <f t="shared" ref="G273:H273" si="373">SUM(G24,G25,G41)-G51</f>
        <v>0</v>
      </c>
      <c r="H273" s="306">
        <f t="shared" si="373"/>
        <v>0</v>
      </c>
      <c r="I273" s="307">
        <f>SUM(I24,I25,I41)-I51</f>
        <v>0</v>
      </c>
      <c r="J273" s="308">
        <f t="shared" ref="J273:K273" si="374">(J26+J43)-J51</f>
        <v>0</v>
      </c>
      <c r="K273" s="306">
        <f t="shared" si="374"/>
        <v>0</v>
      </c>
      <c r="L273" s="307">
        <f>(L26+L43)-L51</f>
        <v>0</v>
      </c>
      <c r="M273" s="305">
        <f t="shared" ref="M273:O273" si="375">M45-M51</f>
        <v>0</v>
      </c>
      <c r="N273" s="306">
        <f t="shared" si="375"/>
        <v>0</v>
      </c>
      <c r="O273" s="307">
        <f t="shared" si="375"/>
        <v>0</v>
      </c>
      <c r="P273" s="309"/>
    </row>
    <row r="274" spans="1:16" s="34" customFormat="1" ht="12.75" hidden="1" thickTop="1" x14ac:dyDescent="0.25">
      <c r="A274" s="905" t="s">
        <v>293</v>
      </c>
      <c r="B274" s="906"/>
      <c r="C274" s="310">
        <f t="shared" si="291"/>
        <v>0</v>
      </c>
      <c r="D274" s="311">
        <f t="shared" ref="D274:O274" si="376">SUM(D275,D276)-D283+D284</f>
        <v>0</v>
      </c>
      <c r="E274" s="312">
        <f t="shared" si="376"/>
        <v>0</v>
      </c>
      <c r="F274" s="313">
        <f t="shared" si="376"/>
        <v>0</v>
      </c>
      <c r="G274" s="311">
        <f t="shared" si="376"/>
        <v>0</v>
      </c>
      <c r="H274" s="312">
        <f t="shared" si="376"/>
        <v>0</v>
      </c>
      <c r="I274" s="313">
        <f t="shared" si="376"/>
        <v>0</v>
      </c>
      <c r="J274" s="314">
        <f t="shared" si="376"/>
        <v>0</v>
      </c>
      <c r="K274" s="312">
        <f t="shared" si="376"/>
        <v>0</v>
      </c>
      <c r="L274" s="313">
        <f t="shared" si="376"/>
        <v>0</v>
      </c>
      <c r="M274" s="311">
        <f t="shared" si="376"/>
        <v>0</v>
      </c>
      <c r="N274" s="312">
        <f t="shared" si="376"/>
        <v>0</v>
      </c>
      <c r="O274" s="313">
        <f t="shared" si="376"/>
        <v>0</v>
      </c>
      <c r="P274" s="315"/>
    </row>
    <row r="275" spans="1:16" s="34" customFormat="1" ht="13.5" hidden="1" thickTop="1" thickBot="1" x14ac:dyDescent="0.3">
      <c r="A275" s="183" t="s">
        <v>294</v>
      </c>
      <c r="B275" s="183" t="s">
        <v>295</v>
      </c>
      <c r="C275" s="184">
        <f t="shared" si="291"/>
        <v>0</v>
      </c>
      <c r="D275" s="185">
        <f>D21-D269</f>
        <v>0</v>
      </c>
      <c r="E275" s="186">
        <f t="shared" ref="E275:O275" si="377">E21-E269</f>
        <v>0</v>
      </c>
      <c r="F275" s="187">
        <f t="shared" si="377"/>
        <v>0</v>
      </c>
      <c r="G275" s="185">
        <f t="shared" si="377"/>
        <v>0</v>
      </c>
      <c r="H275" s="186">
        <f t="shared" si="377"/>
        <v>0</v>
      </c>
      <c r="I275" s="187">
        <f t="shared" si="377"/>
        <v>0</v>
      </c>
      <c r="J275" s="188">
        <f t="shared" si="377"/>
        <v>0</v>
      </c>
      <c r="K275" s="186">
        <f t="shared" si="377"/>
        <v>0</v>
      </c>
      <c r="L275" s="187">
        <f t="shared" si="377"/>
        <v>0</v>
      </c>
      <c r="M275" s="185">
        <f t="shared" si="377"/>
        <v>0</v>
      </c>
      <c r="N275" s="186">
        <f t="shared" si="377"/>
        <v>0</v>
      </c>
      <c r="O275" s="187">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sheetData>
  <sheetProtection algorithmName="SHA-512" hashValue="0mN/U1tRZ7fhMogwdhhQIfZXdQ04A5H+eXpmbIEGkoawNVsZ/KEpncE1OcvrTrqiJ5HrzuKaggwte9Cym2Fb1g==" saltValue="kLqfkJXSLSgAE9exTt129g==" spinCount="100000" sheet="1" objects="1" scenarios="1" formatCells="0" formatColumns="0" formatRows="0" sort="0"/>
  <autoFilter ref="A18:P284">
    <filterColumn colId="2">
      <filters>
        <filter val="1 040"/>
        <filter val="1 052"/>
        <filter val="1 100"/>
        <filter val="1 253"/>
        <filter val="1 389"/>
        <filter val="1 586"/>
        <filter val="1 790"/>
        <filter val="1 800"/>
        <filter val="1 883"/>
        <filter val="112 844"/>
        <filter val="121 488"/>
        <filter val="13 649"/>
        <filter val="130"/>
        <filter val="135"/>
        <filter val="159"/>
        <filter val="159 344"/>
        <filter val="172 993"/>
        <filter val="175 185"/>
        <filter val="175 193"/>
        <filter val="180"/>
        <filter val="198"/>
        <filter val="2 005"/>
        <filter val="2 200"/>
        <filter val="2 499"/>
        <filter val="2 890"/>
        <filter val="2 952"/>
        <filter val="237"/>
        <filter val="3 250"/>
        <filter val="30 464"/>
        <filter val="37 856"/>
        <filter val="391"/>
        <filter val="4 535"/>
        <filter val="400"/>
        <filter val="482"/>
        <filter val="5 306"/>
        <filter val="5 692"/>
        <filter val="500"/>
        <filter val="542"/>
        <filter val="60"/>
        <filter val="7 392"/>
        <filter val="750"/>
        <filter val="8"/>
        <filter val="8 644"/>
        <filter val="8 877"/>
        <filter val="86"/>
        <filter val="9"/>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33.pielikums Jūrmalas pilsētas domes
2020.gada 17.decembra saistošajiem noteikumiem Nr.38
(protokols Nr.23, 14.punkts)</firstHeader>
    <firstFooter>&amp;L&amp;9&amp;D; &amp;T&amp;R&amp;9&amp;P (&amp;N)</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3"/>
  <sheetViews>
    <sheetView view="pageLayout" zoomScaleNormal="100" workbookViewId="0">
      <selection activeCell="L12" sqref="L12"/>
    </sheetView>
  </sheetViews>
  <sheetFormatPr defaultRowHeight="12" outlineLevelCol="1" x14ac:dyDescent="0.2"/>
  <cols>
    <col min="1" max="1" width="6.140625" style="669" customWidth="1"/>
    <col min="2" max="2" width="26.140625" style="669" customWidth="1"/>
    <col min="3" max="3" width="12.5703125" style="669" customWidth="1"/>
    <col min="4" max="4" width="10.5703125" style="669" customWidth="1"/>
    <col min="5" max="5" width="11.42578125" style="669" hidden="1" customWidth="1" outlineLevel="1"/>
    <col min="6" max="6" width="12.140625" style="669" hidden="1" customWidth="1" outlineLevel="1"/>
    <col min="7" max="7" width="13" style="669" customWidth="1" collapsed="1"/>
    <col min="8" max="8" width="24.5703125" style="669" hidden="1" customWidth="1" outlineLevel="1"/>
    <col min="9" max="9" width="19.140625" style="669" customWidth="1" collapsed="1"/>
    <col min="10" max="16384" width="9.140625" style="669"/>
  </cols>
  <sheetData>
    <row r="1" spans="1:10" x14ac:dyDescent="0.2">
      <c r="I1" s="670" t="s">
        <v>349</v>
      </c>
    </row>
    <row r="2" spans="1:10" x14ac:dyDescent="0.2">
      <c r="I2" s="670" t="s">
        <v>350</v>
      </c>
    </row>
    <row r="3" spans="1:10" x14ac:dyDescent="0.2">
      <c r="A3" s="998" t="s">
        <v>536</v>
      </c>
      <c r="B3" s="998"/>
      <c r="C3" s="671" t="s">
        <v>3</v>
      </c>
      <c r="D3" s="671"/>
      <c r="E3" s="671"/>
      <c r="F3" s="671"/>
      <c r="G3" s="671"/>
      <c r="H3" s="671"/>
      <c r="I3" s="671"/>
    </row>
    <row r="4" spans="1:10" x14ac:dyDescent="0.2">
      <c r="A4" s="998" t="s">
        <v>537</v>
      </c>
      <c r="B4" s="998"/>
      <c r="C4" s="672">
        <v>90000056357</v>
      </c>
      <c r="D4" s="671"/>
      <c r="E4" s="671"/>
      <c r="F4" s="671"/>
      <c r="G4" s="671"/>
      <c r="H4" s="671"/>
      <c r="I4" s="671"/>
    </row>
    <row r="5" spans="1:10" x14ac:dyDescent="0.2">
      <c r="A5" s="672"/>
      <c r="B5" s="672"/>
      <c r="C5" s="672"/>
      <c r="D5" s="671"/>
      <c r="E5" s="671"/>
      <c r="F5" s="671"/>
      <c r="G5" s="671"/>
      <c r="H5" s="671"/>
      <c r="I5" s="671"/>
    </row>
    <row r="6" spans="1:10" ht="15.75" x14ac:dyDescent="0.25">
      <c r="A6" s="999" t="s">
        <v>424</v>
      </c>
      <c r="B6" s="999"/>
      <c r="C6" s="999"/>
      <c r="D6" s="999"/>
      <c r="E6" s="999"/>
      <c r="F6" s="999"/>
      <c r="G6" s="999"/>
      <c r="H6" s="999"/>
      <c r="I6" s="999"/>
    </row>
    <row r="7" spans="1:10" ht="9" customHeight="1" x14ac:dyDescent="0.25">
      <c r="A7" s="673"/>
      <c r="B7" s="673"/>
      <c r="C7" s="673"/>
      <c r="D7" s="673"/>
      <c r="E7" s="673"/>
      <c r="F7" s="673"/>
      <c r="G7" s="673"/>
      <c r="H7" s="673"/>
      <c r="I7" s="673"/>
    </row>
    <row r="8" spans="1:10" ht="15.75" x14ac:dyDescent="0.25">
      <c r="A8" s="671" t="s">
        <v>352</v>
      </c>
      <c r="B8" s="671"/>
      <c r="C8" s="674" t="s">
        <v>538</v>
      </c>
      <c r="D8" s="672"/>
      <c r="E8" s="671"/>
      <c r="F8" s="671"/>
      <c r="G8" s="671"/>
      <c r="H8" s="671"/>
      <c r="I8" s="671"/>
    </row>
    <row r="9" spans="1:10" x14ac:dyDescent="0.2">
      <c r="A9" s="671" t="s">
        <v>354</v>
      </c>
      <c r="B9" s="671"/>
      <c r="C9" s="672" t="s">
        <v>539</v>
      </c>
      <c r="D9" s="672"/>
      <c r="E9" s="671"/>
      <c r="F9" s="671"/>
      <c r="G9" s="671"/>
      <c r="H9" s="671"/>
      <c r="I9" s="671"/>
    </row>
    <row r="10" spans="1:10" ht="12.75" x14ac:dyDescent="0.2">
      <c r="A10" s="671" t="s">
        <v>356</v>
      </c>
      <c r="B10" s="671"/>
      <c r="C10" s="675" t="s">
        <v>540</v>
      </c>
      <c r="D10" s="671"/>
      <c r="E10" s="671"/>
      <c r="F10" s="671"/>
      <c r="G10" s="671"/>
      <c r="H10" s="671"/>
      <c r="I10" s="671"/>
      <c r="J10" s="676"/>
    </row>
    <row r="11" spans="1:10" ht="54" customHeight="1" x14ac:dyDescent="0.2">
      <c r="A11" s="583" t="s">
        <v>358</v>
      </c>
      <c r="B11" s="986" t="s">
        <v>359</v>
      </c>
      <c r="C11" s="986"/>
      <c r="D11" s="583" t="s">
        <v>360</v>
      </c>
      <c r="E11" s="677" t="s">
        <v>361</v>
      </c>
      <c r="F11" s="677" t="s">
        <v>362</v>
      </c>
      <c r="G11" s="677" t="s">
        <v>363</v>
      </c>
      <c r="H11" s="677" t="s">
        <v>35</v>
      </c>
      <c r="I11" s="583" t="s">
        <v>364</v>
      </c>
    </row>
    <row r="12" spans="1:10" ht="12.75" customHeight="1" x14ac:dyDescent="0.2">
      <c r="A12" s="987" t="s">
        <v>367</v>
      </c>
      <c r="B12" s="987"/>
      <c r="C12" s="987"/>
      <c r="D12" s="678"/>
      <c r="E12" s="678">
        <f>SUM(E13:E14)</f>
        <v>92519</v>
      </c>
      <c r="F12" s="678">
        <f>SUM(F13:F14)</f>
        <v>0</v>
      </c>
      <c r="G12" s="678">
        <f>SUM(G13:G14)</f>
        <v>92519</v>
      </c>
      <c r="H12" s="678"/>
      <c r="I12" s="678"/>
    </row>
    <row r="13" spans="1:10" ht="25.5" customHeight="1" x14ac:dyDescent="0.2">
      <c r="A13" s="679">
        <v>1</v>
      </c>
      <c r="B13" s="984" t="s">
        <v>541</v>
      </c>
      <c r="C13" s="984"/>
      <c r="D13" s="680">
        <v>5110</v>
      </c>
      <c r="E13" s="681">
        <v>83382</v>
      </c>
      <c r="F13" s="682"/>
      <c r="G13" s="681">
        <f>E13+F13</f>
        <v>83382</v>
      </c>
      <c r="H13" s="681"/>
      <c r="I13" s="683" t="s">
        <v>542</v>
      </c>
    </row>
    <row r="14" spans="1:10" ht="24.75" customHeight="1" x14ac:dyDescent="0.2">
      <c r="A14" s="679">
        <v>2</v>
      </c>
      <c r="B14" s="984" t="s">
        <v>543</v>
      </c>
      <c r="C14" s="984"/>
      <c r="D14" s="680">
        <v>5110</v>
      </c>
      <c r="E14" s="681">
        <v>9137</v>
      </c>
      <c r="F14" s="682"/>
      <c r="G14" s="681">
        <f t="shared" ref="G14" si="0">E14+F14</f>
        <v>9137</v>
      </c>
      <c r="H14" s="681"/>
      <c r="I14" s="683" t="s">
        <v>542</v>
      </c>
    </row>
    <row r="15" spans="1:10" x14ac:dyDescent="0.2">
      <c r="A15" s="684"/>
      <c r="B15" s="684"/>
      <c r="C15" s="684"/>
      <c r="D15" s="684"/>
      <c r="E15" s="684"/>
      <c r="F15" s="684"/>
      <c r="G15" s="684"/>
      <c r="H15" s="684"/>
      <c r="I15" s="684"/>
    </row>
    <row r="16" spans="1:10" x14ac:dyDescent="0.2">
      <c r="A16" s="671" t="s">
        <v>354</v>
      </c>
      <c r="B16" s="671"/>
      <c r="C16" s="671" t="s">
        <v>508</v>
      </c>
      <c r="D16" s="671"/>
      <c r="E16" s="671"/>
      <c r="F16" s="671"/>
      <c r="G16" s="671"/>
      <c r="H16" s="671"/>
      <c r="I16" s="671"/>
    </row>
    <row r="17" spans="1:9" x14ac:dyDescent="0.2">
      <c r="A17" s="671" t="s">
        <v>356</v>
      </c>
      <c r="B17" s="671"/>
      <c r="C17" s="675" t="s">
        <v>357</v>
      </c>
      <c r="D17" s="671"/>
      <c r="E17" s="671"/>
      <c r="F17" s="671"/>
      <c r="G17" s="671"/>
      <c r="H17" s="671"/>
      <c r="I17" s="671"/>
    </row>
    <row r="18" spans="1:9" ht="48" x14ac:dyDescent="0.2">
      <c r="A18" s="583" t="s">
        <v>358</v>
      </c>
      <c r="B18" s="986" t="s">
        <v>359</v>
      </c>
      <c r="C18" s="986"/>
      <c r="D18" s="583" t="s">
        <v>360</v>
      </c>
      <c r="E18" s="583" t="s">
        <v>544</v>
      </c>
      <c r="F18" s="583"/>
      <c r="G18" s="583"/>
      <c r="H18" s="583"/>
      <c r="I18" s="583" t="s">
        <v>364</v>
      </c>
    </row>
    <row r="19" spans="1:9" ht="15" customHeight="1" x14ac:dyDescent="0.2">
      <c r="A19" s="987" t="s">
        <v>367</v>
      </c>
      <c r="B19" s="987"/>
      <c r="C19" s="987"/>
      <c r="D19" s="678"/>
      <c r="E19" s="678">
        <f>SUM(E20:E31)</f>
        <v>238367</v>
      </c>
      <c r="F19" s="678">
        <f t="shared" ref="F19:G19" si="1">SUM(F20:F31)</f>
        <v>0</v>
      </c>
      <c r="G19" s="678">
        <f t="shared" si="1"/>
        <v>238367</v>
      </c>
      <c r="H19" s="678"/>
      <c r="I19" s="678"/>
    </row>
    <row r="20" spans="1:9" ht="24.75" customHeight="1" x14ac:dyDescent="0.2">
      <c r="A20" s="679">
        <v>1</v>
      </c>
      <c r="B20" s="984" t="s">
        <v>545</v>
      </c>
      <c r="C20" s="984"/>
      <c r="D20" s="685">
        <v>2239</v>
      </c>
      <c r="E20" s="686">
        <v>38500</v>
      </c>
      <c r="F20" s="686"/>
      <c r="G20" s="686">
        <f>E20+F20</f>
        <v>38500</v>
      </c>
      <c r="H20" s="686"/>
      <c r="I20" s="686" t="s">
        <v>546</v>
      </c>
    </row>
    <row r="21" spans="1:9" ht="19.5" customHeight="1" x14ac:dyDescent="0.2">
      <c r="A21" s="679">
        <v>2</v>
      </c>
      <c r="B21" s="984" t="s">
        <v>547</v>
      </c>
      <c r="C21" s="984"/>
      <c r="D21" s="685">
        <v>2239</v>
      </c>
      <c r="E21" s="686">
        <v>10611</v>
      </c>
      <c r="F21" s="687"/>
      <c r="G21" s="686">
        <f t="shared" ref="G21:G31" si="2">E21+F21</f>
        <v>10611</v>
      </c>
      <c r="H21" s="686"/>
      <c r="I21" s="686" t="s">
        <v>546</v>
      </c>
    </row>
    <row r="22" spans="1:9" ht="12.75" customHeight="1" x14ac:dyDescent="0.2">
      <c r="A22" s="983">
        <v>3</v>
      </c>
      <c r="B22" s="984" t="s">
        <v>548</v>
      </c>
      <c r="C22" s="984"/>
      <c r="D22" s="685">
        <v>2239</v>
      </c>
      <c r="E22" s="686">
        <v>9150</v>
      </c>
      <c r="F22" s="687"/>
      <c r="G22" s="686">
        <f t="shared" si="2"/>
        <v>9150</v>
      </c>
      <c r="H22" s="686"/>
      <c r="I22" s="997" t="s">
        <v>546</v>
      </c>
    </row>
    <row r="23" spans="1:9" ht="12.75" customHeight="1" x14ac:dyDescent="0.2">
      <c r="A23" s="983"/>
      <c r="B23" s="984"/>
      <c r="C23" s="984"/>
      <c r="D23" s="680">
        <v>2312</v>
      </c>
      <c r="E23" s="686">
        <v>6389</v>
      </c>
      <c r="F23" s="688">
        <v>1172</v>
      </c>
      <c r="G23" s="686">
        <f t="shared" si="2"/>
        <v>7561</v>
      </c>
      <c r="H23" s="686" t="s">
        <v>549</v>
      </c>
      <c r="I23" s="997"/>
    </row>
    <row r="24" spans="1:9" ht="12.75" customHeight="1" x14ac:dyDescent="0.2">
      <c r="A24" s="983"/>
      <c r="B24" s="984"/>
      <c r="C24" s="984"/>
      <c r="D24" s="680">
        <v>5239</v>
      </c>
      <c r="E24" s="686">
        <v>1164</v>
      </c>
      <c r="F24" s="687"/>
      <c r="G24" s="686">
        <f t="shared" si="2"/>
        <v>1164</v>
      </c>
      <c r="H24" s="686"/>
      <c r="I24" s="997"/>
    </row>
    <row r="25" spans="1:9" ht="12.75" customHeight="1" x14ac:dyDescent="0.2">
      <c r="A25" s="983"/>
      <c r="B25" s="984"/>
      <c r="C25" s="984"/>
      <c r="D25" s="680">
        <v>2390</v>
      </c>
      <c r="E25" s="686">
        <v>700</v>
      </c>
      <c r="F25" s="687"/>
      <c r="G25" s="686">
        <f t="shared" si="2"/>
        <v>700</v>
      </c>
      <c r="H25" s="686"/>
      <c r="I25" s="997"/>
    </row>
    <row r="26" spans="1:9" ht="14.25" customHeight="1" x14ac:dyDescent="0.2">
      <c r="A26" s="983">
        <v>4</v>
      </c>
      <c r="B26" s="984" t="s">
        <v>550</v>
      </c>
      <c r="C26" s="984"/>
      <c r="D26" s="680">
        <v>2231</v>
      </c>
      <c r="E26" s="686">
        <v>1300</v>
      </c>
      <c r="F26" s="688">
        <v>-1172</v>
      </c>
      <c r="G26" s="686">
        <f t="shared" si="2"/>
        <v>128</v>
      </c>
      <c r="H26" s="686"/>
      <c r="I26" s="997" t="s">
        <v>546</v>
      </c>
    </row>
    <row r="27" spans="1:9" ht="14.25" customHeight="1" x14ac:dyDescent="0.2">
      <c r="A27" s="983"/>
      <c r="B27" s="984"/>
      <c r="C27" s="984"/>
      <c r="D27" s="680">
        <v>2314</v>
      </c>
      <c r="E27" s="686">
        <v>2000</v>
      </c>
      <c r="F27" s="686"/>
      <c r="G27" s="686">
        <f t="shared" si="2"/>
        <v>2000</v>
      </c>
      <c r="H27" s="686"/>
      <c r="I27" s="997"/>
    </row>
    <row r="28" spans="1:9" ht="23.25" customHeight="1" x14ac:dyDescent="0.2">
      <c r="A28" s="689">
        <v>5</v>
      </c>
      <c r="B28" s="984" t="s">
        <v>551</v>
      </c>
      <c r="C28" s="984"/>
      <c r="D28" s="690">
        <v>5240</v>
      </c>
      <c r="E28" s="686">
        <f>50000+50000</f>
        <v>100000</v>
      </c>
      <c r="F28" s="687"/>
      <c r="G28" s="686">
        <f t="shared" si="2"/>
        <v>100000</v>
      </c>
      <c r="H28" s="686"/>
      <c r="I28" s="686" t="s">
        <v>546</v>
      </c>
    </row>
    <row r="29" spans="1:9" ht="53.25" customHeight="1" x14ac:dyDescent="0.2">
      <c r="A29" s="689">
        <v>6</v>
      </c>
      <c r="B29" s="984" t="s">
        <v>552</v>
      </c>
      <c r="C29" s="984"/>
      <c r="D29" s="690">
        <v>5240</v>
      </c>
      <c r="E29" s="686">
        <v>16553</v>
      </c>
      <c r="F29" s="687"/>
      <c r="G29" s="686">
        <f t="shared" si="2"/>
        <v>16553</v>
      </c>
      <c r="H29" s="686"/>
      <c r="I29" s="683" t="s">
        <v>553</v>
      </c>
    </row>
    <row r="30" spans="1:9" ht="15" customHeight="1" x14ac:dyDescent="0.2">
      <c r="A30" s="983">
        <v>7</v>
      </c>
      <c r="B30" s="984" t="s">
        <v>554</v>
      </c>
      <c r="C30" s="984"/>
      <c r="D30" s="680">
        <v>2243</v>
      </c>
      <c r="E30" s="686">
        <v>12000</v>
      </c>
      <c r="F30" s="686"/>
      <c r="G30" s="686">
        <f t="shared" si="2"/>
        <v>12000</v>
      </c>
      <c r="H30" s="686"/>
      <c r="I30" s="985" t="s">
        <v>555</v>
      </c>
    </row>
    <row r="31" spans="1:9" ht="15" customHeight="1" x14ac:dyDescent="0.2">
      <c r="A31" s="983"/>
      <c r="B31" s="984"/>
      <c r="C31" s="984"/>
      <c r="D31" s="680">
        <v>5240</v>
      </c>
      <c r="E31" s="686">
        <v>40000</v>
      </c>
      <c r="F31" s="686"/>
      <c r="G31" s="686">
        <f t="shared" si="2"/>
        <v>40000</v>
      </c>
      <c r="H31" s="686"/>
      <c r="I31" s="985"/>
    </row>
    <row r="32" spans="1:9" x14ac:dyDescent="0.2">
      <c r="A32" s="684"/>
      <c r="B32" s="684"/>
      <c r="C32" s="684"/>
      <c r="D32" s="684"/>
      <c r="E32" s="691"/>
      <c r="F32" s="691"/>
      <c r="G32" s="691"/>
      <c r="H32" s="691"/>
      <c r="I32" s="691"/>
    </row>
    <row r="33" spans="1:10" x14ac:dyDescent="0.2">
      <c r="A33" s="671" t="s">
        <v>354</v>
      </c>
      <c r="B33" s="671"/>
      <c r="C33" s="671" t="s">
        <v>556</v>
      </c>
      <c r="D33" s="671"/>
      <c r="E33" s="671"/>
      <c r="F33" s="671"/>
      <c r="G33" s="671"/>
      <c r="H33" s="671"/>
      <c r="I33" s="671"/>
    </row>
    <row r="34" spans="1:10" x14ac:dyDescent="0.2">
      <c r="A34" s="671" t="s">
        <v>356</v>
      </c>
      <c r="B34" s="671"/>
      <c r="C34" s="675" t="s">
        <v>557</v>
      </c>
      <c r="D34" s="671"/>
      <c r="E34" s="671"/>
      <c r="F34" s="671"/>
      <c r="G34" s="671"/>
      <c r="H34" s="671"/>
      <c r="I34" s="671"/>
    </row>
    <row r="35" spans="1:10" ht="48" x14ac:dyDescent="0.2">
      <c r="A35" s="583" t="s">
        <v>358</v>
      </c>
      <c r="B35" s="986" t="s">
        <v>359</v>
      </c>
      <c r="C35" s="986"/>
      <c r="D35" s="583" t="s">
        <v>360</v>
      </c>
      <c r="E35" s="583" t="s">
        <v>544</v>
      </c>
      <c r="F35" s="583"/>
      <c r="G35" s="583"/>
      <c r="H35" s="583"/>
      <c r="I35" s="583" t="s">
        <v>364</v>
      </c>
    </row>
    <row r="36" spans="1:10" ht="15" customHeight="1" x14ac:dyDescent="0.2">
      <c r="A36" s="987" t="s">
        <v>367</v>
      </c>
      <c r="B36" s="987"/>
      <c r="C36" s="987"/>
      <c r="D36" s="678"/>
      <c r="E36" s="678">
        <f>SUM(E37:E40)</f>
        <v>140492</v>
      </c>
      <c r="F36" s="678">
        <f>SUM(F37:F40)</f>
        <v>0</v>
      </c>
      <c r="G36" s="678">
        <f>SUM(G37:G40)</f>
        <v>140492</v>
      </c>
      <c r="H36" s="678"/>
      <c r="I36" s="678"/>
    </row>
    <row r="37" spans="1:10" ht="19.5" customHeight="1" x14ac:dyDescent="0.2">
      <c r="A37" s="988">
        <v>1</v>
      </c>
      <c r="B37" s="990" t="s">
        <v>558</v>
      </c>
      <c r="C37" s="991"/>
      <c r="D37" s="680">
        <v>3263</v>
      </c>
      <c r="E37" s="686">
        <v>75688</v>
      </c>
      <c r="F37" s="687"/>
      <c r="G37" s="686">
        <f>E37+F37</f>
        <v>75688</v>
      </c>
      <c r="H37" s="686"/>
      <c r="I37" s="994" t="s">
        <v>559</v>
      </c>
    </row>
    <row r="38" spans="1:10" ht="19.5" customHeight="1" x14ac:dyDescent="0.2">
      <c r="A38" s="989"/>
      <c r="B38" s="992"/>
      <c r="C38" s="993"/>
      <c r="D38" s="680">
        <v>3262</v>
      </c>
      <c r="E38" s="686">
        <v>14804</v>
      </c>
      <c r="F38" s="687"/>
      <c r="G38" s="686">
        <f>E38+F38</f>
        <v>14804</v>
      </c>
      <c r="H38" s="686"/>
      <c r="I38" s="995"/>
    </row>
    <row r="39" spans="1:10" ht="52.5" customHeight="1" x14ac:dyDescent="0.2">
      <c r="A39" s="679">
        <v>2</v>
      </c>
      <c r="B39" s="984" t="s">
        <v>560</v>
      </c>
      <c r="C39" s="984"/>
      <c r="D39" s="680">
        <v>5140</v>
      </c>
      <c r="E39" s="686">
        <v>32000</v>
      </c>
      <c r="F39" s="687"/>
      <c r="G39" s="686">
        <f t="shared" ref="G39:G40" si="3">E39+F39</f>
        <v>32000</v>
      </c>
      <c r="H39" s="686"/>
      <c r="I39" s="692" t="s">
        <v>561</v>
      </c>
    </row>
    <row r="40" spans="1:10" ht="54.75" customHeight="1" x14ac:dyDescent="0.2">
      <c r="A40" s="679">
        <v>3</v>
      </c>
      <c r="B40" s="984" t="s">
        <v>562</v>
      </c>
      <c r="C40" s="984"/>
      <c r="D40" s="680">
        <v>2314</v>
      </c>
      <c r="E40" s="686">
        <v>18000</v>
      </c>
      <c r="F40" s="686"/>
      <c r="G40" s="686">
        <f t="shared" si="3"/>
        <v>18000</v>
      </c>
      <c r="H40" s="686"/>
      <c r="I40" s="692" t="s">
        <v>561</v>
      </c>
    </row>
    <row r="41" spans="1:10" x14ac:dyDescent="0.2">
      <c r="A41" s="693"/>
      <c r="B41" s="693"/>
      <c r="C41" s="693"/>
      <c r="D41" s="694"/>
      <c r="E41" s="695"/>
      <c r="F41" s="695"/>
      <c r="G41" s="695"/>
      <c r="H41" s="695"/>
      <c r="I41" s="695"/>
    </row>
    <row r="42" spans="1:10" x14ac:dyDescent="0.2">
      <c r="A42" s="669" t="s">
        <v>392</v>
      </c>
    </row>
    <row r="43" spans="1:10" x14ac:dyDescent="0.2">
      <c r="A43" s="669" t="s">
        <v>393</v>
      </c>
    </row>
    <row r="44" spans="1:10" x14ac:dyDescent="0.2">
      <c r="A44" s="696" t="s">
        <v>563</v>
      </c>
      <c r="B44" s="696"/>
      <c r="C44" s="696"/>
      <c r="D44" s="696"/>
      <c r="E44" s="696"/>
      <c r="F44" s="696"/>
      <c r="G44" s="696"/>
      <c r="H44" s="696"/>
    </row>
    <row r="45" spans="1:10" x14ac:dyDescent="0.2">
      <c r="A45" s="696"/>
      <c r="B45" s="696" t="s">
        <v>564</v>
      </c>
      <c r="C45" s="696"/>
      <c r="D45" s="696"/>
      <c r="E45" s="696"/>
      <c r="F45" s="696"/>
      <c r="G45" s="696"/>
      <c r="H45" s="696"/>
    </row>
    <row r="46" spans="1:10" x14ac:dyDescent="0.2">
      <c r="A46" s="696"/>
      <c r="B46" s="696" t="s">
        <v>565</v>
      </c>
      <c r="C46" s="696"/>
      <c r="D46" s="696"/>
      <c r="E46" s="696"/>
      <c r="F46" s="696"/>
      <c r="G46" s="696"/>
      <c r="H46" s="696"/>
    </row>
    <row r="47" spans="1:10" x14ac:dyDescent="0.2">
      <c r="A47" s="696"/>
      <c r="B47" s="696" t="s">
        <v>566</v>
      </c>
      <c r="C47" s="696"/>
      <c r="D47" s="696"/>
      <c r="E47" s="696"/>
      <c r="F47" s="696"/>
      <c r="G47" s="696"/>
      <c r="H47" s="696"/>
      <c r="J47" s="697"/>
    </row>
    <row r="48" spans="1:10" x14ac:dyDescent="0.2">
      <c r="A48" s="696"/>
      <c r="B48" s="696" t="s">
        <v>567</v>
      </c>
      <c r="C48" s="696"/>
      <c r="D48" s="696"/>
      <c r="E48" s="696"/>
      <c r="F48" s="696"/>
      <c r="G48" s="696"/>
      <c r="H48" s="696"/>
      <c r="J48" s="697"/>
    </row>
    <row r="49" spans="1:10" x14ac:dyDescent="0.2">
      <c r="A49" s="696"/>
      <c r="B49" s="696" t="s">
        <v>568</v>
      </c>
      <c r="C49" s="696"/>
      <c r="D49" s="696"/>
      <c r="E49" s="696"/>
      <c r="F49" s="696"/>
      <c r="G49" s="696"/>
      <c r="H49" s="696"/>
      <c r="J49" s="697"/>
    </row>
    <row r="50" spans="1:10" x14ac:dyDescent="0.2">
      <c r="A50" s="696"/>
      <c r="B50" s="696" t="s">
        <v>569</v>
      </c>
      <c r="C50" s="696"/>
      <c r="D50" s="696"/>
      <c r="E50" s="696"/>
      <c r="F50" s="696"/>
      <c r="G50" s="696"/>
      <c r="H50" s="696"/>
      <c r="I50" s="697"/>
    </row>
    <row r="51" spans="1:10" x14ac:dyDescent="0.2">
      <c r="A51" s="696"/>
      <c r="B51" s="696" t="s">
        <v>570</v>
      </c>
      <c r="C51" s="696"/>
      <c r="D51" s="696"/>
      <c r="E51" s="696"/>
      <c r="F51" s="696"/>
      <c r="G51" s="696"/>
      <c r="H51" s="696"/>
    </row>
    <row r="52" spans="1:10" x14ac:dyDescent="0.2">
      <c r="A52" s="696"/>
      <c r="B52" s="696" t="s">
        <v>571</v>
      </c>
      <c r="C52" s="696"/>
      <c r="D52" s="696"/>
      <c r="E52" s="696"/>
      <c r="F52" s="696"/>
      <c r="G52" s="696"/>
      <c r="H52" s="696"/>
    </row>
    <row r="53" spans="1:10" x14ac:dyDescent="0.2">
      <c r="A53" s="696"/>
      <c r="B53" s="696" t="s">
        <v>572</v>
      </c>
      <c r="C53" s="696"/>
      <c r="D53" s="696"/>
      <c r="E53" s="696"/>
      <c r="F53" s="696"/>
      <c r="G53" s="696"/>
      <c r="H53" s="696"/>
    </row>
    <row r="54" spans="1:10" x14ac:dyDescent="0.2">
      <c r="A54" s="696"/>
      <c r="B54" s="696" t="s">
        <v>573</v>
      </c>
      <c r="C54" s="696"/>
      <c r="D54" s="696"/>
      <c r="E54" s="696"/>
      <c r="F54" s="696"/>
      <c r="G54" s="696"/>
      <c r="H54" s="696"/>
    </row>
    <row r="55" spans="1:10" x14ac:dyDescent="0.2">
      <c r="A55" s="696"/>
      <c r="B55" s="696" t="s">
        <v>574</v>
      </c>
      <c r="C55" s="696"/>
      <c r="D55" s="696"/>
      <c r="E55" s="696"/>
      <c r="F55" s="696"/>
      <c r="G55" s="696"/>
      <c r="H55" s="696"/>
    </row>
    <row r="56" spans="1:10" x14ac:dyDescent="0.2">
      <c r="A56" s="669" t="s">
        <v>575</v>
      </c>
    </row>
    <row r="57" spans="1:10" x14ac:dyDescent="0.2">
      <c r="B57" s="996" t="s">
        <v>576</v>
      </c>
      <c r="C57" s="996"/>
      <c r="D57" s="996"/>
      <c r="E57" s="996"/>
      <c r="F57" s="698"/>
      <c r="G57" s="698"/>
      <c r="H57" s="698"/>
    </row>
    <row r="58" spans="1:10" x14ac:dyDescent="0.2">
      <c r="A58" s="699"/>
      <c r="B58" s="700" t="s">
        <v>577</v>
      </c>
      <c r="C58" s="700"/>
      <c r="D58" s="701"/>
      <c r="E58" s="701"/>
      <c r="F58" s="701"/>
      <c r="G58" s="701"/>
      <c r="H58" s="701"/>
    </row>
    <row r="59" spans="1:10" x14ac:dyDescent="0.2">
      <c r="B59" s="996" t="s">
        <v>578</v>
      </c>
      <c r="C59" s="996"/>
      <c r="D59" s="996"/>
      <c r="E59" s="996"/>
      <c r="F59" s="698"/>
      <c r="G59" s="698"/>
      <c r="H59" s="698"/>
    </row>
    <row r="60" spans="1:10" ht="12.75" x14ac:dyDescent="0.2">
      <c r="A60" s="702" t="s">
        <v>579</v>
      </c>
      <c r="B60" s="703"/>
      <c r="C60" s="703"/>
      <c r="D60" s="704"/>
      <c r="E60" s="704"/>
      <c r="F60" s="704"/>
      <c r="G60" s="704"/>
      <c r="H60" s="704"/>
    </row>
    <row r="61" spans="1:10" x14ac:dyDescent="0.2">
      <c r="A61" s="699"/>
      <c r="B61" s="705" t="s">
        <v>580</v>
      </c>
      <c r="C61" s="705"/>
      <c r="D61" s="704"/>
      <c r="E61" s="704"/>
      <c r="F61" s="704"/>
      <c r="G61" s="704"/>
      <c r="H61" s="704"/>
    </row>
    <row r="62" spans="1:10" x14ac:dyDescent="0.2">
      <c r="A62" s="699"/>
      <c r="B62" s="700" t="s">
        <v>581</v>
      </c>
      <c r="C62" s="700"/>
      <c r="D62" s="701"/>
      <c r="E62" s="701"/>
      <c r="F62" s="701"/>
      <c r="G62" s="701"/>
      <c r="H62" s="701"/>
    </row>
    <row r="63" spans="1:10" x14ac:dyDescent="0.2">
      <c r="A63" s="699"/>
      <c r="B63" s="705" t="s">
        <v>582</v>
      </c>
      <c r="C63" s="705"/>
      <c r="D63" s="701"/>
      <c r="E63" s="701"/>
      <c r="F63" s="701"/>
      <c r="G63" s="701"/>
      <c r="H63" s="701"/>
    </row>
    <row r="64" spans="1:10" x14ac:dyDescent="0.2">
      <c r="A64" s="699"/>
      <c r="B64" s="982" t="s">
        <v>583</v>
      </c>
      <c r="C64" s="982"/>
      <c r="D64" s="701"/>
      <c r="E64" s="701"/>
      <c r="F64" s="701"/>
      <c r="G64" s="701"/>
      <c r="H64" s="701"/>
    </row>
    <row r="65" spans="1:8" x14ac:dyDescent="0.2">
      <c r="A65" s="699"/>
      <c r="B65" s="705" t="s">
        <v>584</v>
      </c>
      <c r="C65" s="705"/>
      <c r="D65" s="701"/>
      <c r="E65" s="701"/>
      <c r="F65" s="701"/>
      <c r="G65" s="701"/>
      <c r="H65" s="701"/>
    </row>
    <row r="66" spans="1:8" x14ac:dyDescent="0.2">
      <c r="A66" s="699"/>
      <c r="B66" s="982" t="s">
        <v>585</v>
      </c>
      <c r="C66" s="982"/>
      <c r="D66" s="701"/>
      <c r="E66" s="701"/>
      <c r="F66" s="701"/>
      <c r="G66" s="701"/>
      <c r="H66" s="701"/>
    </row>
    <row r="67" spans="1:8" x14ac:dyDescent="0.2">
      <c r="A67" s="699"/>
      <c r="B67" s="700"/>
      <c r="C67" s="700"/>
      <c r="D67" s="701"/>
      <c r="E67" s="701"/>
      <c r="F67" s="701"/>
      <c r="G67" s="701"/>
      <c r="H67" s="701"/>
    </row>
    <row r="68" spans="1:8" x14ac:dyDescent="0.2">
      <c r="A68" s="699"/>
      <c r="B68" s="700"/>
      <c r="C68" s="700"/>
      <c r="D68" s="701"/>
      <c r="E68" s="701"/>
      <c r="F68" s="701"/>
      <c r="G68" s="701"/>
      <c r="H68" s="701"/>
    </row>
    <row r="70" spans="1:8" x14ac:dyDescent="0.2">
      <c r="D70" s="701"/>
      <c r="E70" s="671"/>
      <c r="F70" s="671"/>
      <c r="G70" s="671"/>
      <c r="H70" s="671"/>
    </row>
    <row r="73" spans="1:8" x14ac:dyDescent="0.2">
      <c r="D73" s="701"/>
      <c r="E73" s="671"/>
      <c r="F73" s="671"/>
      <c r="G73" s="671"/>
      <c r="H73" s="671"/>
    </row>
  </sheetData>
  <sheetProtection algorithmName="SHA-512" hashValue="k9t5yLZfUvzFw4dHusw/IfTzwk8mwHVFcw5fTZ+R9BqOHNUHmpLA7K3LKjELywpYcZZd4dmN0XD1FpUNHJ/njA==" saltValue="ybGzUqN/t5yL9KLEqeYHfg==" spinCount="100000" sheet="1" objects="1" scenarios="1"/>
  <mergeCells count="33">
    <mergeCell ref="B13:C13"/>
    <mergeCell ref="A3:B3"/>
    <mergeCell ref="A4:B4"/>
    <mergeCell ref="A6:I6"/>
    <mergeCell ref="B11:C11"/>
    <mergeCell ref="A12:C12"/>
    <mergeCell ref="B29:C29"/>
    <mergeCell ref="B14:C14"/>
    <mergeCell ref="B18:C18"/>
    <mergeCell ref="A19:C19"/>
    <mergeCell ref="B20:C20"/>
    <mergeCell ref="B21:C21"/>
    <mergeCell ref="A22:A25"/>
    <mergeCell ref="B22:C25"/>
    <mergeCell ref="I22:I25"/>
    <mergeCell ref="A26:A27"/>
    <mergeCell ref="B26:C27"/>
    <mergeCell ref="I26:I27"/>
    <mergeCell ref="B28:C28"/>
    <mergeCell ref="B66:C66"/>
    <mergeCell ref="A30:A31"/>
    <mergeCell ref="B30:C31"/>
    <mergeCell ref="I30:I31"/>
    <mergeCell ref="B35:C35"/>
    <mergeCell ref="A36:C36"/>
    <mergeCell ref="A37:A38"/>
    <mergeCell ref="B37:C38"/>
    <mergeCell ref="I37:I38"/>
    <mergeCell ref="B39:C39"/>
    <mergeCell ref="B40:C40"/>
    <mergeCell ref="B57:E57"/>
    <mergeCell ref="B59:E59"/>
    <mergeCell ref="B64:C64"/>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34.pielikums Jūrmalas pilsētas domes
2020.gada 17.decembra saistošajiem noteikumiem Nr.38
(protokols Nr.23, 14.punkts)</firstHeader>
    <firstFooter>&amp;L&amp;9&amp;D; &amp;T&amp;R&amp;9&amp;P (&amp;N)</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86"/>
  <sheetViews>
    <sheetView showGridLines="0" view="pageLayout" zoomScaleNormal="100" workbookViewId="0">
      <selection activeCell="T13" sqref="T13"/>
    </sheetView>
  </sheetViews>
  <sheetFormatPr defaultRowHeight="15" outlineLevelCol="1" x14ac:dyDescent="0.25"/>
  <cols>
    <col min="1" max="1" width="10.85546875" customWidth="1"/>
    <col min="2" max="2" width="28" customWidth="1"/>
    <col min="3" max="3" width="8" customWidth="1"/>
    <col min="4" max="5" width="8.7109375" hidden="1" customWidth="1" outlineLevel="1"/>
    <col min="6" max="6" width="8.7109375" customWidth="1" collapsed="1"/>
    <col min="7" max="8" width="8.7109375" hidden="1" customWidth="1" outlineLevel="1"/>
    <col min="9" max="9" width="8.7109375" customWidth="1" collapsed="1"/>
    <col min="10" max="11" width="8.28515625" hidden="1" customWidth="1" outlineLevel="1"/>
    <col min="12" max="12" width="8.28515625" customWidth="1" collapsed="1"/>
    <col min="13" max="14" width="7.42578125" hidden="1" customWidth="1" outlineLevel="1"/>
    <col min="15" max="15" width="7.42578125" customWidth="1" collapsed="1"/>
    <col min="16" max="16" width="26.7109375" hidden="1" customWidth="1" outlineLevel="1"/>
    <col min="17" max="17" width="9.140625" customWidth="1" collapsed="1"/>
  </cols>
  <sheetData>
    <row r="1" spans="1:17" x14ac:dyDescent="0.25">
      <c r="A1" s="706"/>
      <c r="B1" s="706"/>
      <c r="C1" s="706"/>
      <c r="D1" s="706"/>
      <c r="E1" s="706"/>
      <c r="F1" s="706"/>
      <c r="G1" s="706"/>
      <c r="H1" s="706"/>
      <c r="I1" s="706"/>
      <c r="J1" s="706"/>
      <c r="K1" s="706"/>
      <c r="L1" s="706"/>
      <c r="M1" s="706"/>
      <c r="N1" s="706"/>
      <c r="O1" s="707" t="s">
        <v>586</v>
      </c>
      <c r="P1" s="706"/>
      <c r="Q1" s="708"/>
    </row>
    <row r="2" spans="1:17" ht="35.25" customHeight="1" x14ac:dyDescent="0.25">
      <c r="A2" s="1012" t="s">
        <v>1</v>
      </c>
      <c r="B2" s="1012"/>
      <c r="C2" s="1012"/>
      <c r="D2" s="1012"/>
      <c r="E2" s="1012"/>
      <c r="F2" s="1012"/>
      <c r="G2" s="1012"/>
      <c r="H2" s="1012"/>
      <c r="I2" s="1012"/>
      <c r="J2" s="1012"/>
      <c r="K2" s="1012"/>
      <c r="L2" s="1012"/>
      <c r="M2" s="1012"/>
      <c r="N2" s="1012"/>
      <c r="O2" s="1012"/>
      <c r="P2" s="1012"/>
      <c r="Q2" s="709"/>
    </row>
    <row r="3" spans="1:17" ht="12.75" customHeight="1" x14ac:dyDescent="0.25">
      <c r="A3" s="710" t="s">
        <v>2</v>
      </c>
      <c r="B3" s="711"/>
      <c r="C3" s="1011" t="s">
        <v>587</v>
      </c>
      <c r="D3" s="1011"/>
      <c r="E3" s="1011"/>
      <c r="F3" s="1011"/>
      <c r="G3" s="1011"/>
      <c r="H3" s="1011"/>
      <c r="I3" s="1011"/>
      <c r="J3" s="1011"/>
      <c r="K3" s="1011"/>
      <c r="L3" s="1011"/>
      <c r="M3" s="1011"/>
      <c r="N3" s="1011"/>
      <c r="O3" s="1011"/>
      <c r="P3" s="1011"/>
      <c r="Q3" s="709"/>
    </row>
    <row r="4" spans="1:17" ht="12.75" customHeight="1" x14ac:dyDescent="0.25">
      <c r="A4" s="710" t="s">
        <v>4</v>
      </c>
      <c r="B4" s="711"/>
      <c r="C4" s="1009"/>
      <c r="D4" s="1009"/>
      <c r="E4" s="1009"/>
      <c r="F4" s="1009"/>
      <c r="G4" s="1009"/>
      <c r="H4" s="1009"/>
      <c r="I4" s="1009"/>
      <c r="J4" s="1009"/>
      <c r="K4" s="1009"/>
      <c r="L4" s="1009"/>
      <c r="M4" s="1009"/>
      <c r="N4" s="1009"/>
      <c r="O4" s="1009"/>
      <c r="P4" s="1009"/>
      <c r="Q4" s="709"/>
    </row>
    <row r="5" spans="1:17" ht="12.75" customHeight="1" x14ac:dyDescent="0.25">
      <c r="A5" s="712" t="s">
        <v>6</v>
      </c>
      <c r="B5" s="713"/>
      <c r="C5" s="1008" t="s">
        <v>507</v>
      </c>
      <c r="D5" s="1008"/>
      <c r="E5" s="1008"/>
      <c r="F5" s="1008"/>
      <c r="G5" s="1008"/>
      <c r="H5" s="1008"/>
      <c r="I5" s="1008"/>
      <c r="J5" s="1008"/>
      <c r="K5" s="1008"/>
      <c r="L5" s="1008"/>
      <c r="M5" s="1008"/>
      <c r="N5" s="1008"/>
      <c r="O5" s="1008"/>
      <c r="P5" s="1008"/>
      <c r="Q5" s="709"/>
    </row>
    <row r="6" spans="1:17" ht="12.75" customHeight="1" x14ac:dyDescent="0.25">
      <c r="A6" s="712" t="s">
        <v>8</v>
      </c>
      <c r="B6" s="713"/>
      <c r="C6" s="1008" t="s">
        <v>588</v>
      </c>
      <c r="D6" s="1008"/>
      <c r="E6" s="1008"/>
      <c r="F6" s="1008"/>
      <c r="G6" s="1008"/>
      <c r="H6" s="1008"/>
      <c r="I6" s="1008"/>
      <c r="J6" s="1008"/>
      <c r="K6" s="1008"/>
      <c r="L6" s="1008"/>
      <c r="M6" s="1008"/>
      <c r="N6" s="1008"/>
      <c r="O6" s="1008"/>
      <c r="P6" s="1008"/>
      <c r="Q6" s="709"/>
    </row>
    <row r="7" spans="1:17" x14ac:dyDescent="0.25">
      <c r="A7" s="712" t="s">
        <v>10</v>
      </c>
      <c r="B7" s="713"/>
      <c r="C7" s="1011" t="s">
        <v>589</v>
      </c>
      <c r="D7" s="1011"/>
      <c r="E7" s="1011"/>
      <c r="F7" s="1011"/>
      <c r="G7" s="1011"/>
      <c r="H7" s="1011"/>
      <c r="I7" s="1011"/>
      <c r="J7" s="1011"/>
      <c r="K7" s="1011"/>
      <c r="L7" s="1011"/>
      <c r="M7" s="1011"/>
      <c r="N7" s="1011"/>
      <c r="O7" s="1011"/>
      <c r="P7" s="1011"/>
      <c r="Q7" s="709"/>
    </row>
    <row r="8" spans="1:17" ht="12.75" customHeight="1" x14ac:dyDescent="0.25">
      <c r="A8" s="714" t="s">
        <v>12</v>
      </c>
      <c r="B8" s="713"/>
      <c r="C8" s="1007"/>
      <c r="D8" s="1007"/>
      <c r="E8" s="1007"/>
      <c r="F8" s="1007"/>
      <c r="G8" s="1007"/>
      <c r="H8" s="1007"/>
      <c r="I8" s="1007"/>
      <c r="J8" s="1007"/>
      <c r="K8" s="1007"/>
      <c r="L8" s="1007"/>
      <c r="M8" s="1007"/>
      <c r="N8" s="1007"/>
      <c r="O8" s="1007"/>
      <c r="P8" s="1007"/>
      <c r="Q8" s="709"/>
    </row>
    <row r="9" spans="1:17" ht="12.75" customHeight="1" x14ac:dyDescent="0.25">
      <c r="A9" s="712"/>
      <c r="B9" s="713" t="s">
        <v>13</v>
      </c>
      <c r="C9" s="1008" t="s">
        <v>590</v>
      </c>
      <c r="D9" s="1008"/>
      <c r="E9" s="1008"/>
      <c r="F9" s="1008"/>
      <c r="G9" s="1008"/>
      <c r="H9" s="1008"/>
      <c r="I9" s="1008"/>
      <c r="J9" s="1008"/>
      <c r="K9" s="1008"/>
      <c r="L9" s="1008"/>
      <c r="M9" s="1008"/>
      <c r="N9" s="1008"/>
      <c r="O9" s="1008"/>
      <c r="P9" s="1008"/>
      <c r="Q9" s="709"/>
    </row>
    <row r="10" spans="1:17" ht="12.75" customHeight="1" x14ac:dyDescent="0.25">
      <c r="A10" s="712"/>
      <c r="B10" s="713" t="s">
        <v>14</v>
      </c>
      <c r="C10" s="1009"/>
      <c r="D10" s="1009"/>
      <c r="E10" s="1009"/>
      <c r="F10" s="1009"/>
      <c r="G10" s="1009"/>
      <c r="H10" s="1009"/>
      <c r="I10" s="1009"/>
      <c r="J10" s="1009"/>
      <c r="K10" s="1009"/>
      <c r="L10" s="1009"/>
      <c r="M10" s="1009"/>
      <c r="N10" s="1009"/>
      <c r="O10" s="1009"/>
      <c r="P10" s="1009"/>
      <c r="Q10" s="709"/>
    </row>
    <row r="11" spans="1:17" ht="12.75" customHeight="1" x14ac:dyDescent="0.25">
      <c r="A11" s="712"/>
      <c r="B11" s="713" t="s">
        <v>15</v>
      </c>
      <c r="C11" s="1007"/>
      <c r="D11" s="1007"/>
      <c r="E11" s="1007"/>
      <c r="F11" s="1007"/>
      <c r="G11" s="1007"/>
      <c r="H11" s="1007"/>
      <c r="I11" s="1007"/>
      <c r="J11" s="1007"/>
      <c r="K11" s="1007"/>
      <c r="L11" s="1007"/>
      <c r="M11" s="1007"/>
      <c r="N11" s="1007"/>
      <c r="O11" s="1007"/>
      <c r="P11" s="1007"/>
      <c r="Q11" s="709"/>
    </row>
    <row r="12" spans="1:17" ht="12.75" customHeight="1" x14ac:dyDescent="0.25">
      <c r="A12" s="712"/>
      <c r="B12" s="713" t="s">
        <v>17</v>
      </c>
      <c r="C12" s="1009"/>
      <c r="D12" s="1009"/>
      <c r="E12" s="1009"/>
      <c r="F12" s="1009"/>
      <c r="G12" s="1009"/>
      <c r="H12" s="1009"/>
      <c r="I12" s="1009"/>
      <c r="J12" s="1009"/>
      <c r="K12" s="1009"/>
      <c r="L12" s="1009"/>
      <c r="M12" s="1009"/>
      <c r="N12" s="1009"/>
      <c r="O12" s="1009"/>
      <c r="P12" s="1009"/>
      <c r="Q12" s="709"/>
    </row>
    <row r="13" spans="1:17" ht="12.75" customHeight="1" x14ac:dyDescent="0.25">
      <c r="A13" s="712"/>
      <c r="B13" s="713" t="s">
        <v>18</v>
      </c>
      <c r="C13" s="1009"/>
      <c r="D13" s="1009"/>
      <c r="E13" s="1009"/>
      <c r="F13" s="1009"/>
      <c r="G13" s="1009"/>
      <c r="H13" s="1009"/>
      <c r="I13" s="1009"/>
      <c r="J13" s="1009"/>
      <c r="K13" s="1009"/>
      <c r="L13" s="1009"/>
      <c r="M13" s="1009"/>
      <c r="N13" s="1009"/>
      <c r="O13" s="1009"/>
      <c r="P13" s="1009"/>
      <c r="Q13" s="709"/>
    </row>
    <row r="14" spans="1:17" ht="12.75" customHeight="1" x14ac:dyDescent="0.25">
      <c r="A14" s="715"/>
      <c r="B14" s="716"/>
      <c r="C14" s="717"/>
      <c r="D14" s="717"/>
      <c r="E14" s="717"/>
      <c r="F14" s="717"/>
      <c r="G14" s="717"/>
      <c r="H14" s="717"/>
      <c r="I14" s="717"/>
      <c r="J14" s="717"/>
      <c r="K14" s="717"/>
      <c r="L14" s="717"/>
      <c r="M14" s="717"/>
      <c r="N14" s="717"/>
      <c r="O14" s="717"/>
      <c r="P14" s="718"/>
      <c r="Q14" s="709"/>
    </row>
    <row r="15" spans="1:17" s="720" customFormat="1" ht="12.75" customHeight="1" thickBot="1" x14ac:dyDescent="0.3">
      <c r="A15" s="1003" t="s">
        <v>19</v>
      </c>
      <c r="B15" s="1004" t="s">
        <v>20</v>
      </c>
      <c r="C15" s="1005" t="s">
        <v>21</v>
      </c>
      <c r="D15" s="1005"/>
      <c r="E15" s="1005"/>
      <c r="F15" s="1005"/>
      <c r="G15" s="1005"/>
      <c r="H15" s="1005"/>
      <c r="I15" s="1005"/>
      <c r="J15" s="1005"/>
      <c r="K15" s="1005"/>
      <c r="L15" s="1005"/>
      <c r="M15" s="1005"/>
      <c r="N15" s="1005"/>
      <c r="O15" s="1005"/>
      <c r="P15" s="1005"/>
      <c r="Q15" s="719"/>
    </row>
    <row r="16" spans="1:17" s="720" customFormat="1" ht="12.75" customHeight="1" thickTop="1" thickBot="1" x14ac:dyDescent="0.3">
      <c r="A16" s="1003"/>
      <c r="B16" s="1004"/>
      <c r="C16" s="1006" t="s">
        <v>22</v>
      </c>
      <c r="D16" s="1002" t="s">
        <v>23</v>
      </c>
      <c r="E16" s="1002" t="s">
        <v>24</v>
      </c>
      <c r="F16" s="1006" t="s">
        <v>25</v>
      </c>
      <c r="G16" s="1002" t="s">
        <v>26</v>
      </c>
      <c r="H16" s="1002" t="s">
        <v>27</v>
      </c>
      <c r="I16" s="1002" t="s">
        <v>28</v>
      </c>
      <c r="J16" s="1002" t="s">
        <v>29</v>
      </c>
      <c r="K16" s="1002" t="s">
        <v>30</v>
      </c>
      <c r="L16" s="1002" t="s">
        <v>31</v>
      </c>
      <c r="M16" s="1002" t="s">
        <v>32</v>
      </c>
      <c r="N16" s="1002" t="s">
        <v>33</v>
      </c>
      <c r="O16" s="1002" t="s">
        <v>34</v>
      </c>
      <c r="P16" s="1010" t="s">
        <v>35</v>
      </c>
      <c r="Q16" s="719"/>
    </row>
    <row r="17" spans="1:17" s="722" customFormat="1" ht="60.75" customHeight="1" thickTop="1" thickBot="1" x14ac:dyDescent="0.3">
      <c r="A17" s="1003"/>
      <c r="B17" s="1004"/>
      <c r="C17" s="1006"/>
      <c r="D17" s="1002"/>
      <c r="E17" s="1002"/>
      <c r="F17" s="1006"/>
      <c r="G17" s="1002"/>
      <c r="H17" s="1002"/>
      <c r="I17" s="1002"/>
      <c r="J17" s="1002"/>
      <c r="K17" s="1002"/>
      <c r="L17" s="1002"/>
      <c r="M17" s="1002"/>
      <c r="N17" s="1002"/>
      <c r="O17" s="1002"/>
      <c r="P17" s="1010"/>
      <c r="Q17" s="721"/>
    </row>
    <row r="18" spans="1:17" s="722" customFormat="1" ht="9.75" customHeight="1" thickTop="1" x14ac:dyDescent="0.25">
      <c r="A18" s="723" t="s">
        <v>36</v>
      </c>
      <c r="B18" s="723">
        <v>2</v>
      </c>
      <c r="C18" s="723">
        <v>8</v>
      </c>
      <c r="D18" s="723"/>
      <c r="E18" s="723"/>
      <c r="F18" s="723">
        <v>9</v>
      </c>
      <c r="G18" s="723"/>
      <c r="H18" s="723"/>
      <c r="I18" s="723">
        <v>10</v>
      </c>
      <c r="J18" s="724"/>
      <c r="K18" s="723"/>
      <c r="L18" s="723">
        <v>11</v>
      </c>
      <c r="M18" s="723"/>
      <c r="N18" s="723"/>
      <c r="O18" s="723"/>
      <c r="P18" s="725">
        <v>12</v>
      </c>
    </row>
    <row r="19" spans="1:17" s="732" customFormat="1" ht="12" hidden="1" x14ac:dyDescent="0.25">
      <c r="A19" s="726"/>
      <c r="B19" s="727" t="s">
        <v>37</v>
      </c>
      <c r="C19" s="728"/>
      <c r="D19" s="728"/>
      <c r="E19" s="728"/>
      <c r="F19" s="729"/>
      <c r="G19" s="729"/>
      <c r="H19" s="729"/>
      <c r="I19" s="729"/>
      <c r="J19" s="730"/>
      <c r="K19" s="729"/>
      <c r="L19" s="729"/>
      <c r="M19" s="729"/>
      <c r="N19" s="729"/>
      <c r="O19" s="729"/>
      <c r="P19" s="731"/>
    </row>
    <row r="20" spans="1:17" s="732" customFormat="1" ht="12.75" thickBot="1" x14ac:dyDescent="0.3">
      <c r="A20" s="733"/>
      <c r="B20" s="734" t="s">
        <v>38</v>
      </c>
      <c r="C20" s="735">
        <f>F20+I20+L20+O20</f>
        <v>156539</v>
      </c>
      <c r="D20" s="735">
        <f>SUM(D21,D24,D25,D41,D43)</f>
        <v>158488</v>
      </c>
      <c r="E20" s="735">
        <f>SUM(E21,E24,E25,E41,E43)</f>
        <v>-1949</v>
      </c>
      <c r="F20" s="735">
        <f>SUM(F21,F24,F25,F41,F43)</f>
        <v>156539</v>
      </c>
      <c r="G20" s="735">
        <f>SUM(G21,G24,G43)</f>
        <v>0</v>
      </c>
      <c r="H20" s="735">
        <f>SUM(H21,H24,H43)</f>
        <v>0</v>
      </c>
      <c r="I20" s="735">
        <f>SUM(I21,I24,I43)</f>
        <v>0</v>
      </c>
      <c r="J20" s="736">
        <f>SUM(J21,J26,J43)</f>
        <v>0</v>
      </c>
      <c r="K20" s="735">
        <f>SUM(K21,K26,K43)</f>
        <v>0</v>
      </c>
      <c r="L20" s="735">
        <f>SUM(L21,L26,L43)</f>
        <v>0</v>
      </c>
      <c r="M20" s="737">
        <f>SUM(M21,M45)</f>
        <v>0</v>
      </c>
      <c r="N20" s="735">
        <f>SUM(N21,N45)</f>
        <v>0</v>
      </c>
      <c r="O20" s="735">
        <f>SUM(O21,O45)</f>
        <v>0</v>
      </c>
      <c r="P20" s="738"/>
    </row>
    <row r="21" spans="1:17" ht="15.75" hidden="1" thickTop="1" x14ac:dyDescent="0.25">
      <c r="A21" s="739"/>
      <c r="B21" s="740" t="s">
        <v>39</v>
      </c>
      <c r="C21" s="741">
        <f>F21+I21+L21+O21</f>
        <v>0</v>
      </c>
      <c r="D21" s="741">
        <f t="shared" ref="D21:O21" si="0">SUM(D22:D23)</f>
        <v>0</v>
      </c>
      <c r="E21" s="741">
        <f t="shared" si="0"/>
        <v>0</v>
      </c>
      <c r="F21" s="741">
        <f t="shared" si="0"/>
        <v>0</v>
      </c>
      <c r="G21" s="741">
        <f t="shared" si="0"/>
        <v>0</v>
      </c>
      <c r="H21" s="741">
        <f t="shared" si="0"/>
        <v>0</v>
      </c>
      <c r="I21" s="741">
        <f t="shared" si="0"/>
        <v>0</v>
      </c>
      <c r="J21" s="742">
        <f t="shared" si="0"/>
        <v>0</v>
      </c>
      <c r="K21" s="741">
        <f t="shared" si="0"/>
        <v>0</v>
      </c>
      <c r="L21" s="741">
        <f t="shared" si="0"/>
        <v>0</v>
      </c>
      <c r="M21" s="741">
        <f t="shared" si="0"/>
        <v>0</v>
      </c>
      <c r="N21" s="741">
        <f t="shared" si="0"/>
        <v>0</v>
      </c>
      <c r="O21" s="741">
        <f t="shared" si="0"/>
        <v>0</v>
      </c>
      <c r="P21" s="743"/>
      <c r="Q21" s="708"/>
    </row>
    <row r="22" spans="1:17" ht="15.75" hidden="1" thickTop="1" x14ac:dyDescent="0.25">
      <c r="A22" s="744"/>
      <c r="B22" s="745" t="s">
        <v>40</v>
      </c>
      <c r="C22" s="746">
        <f>F22+I22+L22+O22</f>
        <v>0</v>
      </c>
      <c r="D22" s="747"/>
      <c r="E22" s="747"/>
      <c r="F22" s="746">
        <f>D22+E22</f>
        <v>0</v>
      </c>
      <c r="G22" s="747"/>
      <c r="H22" s="747"/>
      <c r="I22" s="746">
        <f>G22+H22</f>
        <v>0</v>
      </c>
      <c r="J22" s="748"/>
      <c r="K22" s="747"/>
      <c r="L22" s="746">
        <f>J22+K22</f>
        <v>0</v>
      </c>
      <c r="M22" s="747"/>
      <c r="N22" s="747"/>
      <c r="O22" s="746">
        <f>M22+N22</f>
        <v>0</v>
      </c>
      <c r="P22" s="749"/>
      <c r="Q22" s="708"/>
    </row>
    <row r="23" spans="1:17" ht="15.75" hidden="1" thickTop="1" x14ac:dyDescent="0.25">
      <c r="A23" s="750"/>
      <c r="B23" s="751" t="s">
        <v>41</v>
      </c>
      <c r="C23" s="752">
        <f>F23+I23+L23+O23</f>
        <v>0</v>
      </c>
      <c r="D23" s="753"/>
      <c r="E23" s="753"/>
      <c r="F23" s="752">
        <f>D23+E23</f>
        <v>0</v>
      </c>
      <c r="G23" s="753"/>
      <c r="H23" s="753"/>
      <c r="I23" s="752">
        <f>G23+H23</f>
        <v>0</v>
      </c>
      <c r="J23" s="754"/>
      <c r="K23" s="753"/>
      <c r="L23" s="752">
        <f>J23+K23</f>
        <v>0</v>
      </c>
      <c r="M23" s="753"/>
      <c r="N23" s="753"/>
      <c r="O23" s="752">
        <f>M23+N23</f>
        <v>0</v>
      </c>
      <c r="P23" s="755"/>
      <c r="Q23" s="708"/>
    </row>
    <row r="24" spans="1:17" s="732" customFormat="1" ht="25.5" thickTop="1" thickBot="1" x14ac:dyDescent="0.3">
      <c r="A24" s="756">
        <v>19300</v>
      </c>
      <c r="B24" s="756" t="s">
        <v>42</v>
      </c>
      <c r="C24" s="757">
        <f>F24+I24</f>
        <v>156539</v>
      </c>
      <c r="D24" s="758">
        <v>158488</v>
      </c>
      <c r="E24" s="758">
        <v>-1949</v>
      </c>
      <c r="F24" s="757">
        <f>D24+E24</f>
        <v>156539</v>
      </c>
      <c r="G24" s="758"/>
      <c r="H24" s="758"/>
      <c r="I24" s="757">
        <f>G24+H24</f>
        <v>0</v>
      </c>
      <c r="J24" s="759" t="s">
        <v>43</v>
      </c>
      <c r="K24" s="760" t="s">
        <v>43</v>
      </c>
      <c r="L24" s="761" t="s">
        <v>43</v>
      </c>
      <c r="M24" s="761" t="s">
        <v>43</v>
      </c>
      <c r="N24" s="761" t="s">
        <v>43</v>
      </c>
      <c r="O24" s="761" t="s">
        <v>43</v>
      </c>
      <c r="P24" s="762"/>
    </row>
    <row r="25" spans="1:17" s="732" customFormat="1" ht="24.75" hidden="1" thickTop="1" x14ac:dyDescent="0.25">
      <c r="A25" s="763"/>
      <c r="B25" s="764" t="s">
        <v>44</v>
      </c>
      <c r="C25" s="765">
        <f>F25</f>
        <v>0</v>
      </c>
      <c r="D25" s="766"/>
      <c r="E25" s="766"/>
      <c r="F25" s="767">
        <f>D25+E25</f>
        <v>0</v>
      </c>
      <c r="G25" s="768" t="s">
        <v>43</v>
      </c>
      <c r="H25" s="768" t="s">
        <v>43</v>
      </c>
      <c r="I25" s="769" t="s">
        <v>43</v>
      </c>
      <c r="J25" s="770" t="s">
        <v>43</v>
      </c>
      <c r="K25" s="769" t="s">
        <v>43</v>
      </c>
      <c r="L25" s="769" t="s">
        <v>43</v>
      </c>
      <c r="M25" s="769" t="s">
        <v>43</v>
      </c>
      <c r="N25" s="769" t="s">
        <v>43</v>
      </c>
      <c r="O25" s="769" t="s">
        <v>43</v>
      </c>
      <c r="P25" s="771"/>
    </row>
    <row r="26" spans="1:17" s="732" customFormat="1" ht="36.75" hidden="1" thickTop="1" x14ac:dyDescent="0.25">
      <c r="A26" s="764">
        <v>21300</v>
      </c>
      <c r="B26" s="764" t="s">
        <v>45</v>
      </c>
      <c r="C26" s="765">
        <f t="shared" ref="C26:C40" si="1">L26</f>
        <v>0</v>
      </c>
      <c r="D26" s="769" t="s">
        <v>43</v>
      </c>
      <c r="E26" s="769" t="s">
        <v>43</v>
      </c>
      <c r="F26" s="769" t="s">
        <v>43</v>
      </c>
      <c r="G26" s="769" t="s">
        <v>43</v>
      </c>
      <c r="H26" s="769" t="s">
        <v>43</v>
      </c>
      <c r="I26" s="769" t="s">
        <v>43</v>
      </c>
      <c r="J26" s="770">
        <f>SUM(J27,J31,J33,J36)</f>
        <v>0</v>
      </c>
      <c r="K26" s="769">
        <f>SUM(K27,K31,K33,K36)</f>
        <v>0</v>
      </c>
      <c r="L26" s="765">
        <f>SUM(L27,L31,L33,L36)</f>
        <v>0</v>
      </c>
      <c r="M26" s="769" t="s">
        <v>43</v>
      </c>
      <c r="N26" s="769" t="s">
        <v>43</v>
      </c>
      <c r="O26" s="769" t="s">
        <v>43</v>
      </c>
      <c r="P26" s="771"/>
    </row>
    <row r="27" spans="1:17" s="732" customFormat="1" ht="24.75" hidden="1" thickTop="1" x14ac:dyDescent="0.25">
      <c r="A27" s="772">
        <v>21350</v>
      </c>
      <c r="B27" s="764" t="s">
        <v>46</v>
      </c>
      <c r="C27" s="765">
        <f t="shared" si="1"/>
        <v>0</v>
      </c>
      <c r="D27" s="769" t="s">
        <v>43</v>
      </c>
      <c r="E27" s="769" t="s">
        <v>43</v>
      </c>
      <c r="F27" s="769" t="s">
        <v>43</v>
      </c>
      <c r="G27" s="769" t="s">
        <v>43</v>
      </c>
      <c r="H27" s="769" t="s">
        <v>43</v>
      </c>
      <c r="I27" s="769" t="s">
        <v>43</v>
      </c>
      <c r="J27" s="770">
        <f>SUM(J28:J30)</f>
        <v>0</v>
      </c>
      <c r="K27" s="769">
        <f>SUM(K28:K30)</f>
        <v>0</v>
      </c>
      <c r="L27" s="765">
        <f>SUM(L28:L30)</f>
        <v>0</v>
      </c>
      <c r="M27" s="769" t="s">
        <v>43</v>
      </c>
      <c r="N27" s="769" t="s">
        <v>43</v>
      </c>
      <c r="O27" s="769" t="s">
        <v>43</v>
      </c>
      <c r="P27" s="771"/>
    </row>
    <row r="28" spans="1:17" ht="15.75" hidden="1" thickTop="1" x14ac:dyDescent="0.25">
      <c r="A28" s="744">
        <v>21351</v>
      </c>
      <c r="B28" s="773" t="s">
        <v>47</v>
      </c>
      <c r="C28" s="774">
        <f t="shared" si="1"/>
        <v>0</v>
      </c>
      <c r="D28" s="775" t="s">
        <v>43</v>
      </c>
      <c r="E28" s="775" t="s">
        <v>43</v>
      </c>
      <c r="F28" s="775" t="s">
        <v>43</v>
      </c>
      <c r="G28" s="775" t="s">
        <v>43</v>
      </c>
      <c r="H28" s="775" t="s">
        <v>43</v>
      </c>
      <c r="I28" s="775" t="s">
        <v>43</v>
      </c>
      <c r="J28" s="776"/>
      <c r="K28" s="777"/>
      <c r="L28" s="774">
        <f>J28+K28</f>
        <v>0</v>
      </c>
      <c r="M28" s="777" t="s">
        <v>43</v>
      </c>
      <c r="N28" s="777" t="s">
        <v>43</v>
      </c>
      <c r="O28" s="775" t="s">
        <v>43</v>
      </c>
      <c r="P28" s="778"/>
      <c r="Q28" s="708"/>
    </row>
    <row r="29" spans="1:17" ht="15.75" hidden="1" thickTop="1" x14ac:dyDescent="0.25">
      <c r="A29" s="750">
        <v>21352</v>
      </c>
      <c r="B29" s="779" t="s">
        <v>48</v>
      </c>
      <c r="C29" s="780">
        <f t="shared" si="1"/>
        <v>0</v>
      </c>
      <c r="D29" s="781" t="s">
        <v>43</v>
      </c>
      <c r="E29" s="781" t="s">
        <v>43</v>
      </c>
      <c r="F29" s="781" t="s">
        <v>43</v>
      </c>
      <c r="G29" s="781" t="s">
        <v>43</v>
      </c>
      <c r="H29" s="781" t="s">
        <v>43</v>
      </c>
      <c r="I29" s="781" t="s">
        <v>43</v>
      </c>
      <c r="J29" s="782"/>
      <c r="K29" s="783"/>
      <c r="L29" s="780">
        <f>J29+K29</f>
        <v>0</v>
      </c>
      <c r="M29" s="783" t="s">
        <v>43</v>
      </c>
      <c r="N29" s="783" t="s">
        <v>43</v>
      </c>
      <c r="O29" s="781" t="s">
        <v>43</v>
      </c>
      <c r="P29" s="784"/>
      <c r="Q29" s="708"/>
    </row>
    <row r="30" spans="1:17" ht="24.75" hidden="1" thickTop="1" x14ac:dyDescent="0.25">
      <c r="A30" s="750">
        <v>21359</v>
      </c>
      <c r="B30" s="779" t="s">
        <v>49</v>
      </c>
      <c r="C30" s="780">
        <f t="shared" si="1"/>
        <v>0</v>
      </c>
      <c r="D30" s="781" t="s">
        <v>43</v>
      </c>
      <c r="E30" s="781" t="s">
        <v>43</v>
      </c>
      <c r="F30" s="781" t="s">
        <v>43</v>
      </c>
      <c r="G30" s="781" t="s">
        <v>43</v>
      </c>
      <c r="H30" s="781" t="s">
        <v>43</v>
      </c>
      <c r="I30" s="781" t="s">
        <v>43</v>
      </c>
      <c r="J30" s="782"/>
      <c r="K30" s="783"/>
      <c r="L30" s="780">
        <f>J30+K30</f>
        <v>0</v>
      </c>
      <c r="M30" s="783" t="s">
        <v>43</v>
      </c>
      <c r="N30" s="783" t="s">
        <v>43</v>
      </c>
      <c r="O30" s="781" t="s">
        <v>43</v>
      </c>
      <c r="P30" s="784"/>
      <c r="Q30" s="708"/>
    </row>
    <row r="31" spans="1:17" s="732" customFormat="1" ht="36.75" hidden="1" thickTop="1" x14ac:dyDescent="0.25">
      <c r="A31" s="785">
        <v>21370</v>
      </c>
      <c r="B31" s="786" t="s">
        <v>50</v>
      </c>
      <c r="C31" s="787">
        <f t="shared" si="1"/>
        <v>0</v>
      </c>
      <c r="D31" s="788" t="s">
        <v>43</v>
      </c>
      <c r="E31" s="788" t="s">
        <v>43</v>
      </c>
      <c r="F31" s="788" t="s">
        <v>43</v>
      </c>
      <c r="G31" s="788" t="s">
        <v>43</v>
      </c>
      <c r="H31" s="788" t="s">
        <v>43</v>
      </c>
      <c r="I31" s="788" t="s">
        <v>43</v>
      </c>
      <c r="J31" s="789">
        <f>SUM(J32)</f>
        <v>0</v>
      </c>
      <c r="K31" s="788">
        <f>SUM(K32)</f>
        <v>0</v>
      </c>
      <c r="L31" s="787">
        <f>SUM(L32)</f>
        <v>0</v>
      </c>
      <c r="M31" s="788" t="s">
        <v>43</v>
      </c>
      <c r="N31" s="788" t="s">
        <v>43</v>
      </c>
      <c r="O31" s="788" t="s">
        <v>43</v>
      </c>
      <c r="P31" s="790"/>
    </row>
    <row r="32" spans="1:17" ht="36.75" hidden="1" thickTop="1" x14ac:dyDescent="0.25">
      <c r="A32" s="745">
        <v>21379</v>
      </c>
      <c r="B32" s="773" t="s">
        <v>51</v>
      </c>
      <c r="C32" s="774">
        <f t="shared" si="1"/>
        <v>0</v>
      </c>
      <c r="D32" s="775" t="s">
        <v>43</v>
      </c>
      <c r="E32" s="775" t="s">
        <v>43</v>
      </c>
      <c r="F32" s="775" t="s">
        <v>43</v>
      </c>
      <c r="G32" s="775" t="s">
        <v>43</v>
      </c>
      <c r="H32" s="775" t="s">
        <v>43</v>
      </c>
      <c r="I32" s="775" t="s">
        <v>43</v>
      </c>
      <c r="J32" s="776"/>
      <c r="K32" s="777"/>
      <c r="L32" s="774">
        <f>J32+K32</f>
        <v>0</v>
      </c>
      <c r="M32" s="777" t="s">
        <v>43</v>
      </c>
      <c r="N32" s="777" t="s">
        <v>43</v>
      </c>
      <c r="O32" s="775" t="s">
        <v>43</v>
      </c>
      <c r="P32" s="778"/>
      <c r="Q32" s="708"/>
    </row>
    <row r="33" spans="1:16" s="732" customFormat="1" ht="12.75" hidden="1" thickTop="1" x14ac:dyDescent="0.25">
      <c r="A33" s="785">
        <v>21380</v>
      </c>
      <c r="B33" s="786" t="s">
        <v>52</v>
      </c>
      <c r="C33" s="787">
        <f t="shared" si="1"/>
        <v>0</v>
      </c>
      <c r="D33" s="788" t="s">
        <v>43</v>
      </c>
      <c r="E33" s="788" t="s">
        <v>43</v>
      </c>
      <c r="F33" s="788" t="s">
        <v>43</v>
      </c>
      <c r="G33" s="788" t="s">
        <v>43</v>
      </c>
      <c r="H33" s="788" t="s">
        <v>43</v>
      </c>
      <c r="I33" s="788" t="s">
        <v>43</v>
      </c>
      <c r="J33" s="789">
        <f>SUM(J34:J35)</f>
        <v>0</v>
      </c>
      <c r="K33" s="788">
        <f>SUM(K34:K35)</f>
        <v>0</v>
      </c>
      <c r="L33" s="787">
        <f>SUM(L34:L35)</f>
        <v>0</v>
      </c>
      <c r="M33" s="788" t="s">
        <v>43</v>
      </c>
      <c r="N33" s="788" t="s">
        <v>43</v>
      </c>
      <c r="O33" s="788" t="s">
        <v>43</v>
      </c>
      <c r="P33" s="790"/>
    </row>
    <row r="34" spans="1:16" ht="15.75" hidden="1" thickTop="1" x14ac:dyDescent="0.25">
      <c r="A34" s="745">
        <v>21381</v>
      </c>
      <c r="B34" s="773" t="s">
        <v>53</v>
      </c>
      <c r="C34" s="774">
        <f t="shared" si="1"/>
        <v>0</v>
      </c>
      <c r="D34" s="775" t="s">
        <v>43</v>
      </c>
      <c r="E34" s="775" t="s">
        <v>43</v>
      </c>
      <c r="F34" s="775" t="s">
        <v>43</v>
      </c>
      <c r="G34" s="775" t="s">
        <v>43</v>
      </c>
      <c r="H34" s="775" t="s">
        <v>43</v>
      </c>
      <c r="I34" s="775" t="s">
        <v>43</v>
      </c>
      <c r="J34" s="776"/>
      <c r="K34" s="777"/>
      <c r="L34" s="774">
        <f>J34+K34</f>
        <v>0</v>
      </c>
      <c r="M34" s="777" t="s">
        <v>43</v>
      </c>
      <c r="N34" s="777" t="s">
        <v>43</v>
      </c>
      <c r="O34" s="775" t="s">
        <v>43</v>
      </c>
      <c r="P34" s="778"/>
    </row>
    <row r="35" spans="1:16" ht="24.75" hidden="1" thickTop="1" x14ac:dyDescent="0.25">
      <c r="A35" s="751">
        <v>21383</v>
      </c>
      <c r="B35" s="779" t="s">
        <v>54</v>
      </c>
      <c r="C35" s="780">
        <f t="shared" si="1"/>
        <v>0</v>
      </c>
      <c r="D35" s="781" t="s">
        <v>43</v>
      </c>
      <c r="E35" s="781" t="s">
        <v>43</v>
      </c>
      <c r="F35" s="781" t="s">
        <v>43</v>
      </c>
      <c r="G35" s="781" t="s">
        <v>43</v>
      </c>
      <c r="H35" s="781" t="s">
        <v>43</v>
      </c>
      <c r="I35" s="781" t="s">
        <v>43</v>
      </c>
      <c r="J35" s="782"/>
      <c r="K35" s="783"/>
      <c r="L35" s="780">
        <f>J35+K35</f>
        <v>0</v>
      </c>
      <c r="M35" s="783" t="s">
        <v>43</v>
      </c>
      <c r="N35" s="783" t="s">
        <v>43</v>
      </c>
      <c r="O35" s="781" t="s">
        <v>43</v>
      </c>
      <c r="P35" s="784"/>
    </row>
    <row r="36" spans="1:16" s="732" customFormat="1" ht="25.5" hidden="1" customHeight="1" x14ac:dyDescent="0.25">
      <c r="A36" s="785">
        <v>21390</v>
      </c>
      <c r="B36" s="786" t="s">
        <v>55</v>
      </c>
      <c r="C36" s="787">
        <f t="shared" si="1"/>
        <v>0</v>
      </c>
      <c r="D36" s="788" t="s">
        <v>43</v>
      </c>
      <c r="E36" s="788" t="s">
        <v>43</v>
      </c>
      <c r="F36" s="788" t="s">
        <v>43</v>
      </c>
      <c r="G36" s="788" t="s">
        <v>43</v>
      </c>
      <c r="H36" s="788" t="s">
        <v>43</v>
      </c>
      <c r="I36" s="788" t="s">
        <v>43</v>
      </c>
      <c r="J36" s="789">
        <f>SUM(J37:J40)</f>
        <v>0</v>
      </c>
      <c r="K36" s="788">
        <f>SUM(K37:K40)</f>
        <v>0</v>
      </c>
      <c r="L36" s="787">
        <f>SUM(L37:L40)</f>
        <v>0</v>
      </c>
      <c r="M36" s="788" t="s">
        <v>43</v>
      </c>
      <c r="N36" s="788" t="s">
        <v>43</v>
      </c>
      <c r="O36" s="788" t="s">
        <v>43</v>
      </c>
      <c r="P36" s="790"/>
    </row>
    <row r="37" spans="1:16" ht="24.75" hidden="1" thickTop="1" x14ac:dyDescent="0.25">
      <c r="A37" s="745">
        <v>21391</v>
      </c>
      <c r="B37" s="773" t="s">
        <v>56</v>
      </c>
      <c r="C37" s="774">
        <f t="shared" si="1"/>
        <v>0</v>
      </c>
      <c r="D37" s="775" t="s">
        <v>43</v>
      </c>
      <c r="E37" s="775" t="s">
        <v>43</v>
      </c>
      <c r="F37" s="775" t="s">
        <v>43</v>
      </c>
      <c r="G37" s="775" t="s">
        <v>43</v>
      </c>
      <c r="H37" s="775" t="s">
        <v>43</v>
      </c>
      <c r="I37" s="775" t="s">
        <v>43</v>
      </c>
      <c r="J37" s="776"/>
      <c r="K37" s="777"/>
      <c r="L37" s="774">
        <f>J37+K37</f>
        <v>0</v>
      </c>
      <c r="M37" s="777" t="s">
        <v>43</v>
      </c>
      <c r="N37" s="777" t="s">
        <v>43</v>
      </c>
      <c r="O37" s="775" t="s">
        <v>43</v>
      </c>
      <c r="P37" s="778"/>
    </row>
    <row r="38" spans="1:16" ht="15.75" hidden="1" thickTop="1" x14ac:dyDescent="0.25">
      <c r="A38" s="751">
        <v>21393</v>
      </c>
      <c r="B38" s="779" t="s">
        <v>57</v>
      </c>
      <c r="C38" s="780">
        <f t="shared" si="1"/>
        <v>0</v>
      </c>
      <c r="D38" s="781" t="s">
        <v>43</v>
      </c>
      <c r="E38" s="781" t="s">
        <v>43</v>
      </c>
      <c r="F38" s="781" t="s">
        <v>43</v>
      </c>
      <c r="G38" s="781" t="s">
        <v>43</v>
      </c>
      <c r="H38" s="781" t="s">
        <v>43</v>
      </c>
      <c r="I38" s="781" t="s">
        <v>43</v>
      </c>
      <c r="J38" s="782"/>
      <c r="K38" s="783"/>
      <c r="L38" s="780">
        <f>J38+K38</f>
        <v>0</v>
      </c>
      <c r="M38" s="783" t="s">
        <v>43</v>
      </c>
      <c r="N38" s="783" t="s">
        <v>43</v>
      </c>
      <c r="O38" s="781" t="s">
        <v>43</v>
      </c>
      <c r="P38" s="784"/>
    </row>
    <row r="39" spans="1:16" ht="15.75" hidden="1" thickTop="1" x14ac:dyDescent="0.25">
      <c r="A39" s="751">
        <v>21395</v>
      </c>
      <c r="B39" s="779" t="s">
        <v>58</v>
      </c>
      <c r="C39" s="780">
        <f t="shared" si="1"/>
        <v>0</v>
      </c>
      <c r="D39" s="781" t="s">
        <v>43</v>
      </c>
      <c r="E39" s="781" t="s">
        <v>43</v>
      </c>
      <c r="F39" s="781" t="s">
        <v>43</v>
      </c>
      <c r="G39" s="781" t="s">
        <v>43</v>
      </c>
      <c r="H39" s="781" t="s">
        <v>43</v>
      </c>
      <c r="I39" s="781" t="s">
        <v>43</v>
      </c>
      <c r="J39" s="782"/>
      <c r="K39" s="783"/>
      <c r="L39" s="780">
        <f>J39+K39</f>
        <v>0</v>
      </c>
      <c r="M39" s="783" t="s">
        <v>43</v>
      </c>
      <c r="N39" s="783" t="s">
        <v>43</v>
      </c>
      <c r="O39" s="781" t="s">
        <v>43</v>
      </c>
      <c r="P39" s="784"/>
    </row>
    <row r="40" spans="1:16" ht="24.75" hidden="1" thickTop="1" x14ac:dyDescent="0.25">
      <c r="A40" s="791">
        <v>21399</v>
      </c>
      <c r="B40" s="792" t="s">
        <v>59</v>
      </c>
      <c r="C40" s="787">
        <f t="shared" si="1"/>
        <v>0</v>
      </c>
      <c r="D40" s="788" t="s">
        <v>43</v>
      </c>
      <c r="E40" s="788" t="s">
        <v>43</v>
      </c>
      <c r="F40" s="788" t="s">
        <v>43</v>
      </c>
      <c r="G40" s="788" t="s">
        <v>43</v>
      </c>
      <c r="H40" s="788" t="s">
        <v>43</v>
      </c>
      <c r="I40" s="788" t="s">
        <v>43</v>
      </c>
      <c r="J40" s="793"/>
      <c r="K40" s="794"/>
      <c r="L40" s="787">
        <f>J40+K40</f>
        <v>0</v>
      </c>
      <c r="M40" s="794" t="s">
        <v>43</v>
      </c>
      <c r="N40" s="794" t="s">
        <v>43</v>
      </c>
      <c r="O40" s="788" t="s">
        <v>43</v>
      </c>
      <c r="P40" s="790"/>
    </row>
    <row r="41" spans="1:16" s="732" customFormat="1" ht="26.25" hidden="1" customHeight="1" x14ac:dyDescent="0.25">
      <c r="A41" s="795">
        <v>21420</v>
      </c>
      <c r="B41" s="796" t="s">
        <v>60</v>
      </c>
      <c r="C41" s="797">
        <f>F41</f>
        <v>0</v>
      </c>
      <c r="D41" s="797">
        <f>SUM(D42)</f>
        <v>0</v>
      </c>
      <c r="E41" s="797">
        <f>SUM(E42)</f>
        <v>0</v>
      </c>
      <c r="F41" s="797">
        <f>SUM(F42)</f>
        <v>0</v>
      </c>
      <c r="G41" s="797" t="s">
        <v>43</v>
      </c>
      <c r="H41" s="797" t="s">
        <v>43</v>
      </c>
      <c r="I41" s="798" t="s">
        <v>43</v>
      </c>
      <c r="J41" s="799" t="s">
        <v>43</v>
      </c>
      <c r="K41" s="798" t="s">
        <v>43</v>
      </c>
      <c r="L41" s="798" t="s">
        <v>43</v>
      </c>
      <c r="M41" s="798" t="s">
        <v>43</v>
      </c>
      <c r="N41" s="798" t="s">
        <v>43</v>
      </c>
      <c r="O41" s="798" t="s">
        <v>43</v>
      </c>
      <c r="P41" s="800"/>
    </row>
    <row r="42" spans="1:16" s="732" customFormat="1" ht="26.25" hidden="1" customHeight="1" x14ac:dyDescent="0.25">
      <c r="A42" s="745">
        <v>21429</v>
      </c>
      <c r="B42" s="773" t="s">
        <v>61</v>
      </c>
      <c r="C42" s="774">
        <f>F42</f>
        <v>0</v>
      </c>
      <c r="D42" s="801"/>
      <c r="E42" s="801"/>
      <c r="F42" s="746">
        <f>D42+E42</f>
        <v>0</v>
      </c>
      <c r="G42" s="747" t="s">
        <v>43</v>
      </c>
      <c r="H42" s="747" t="s">
        <v>43</v>
      </c>
      <c r="I42" s="775" t="s">
        <v>43</v>
      </c>
      <c r="J42" s="802" t="s">
        <v>43</v>
      </c>
      <c r="K42" s="775" t="s">
        <v>43</v>
      </c>
      <c r="L42" s="775" t="s">
        <v>43</v>
      </c>
      <c r="M42" s="775" t="s">
        <v>43</v>
      </c>
      <c r="N42" s="775" t="s">
        <v>43</v>
      </c>
      <c r="O42" s="775" t="s">
        <v>43</v>
      </c>
      <c r="P42" s="778"/>
    </row>
    <row r="43" spans="1:16" s="732" customFormat="1" ht="24.75" hidden="1" thickTop="1" x14ac:dyDescent="0.25">
      <c r="A43" s="785">
        <v>21490</v>
      </c>
      <c r="B43" s="786" t="s">
        <v>62</v>
      </c>
      <c r="C43" s="803">
        <f>F43+I43+L43</f>
        <v>0</v>
      </c>
      <c r="D43" s="803">
        <f t="shared" ref="D43:L43" si="2">D44</f>
        <v>0</v>
      </c>
      <c r="E43" s="803">
        <f t="shared" si="2"/>
        <v>0</v>
      </c>
      <c r="F43" s="803">
        <f t="shared" si="2"/>
        <v>0</v>
      </c>
      <c r="G43" s="803">
        <f t="shared" si="2"/>
        <v>0</v>
      </c>
      <c r="H43" s="803">
        <f t="shared" si="2"/>
        <v>0</v>
      </c>
      <c r="I43" s="803">
        <f t="shared" si="2"/>
        <v>0</v>
      </c>
      <c r="J43" s="804">
        <f t="shared" si="2"/>
        <v>0</v>
      </c>
      <c r="K43" s="803">
        <f t="shared" si="2"/>
        <v>0</v>
      </c>
      <c r="L43" s="803">
        <f t="shared" si="2"/>
        <v>0</v>
      </c>
      <c r="M43" s="788" t="s">
        <v>43</v>
      </c>
      <c r="N43" s="788" t="s">
        <v>43</v>
      </c>
      <c r="O43" s="788" t="s">
        <v>43</v>
      </c>
      <c r="P43" s="790"/>
    </row>
    <row r="44" spans="1:16" s="732" customFormat="1" ht="24.75" hidden="1" thickTop="1" x14ac:dyDescent="0.25">
      <c r="A44" s="745">
        <v>21499</v>
      </c>
      <c r="B44" s="773" t="s">
        <v>63</v>
      </c>
      <c r="C44" s="746">
        <f>F44+I44+L44</f>
        <v>0</v>
      </c>
      <c r="D44" s="747"/>
      <c r="E44" s="747"/>
      <c r="F44" s="746">
        <f>D44+E44</f>
        <v>0</v>
      </c>
      <c r="G44" s="747"/>
      <c r="H44" s="747"/>
      <c r="I44" s="746">
        <f>G44+H44</f>
        <v>0</v>
      </c>
      <c r="J44" s="776"/>
      <c r="K44" s="777"/>
      <c r="L44" s="746">
        <f>J44+K44</f>
        <v>0</v>
      </c>
      <c r="M44" s="777" t="s">
        <v>43</v>
      </c>
      <c r="N44" s="777" t="s">
        <v>43</v>
      </c>
      <c r="O44" s="775" t="s">
        <v>43</v>
      </c>
      <c r="P44" s="778"/>
    </row>
    <row r="45" spans="1:16" ht="12.75" hidden="1" customHeight="1" x14ac:dyDescent="0.25">
      <c r="A45" s="785">
        <v>23000</v>
      </c>
      <c r="B45" s="786" t="s">
        <v>64</v>
      </c>
      <c r="C45" s="803">
        <f>O45</f>
        <v>0</v>
      </c>
      <c r="D45" s="803" t="s">
        <v>43</v>
      </c>
      <c r="E45" s="803" t="s">
        <v>43</v>
      </c>
      <c r="F45" s="788" t="s">
        <v>43</v>
      </c>
      <c r="G45" s="788" t="s">
        <v>43</v>
      </c>
      <c r="H45" s="788" t="s">
        <v>43</v>
      </c>
      <c r="I45" s="788" t="s">
        <v>43</v>
      </c>
      <c r="J45" s="789" t="s">
        <v>43</v>
      </c>
      <c r="K45" s="788" t="s">
        <v>43</v>
      </c>
      <c r="L45" s="788" t="s">
        <v>43</v>
      </c>
      <c r="M45" s="803">
        <f>SUM(M46:M47)</f>
        <v>0</v>
      </c>
      <c r="N45" s="803">
        <f>SUM(N46:N47)</f>
        <v>0</v>
      </c>
      <c r="O45" s="803">
        <f>SUM(O46:O47)</f>
        <v>0</v>
      </c>
      <c r="P45" s="805"/>
    </row>
    <row r="46" spans="1:16" ht="24.75" hidden="1" thickTop="1" x14ac:dyDescent="0.25">
      <c r="A46" s="745">
        <v>23410</v>
      </c>
      <c r="B46" s="773" t="s">
        <v>65</v>
      </c>
      <c r="C46" s="746">
        <f>O46</f>
        <v>0</v>
      </c>
      <c r="D46" s="746" t="s">
        <v>43</v>
      </c>
      <c r="E46" s="746" t="s">
        <v>43</v>
      </c>
      <c r="F46" s="775" t="s">
        <v>43</v>
      </c>
      <c r="G46" s="775" t="s">
        <v>43</v>
      </c>
      <c r="H46" s="775" t="s">
        <v>43</v>
      </c>
      <c r="I46" s="775" t="s">
        <v>43</v>
      </c>
      <c r="J46" s="802" t="s">
        <v>43</v>
      </c>
      <c r="K46" s="775" t="s">
        <v>43</v>
      </c>
      <c r="L46" s="775" t="s">
        <v>43</v>
      </c>
      <c r="M46" s="777"/>
      <c r="N46" s="777"/>
      <c r="O46" s="746">
        <f>M46+N46</f>
        <v>0</v>
      </c>
      <c r="P46" s="749"/>
    </row>
    <row r="47" spans="1:16" ht="24.75" hidden="1" thickTop="1" x14ac:dyDescent="0.25">
      <c r="A47" s="751">
        <v>23510</v>
      </c>
      <c r="B47" s="779" t="s">
        <v>66</v>
      </c>
      <c r="C47" s="752">
        <f>O47</f>
        <v>0</v>
      </c>
      <c r="D47" s="752" t="s">
        <v>43</v>
      </c>
      <c r="E47" s="752" t="s">
        <v>43</v>
      </c>
      <c r="F47" s="781" t="s">
        <v>43</v>
      </c>
      <c r="G47" s="781" t="s">
        <v>43</v>
      </c>
      <c r="H47" s="781" t="s">
        <v>43</v>
      </c>
      <c r="I47" s="781" t="s">
        <v>43</v>
      </c>
      <c r="J47" s="806" t="s">
        <v>43</v>
      </c>
      <c r="K47" s="781" t="s">
        <v>43</v>
      </c>
      <c r="L47" s="781" t="s">
        <v>43</v>
      </c>
      <c r="M47" s="783"/>
      <c r="N47" s="783"/>
      <c r="O47" s="752">
        <f>M47+N47</f>
        <v>0</v>
      </c>
      <c r="P47" s="755"/>
    </row>
    <row r="48" spans="1:16" ht="15.75" hidden="1" thickTop="1" x14ac:dyDescent="0.25">
      <c r="A48" s="750"/>
      <c r="B48" s="779"/>
      <c r="C48" s="780"/>
      <c r="D48" s="780"/>
      <c r="E48" s="780"/>
      <c r="F48" s="781"/>
      <c r="G48" s="781"/>
      <c r="H48" s="781"/>
      <c r="I48" s="781"/>
      <c r="J48" s="806"/>
      <c r="K48" s="781"/>
      <c r="L48" s="752"/>
      <c r="M48" s="752"/>
      <c r="N48" s="752"/>
      <c r="O48" s="752"/>
      <c r="P48" s="755"/>
    </row>
    <row r="49" spans="1:16" s="732" customFormat="1" ht="12.75" hidden="1" thickTop="1" x14ac:dyDescent="0.25">
      <c r="A49" s="807"/>
      <c r="B49" s="786" t="s">
        <v>67</v>
      </c>
      <c r="C49" s="808"/>
      <c r="D49" s="808"/>
      <c r="E49" s="808"/>
      <c r="F49" s="808"/>
      <c r="G49" s="808"/>
      <c r="H49" s="808"/>
      <c r="I49" s="808"/>
      <c r="J49" s="809"/>
      <c r="K49" s="808"/>
      <c r="L49" s="808"/>
      <c r="M49" s="808"/>
      <c r="N49" s="808"/>
      <c r="O49" s="808"/>
      <c r="P49" s="810"/>
    </row>
    <row r="50" spans="1:16" s="732" customFormat="1" ht="13.5" thickTop="1" thickBot="1" x14ac:dyDescent="0.3">
      <c r="A50" s="811"/>
      <c r="B50" s="733" t="s">
        <v>68</v>
      </c>
      <c r="C50" s="812">
        <f t="shared" ref="C50:C113" si="3">F50+I50+L50+O50</f>
        <v>156539</v>
      </c>
      <c r="D50" s="812">
        <f t="shared" ref="D50:O50" si="4">SUM(D51,D269)</f>
        <v>158488</v>
      </c>
      <c r="E50" s="812">
        <f t="shared" si="4"/>
        <v>-1949</v>
      </c>
      <c r="F50" s="812">
        <f t="shared" si="4"/>
        <v>156539</v>
      </c>
      <c r="G50" s="812">
        <f t="shared" si="4"/>
        <v>0</v>
      </c>
      <c r="H50" s="812">
        <f t="shared" si="4"/>
        <v>0</v>
      </c>
      <c r="I50" s="812">
        <f t="shared" si="4"/>
        <v>0</v>
      </c>
      <c r="J50" s="813">
        <f t="shared" si="4"/>
        <v>0</v>
      </c>
      <c r="K50" s="812">
        <f t="shared" si="4"/>
        <v>0</v>
      </c>
      <c r="L50" s="812">
        <f t="shared" si="4"/>
        <v>0</v>
      </c>
      <c r="M50" s="812">
        <f t="shared" si="4"/>
        <v>0</v>
      </c>
      <c r="N50" s="812">
        <f t="shared" si="4"/>
        <v>0</v>
      </c>
      <c r="O50" s="812">
        <f t="shared" si="4"/>
        <v>0</v>
      </c>
      <c r="P50" s="814"/>
    </row>
    <row r="51" spans="1:16" s="732" customFormat="1" ht="36.75" thickTop="1" x14ac:dyDescent="0.25">
      <c r="A51" s="815"/>
      <c r="B51" s="816" t="s">
        <v>69</v>
      </c>
      <c r="C51" s="817">
        <f t="shared" si="3"/>
        <v>156539</v>
      </c>
      <c r="D51" s="817">
        <f t="shared" ref="D51:O51" si="5">SUM(D52,D181)</f>
        <v>158488</v>
      </c>
      <c r="E51" s="817">
        <f t="shared" si="5"/>
        <v>-1949</v>
      </c>
      <c r="F51" s="817">
        <f t="shared" si="5"/>
        <v>156539</v>
      </c>
      <c r="G51" s="817">
        <f t="shared" si="5"/>
        <v>0</v>
      </c>
      <c r="H51" s="817">
        <f t="shared" si="5"/>
        <v>0</v>
      </c>
      <c r="I51" s="817">
        <f t="shared" si="5"/>
        <v>0</v>
      </c>
      <c r="J51" s="818">
        <f t="shared" si="5"/>
        <v>0</v>
      </c>
      <c r="K51" s="817">
        <f t="shared" si="5"/>
        <v>0</v>
      </c>
      <c r="L51" s="817">
        <f t="shared" si="5"/>
        <v>0</v>
      </c>
      <c r="M51" s="817">
        <f t="shared" si="5"/>
        <v>0</v>
      </c>
      <c r="N51" s="817">
        <f t="shared" si="5"/>
        <v>0</v>
      </c>
      <c r="O51" s="817">
        <f t="shared" si="5"/>
        <v>0</v>
      </c>
      <c r="P51" s="819"/>
    </row>
    <row r="52" spans="1:16" s="732" customFormat="1" ht="24" x14ac:dyDescent="0.25">
      <c r="A52" s="728"/>
      <c r="B52" s="726" t="s">
        <v>70</v>
      </c>
      <c r="C52" s="820">
        <f t="shared" si="3"/>
        <v>156539</v>
      </c>
      <c r="D52" s="820">
        <f t="shared" ref="D52:O52" si="6">SUM(D53,D75,D160,D174)</f>
        <v>158488</v>
      </c>
      <c r="E52" s="820">
        <f t="shared" si="6"/>
        <v>-1949</v>
      </c>
      <c r="F52" s="820">
        <f t="shared" si="6"/>
        <v>156539</v>
      </c>
      <c r="G52" s="820">
        <f t="shared" si="6"/>
        <v>0</v>
      </c>
      <c r="H52" s="820">
        <f t="shared" si="6"/>
        <v>0</v>
      </c>
      <c r="I52" s="820">
        <f t="shared" si="6"/>
        <v>0</v>
      </c>
      <c r="J52" s="821">
        <f t="shared" si="6"/>
        <v>0</v>
      </c>
      <c r="K52" s="820">
        <f t="shared" si="6"/>
        <v>0</v>
      </c>
      <c r="L52" s="820">
        <f t="shared" si="6"/>
        <v>0</v>
      </c>
      <c r="M52" s="820">
        <f t="shared" si="6"/>
        <v>0</v>
      </c>
      <c r="N52" s="820">
        <f t="shared" si="6"/>
        <v>0</v>
      </c>
      <c r="O52" s="820">
        <f t="shared" si="6"/>
        <v>0</v>
      </c>
      <c r="P52" s="822"/>
    </row>
    <row r="53" spans="1:16" s="732" customFormat="1" ht="12" hidden="1" x14ac:dyDescent="0.25">
      <c r="A53" s="823">
        <v>1000</v>
      </c>
      <c r="B53" s="823" t="s">
        <v>71</v>
      </c>
      <c r="C53" s="824">
        <f t="shared" si="3"/>
        <v>0</v>
      </c>
      <c r="D53" s="824">
        <f t="shared" ref="D53:O53" si="7">SUM(D54,D67)</f>
        <v>0</v>
      </c>
      <c r="E53" s="824">
        <f t="shared" si="7"/>
        <v>0</v>
      </c>
      <c r="F53" s="824">
        <f t="shared" si="7"/>
        <v>0</v>
      </c>
      <c r="G53" s="824">
        <f t="shared" si="7"/>
        <v>0</v>
      </c>
      <c r="H53" s="824">
        <f t="shared" si="7"/>
        <v>0</v>
      </c>
      <c r="I53" s="824">
        <f t="shared" si="7"/>
        <v>0</v>
      </c>
      <c r="J53" s="825">
        <f t="shared" si="7"/>
        <v>0</v>
      </c>
      <c r="K53" s="824">
        <f t="shared" si="7"/>
        <v>0</v>
      </c>
      <c r="L53" s="824">
        <f t="shared" si="7"/>
        <v>0</v>
      </c>
      <c r="M53" s="824">
        <f t="shared" si="7"/>
        <v>0</v>
      </c>
      <c r="N53" s="824">
        <f t="shared" si="7"/>
        <v>0</v>
      </c>
      <c r="O53" s="824">
        <f t="shared" si="7"/>
        <v>0</v>
      </c>
      <c r="P53" s="826"/>
    </row>
    <row r="54" spans="1:16" hidden="1" x14ac:dyDescent="0.25">
      <c r="A54" s="764">
        <v>1100</v>
      </c>
      <c r="B54" s="827" t="s">
        <v>72</v>
      </c>
      <c r="C54" s="765">
        <f t="shared" si="3"/>
        <v>0</v>
      </c>
      <c r="D54" s="765">
        <f t="shared" ref="D54:O54" si="8">SUM(D55,D58,D66)</f>
        <v>0</v>
      </c>
      <c r="E54" s="765">
        <f t="shared" si="8"/>
        <v>0</v>
      </c>
      <c r="F54" s="765">
        <f t="shared" si="8"/>
        <v>0</v>
      </c>
      <c r="G54" s="765">
        <f t="shared" si="8"/>
        <v>0</v>
      </c>
      <c r="H54" s="765">
        <f t="shared" si="8"/>
        <v>0</v>
      </c>
      <c r="I54" s="765">
        <f t="shared" si="8"/>
        <v>0</v>
      </c>
      <c r="J54" s="828">
        <f t="shared" si="8"/>
        <v>0</v>
      </c>
      <c r="K54" s="765">
        <f t="shared" si="8"/>
        <v>0</v>
      </c>
      <c r="L54" s="765">
        <f t="shared" si="8"/>
        <v>0</v>
      </c>
      <c r="M54" s="765">
        <f t="shared" si="8"/>
        <v>0</v>
      </c>
      <c r="N54" s="765">
        <f t="shared" si="8"/>
        <v>0</v>
      </c>
      <c r="O54" s="765">
        <f t="shared" si="8"/>
        <v>0</v>
      </c>
      <c r="P54" s="829"/>
    </row>
    <row r="55" spans="1:16" hidden="1" x14ac:dyDescent="0.25">
      <c r="A55" s="830">
        <v>1110</v>
      </c>
      <c r="B55" s="773" t="s">
        <v>73</v>
      </c>
      <c r="C55" s="774">
        <f t="shared" si="3"/>
        <v>0</v>
      </c>
      <c r="D55" s="774">
        <f t="shared" ref="D55:O55" si="9">SUM(D56:D57)</f>
        <v>0</v>
      </c>
      <c r="E55" s="774">
        <f t="shared" si="9"/>
        <v>0</v>
      </c>
      <c r="F55" s="774">
        <f t="shared" si="9"/>
        <v>0</v>
      </c>
      <c r="G55" s="774">
        <f t="shared" si="9"/>
        <v>0</v>
      </c>
      <c r="H55" s="774">
        <f t="shared" si="9"/>
        <v>0</v>
      </c>
      <c r="I55" s="774">
        <f t="shared" si="9"/>
        <v>0</v>
      </c>
      <c r="J55" s="831">
        <f t="shared" si="9"/>
        <v>0</v>
      </c>
      <c r="K55" s="774">
        <f t="shared" si="9"/>
        <v>0</v>
      </c>
      <c r="L55" s="774">
        <f t="shared" si="9"/>
        <v>0</v>
      </c>
      <c r="M55" s="774">
        <f t="shared" si="9"/>
        <v>0</v>
      </c>
      <c r="N55" s="774">
        <f t="shared" si="9"/>
        <v>0</v>
      </c>
      <c r="O55" s="774">
        <f t="shared" si="9"/>
        <v>0</v>
      </c>
      <c r="P55" s="832"/>
    </row>
    <row r="56" spans="1:16" hidden="1" x14ac:dyDescent="0.25">
      <c r="A56" s="751">
        <v>1111</v>
      </c>
      <c r="B56" s="779" t="s">
        <v>74</v>
      </c>
      <c r="C56" s="780">
        <f t="shared" si="3"/>
        <v>0</v>
      </c>
      <c r="D56" s="833"/>
      <c r="E56" s="833"/>
      <c r="F56" s="780">
        <f>D56+E56</f>
        <v>0</v>
      </c>
      <c r="G56" s="833"/>
      <c r="H56" s="833"/>
      <c r="I56" s="780">
        <f>G56+H56</f>
        <v>0</v>
      </c>
      <c r="J56" s="834"/>
      <c r="K56" s="833"/>
      <c r="L56" s="780">
        <f>J56+K56</f>
        <v>0</v>
      </c>
      <c r="M56" s="833"/>
      <c r="N56" s="833"/>
      <c r="O56" s="780">
        <f>M56+N56</f>
        <v>0</v>
      </c>
      <c r="P56" s="835"/>
    </row>
    <row r="57" spans="1:16" ht="24" hidden="1" customHeight="1" x14ac:dyDescent="0.25">
      <c r="A57" s="751">
        <v>1119</v>
      </c>
      <c r="B57" s="779" t="s">
        <v>75</v>
      </c>
      <c r="C57" s="780">
        <f t="shared" si="3"/>
        <v>0</v>
      </c>
      <c r="D57" s="833"/>
      <c r="E57" s="833"/>
      <c r="F57" s="780">
        <f>D57+E57</f>
        <v>0</v>
      </c>
      <c r="G57" s="833"/>
      <c r="H57" s="833"/>
      <c r="I57" s="780">
        <f>G57+H57</f>
        <v>0</v>
      </c>
      <c r="J57" s="834"/>
      <c r="K57" s="833"/>
      <c r="L57" s="780">
        <f>J57+K57</f>
        <v>0</v>
      </c>
      <c r="M57" s="833"/>
      <c r="N57" s="833"/>
      <c r="O57" s="780">
        <f>M57+N57</f>
        <v>0</v>
      </c>
      <c r="P57" s="835"/>
    </row>
    <row r="58" spans="1:16" hidden="1" x14ac:dyDescent="0.25">
      <c r="A58" s="836">
        <v>1140</v>
      </c>
      <c r="B58" s="779" t="s">
        <v>76</v>
      </c>
      <c r="C58" s="780">
        <f t="shared" si="3"/>
        <v>0</v>
      </c>
      <c r="D58" s="780">
        <f t="shared" ref="D58:O58" si="10">SUM(D59:D65)</f>
        <v>0</v>
      </c>
      <c r="E58" s="780">
        <f t="shared" si="10"/>
        <v>0</v>
      </c>
      <c r="F58" s="780">
        <f t="shared" si="10"/>
        <v>0</v>
      </c>
      <c r="G58" s="780">
        <f t="shared" si="10"/>
        <v>0</v>
      </c>
      <c r="H58" s="780">
        <f t="shared" si="10"/>
        <v>0</v>
      </c>
      <c r="I58" s="780">
        <f t="shared" si="10"/>
        <v>0</v>
      </c>
      <c r="J58" s="837">
        <f t="shared" si="10"/>
        <v>0</v>
      </c>
      <c r="K58" s="780">
        <f t="shared" si="10"/>
        <v>0</v>
      </c>
      <c r="L58" s="780">
        <f t="shared" si="10"/>
        <v>0</v>
      </c>
      <c r="M58" s="780">
        <f t="shared" si="10"/>
        <v>0</v>
      </c>
      <c r="N58" s="780">
        <f t="shared" si="10"/>
        <v>0</v>
      </c>
      <c r="O58" s="780">
        <f t="shared" si="10"/>
        <v>0</v>
      </c>
      <c r="P58" s="835"/>
    </row>
    <row r="59" spans="1:16" hidden="1" x14ac:dyDescent="0.25">
      <c r="A59" s="751">
        <v>1141</v>
      </c>
      <c r="B59" s="779" t="s">
        <v>77</v>
      </c>
      <c r="C59" s="780">
        <f t="shared" si="3"/>
        <v>0</v>
      </c>
      <c r="D59" s="833"/>
      <c r="E59" s="833"/>
      <c r="F59" s="780">
        <f t="shared" ref="F59:F66" si="11">D59+E59</f>
        <v>0</v>
      </c>
      <c r="G59" s="833"/>
      <c r="H59" s="833"/>
      <c r="I59" s="780">
        <f t="shared" ref="I59:I66" si="12">G59+H59</f>
        <v>0</v>
      </c>
      <c r="J59" s="834"/>
      <c r="K59" s="833"/>
      <c r="L59" s="780">
        <f t="shared" ref="L59:L66" si="13">J59+K59</f>
        <v>0</v>
      </c>
      <c r="M59" s="833"/>
      <c r="N59" s="833"/>
      <c r="O59" s="780">
        <f t="shared" ref="O59:O66" si="14">M59+N59</f>
        <v>0</v>
      </c>
      <c r="P59" s="835"/>
    </row>
    <row r="60" spans="1:16" ht="24.75" hidden="1" customHeight="1" x14ac:dyDescent="0.25">
      <c r="A60" s="751">
        <v>1142</v>
      </c>
      <c r="B60" s="779" t="s">
        <v>78</v>
      </c>
      <c r="C60" s="780">
        <f t="shared" si="3"/>
        <v>0</v>
      </c>
      <c r="D60" s="833"/>
      <c r="E60" s="833"/>
      <c r="F60" s="780">
        <f t="shared" si="11"/>
        <v>0</v>
      </c>
      <c r="G60" s="833"/>
      <c r="H60" s="833"/>
      <c r="I60" s="780">
        <f t="shared" si="12"/>
        <v>0</v>
      </c>
      <c r="J60" s="834"/>
      <c r="K60" s="833"/>
      <c r="L60" s="780">
        <f t="shared" si="13"/>
        <v>0</v>
      </c>
      <c r="M60" s="833"/>
      <c r="N60" s="833"/>
      <c r="O60" s="780">
        <f t="shared" si="14"/>
        <v>0</v>
      </c>
      <c r="P60" s="835"/>
    </row>
    <row r="61" spans="1:16" ht="24" hidden="1" x14ac:dyDescent="0.25">
      <c r="A61" s="751">
        <v>1145</v>
      </c>
      <c r="B61" s="779" t="s">
        <v>79</v>
      </c>
      <c r="C61" s="780">
        <f t="shared" si="3"/>
        <v>0</v>
      </c>
      <c r="D61" s="833"/>
      <c r="E61" s="833"/>
      <c r="F61" s="780">
        <f t="shared" si="11"/>
        <v>0</v>
      </c>
      <c r="G61" s="833"/>
      <c r="H61" s="833"/>
      <c r="I61" s="780">
        <f t="shared" si="12"/>
        <v>0</v>
      </c>
      <c r="J61" s="834"/>
      <c r="K61" s="833"/>
      <c r="L61" s="780">
        <f t="shared" si="13"/>
        <v>0</v>
      </c>
      <c r="M61" s="833"/>
      <c r="N61" s="833"/>
      <c r="O61" s="780">
        <f t="shared" si="14"/>
        <v>0</v>
      </c>
      <c r="P61" s="835"/>
    </row>
    <row r="62" spans="1:16" ht="27.75" hidden="1" customHeight="1" x14ac:dyDescent="0.25">
      <c r="A62" s="751">
        <v>1146</v>
      </c>
      <c r="B62" s="779" t="s">
        <v>80</v>
      </c>
      <c r="C62" s="780">
        <f t="shared" si="3"/>
        <v>0</v>
      </c>
      <c r="D62" s="833"/>
      <c r="E62" s="833"/>
      <c r="F62" s="780">
        <f t="shared" si="11"/>
        <v>0</v>
      </c>
      <c r="G62" s="833"/>
      <c r="H62" s="833"/>
      <c r="I62" s="780">
        <f t="shared" si="12"/>
        <v>0</v>
      </c>
      <c r="J62" s="834"/>
      <c r="K62" s="833"/>
      <c r="L62" s="780">
        <f t="shared" si="13"/>
        <v>0</v>
      </c>
      <c r="M62" s="833"/>
      <c r="N62" s="833"/>
      <c r="O62" s="780">
        <f t="shared" si="14"/>
        <v>0</v>
      </c>
      <c r="P62" s="835"/>
    </row>
    <row r="63" spans="1:16" hidden="1" x14ac:dyDescent="0.25">
      <c r="A63" s="751">
        <v>1147</v>
      </c>
      <c r="B63" s="779" t="s">
        <v>81</v>
      </c>
      <c r="C63" s="780">
        <f t="shared" si="3"/>
        <v>0</v>
      </c>
      <c r="D63" s="833"/>
      <c r="E63" s="833"/>
      <c r="F63" s="780">
        <f t="shared" si="11"/>
        <v>0</v>
      </c>
      <c r="G63" s="833"/>
      <c r="H63" s="833"/>
      <c r="I63" s="780">
        <f t="shared" si="12"/>
        <v>0</v>
      </c>
      <c r="J63" s="834"/>
      <c r="K63" s="833"/>
      <c r="L63" s="780">
        <f t="shared" si="13"/>
        <v>0</v>
      </c>
      <c r="M63" s="833"/>
      <c r="N63" s="833"/>
      <c r="O63" s="780">
        <f t="shared" si="14"/>
        <v>0</v>
      </c>
      <c r="P63" s="835"/>
    </row>
    <row r="64" spans="1:16" hidden="1" x14ac:dyDescent="0.25">
      <c r="A64" s="751">
        <v>1148</v>
      </c>
      <c r="B64" s="779" t="s">
        <v>82</v>
      </c>
      <c r="C64" s="780">
        <f t="shared" si="3"/>
        <v>0</v>
      </c>
      <c r="D64" s="833"/>
      <c r="E64" s="833"/>
      <c r="F64" s="780">
        <f t="shared" si="11"/>
        <v>0</v>
      </c>
      <c r="G64" s="833"/>
      <c r="H64" s="833"/>
      <c r="I64" s="780">
        <f t="shared" si="12"/>
        <v>0</v>
      </c>
      <c r="J64" s="834"/>
      <c r="K64" s="833"/>
      <c r="L64" s="780">
        <f t="shared" si="13"/>
        <v>0</v>
      </c>
      <c r="M64" s="833"/>
      <c r="N64" s="833"/>
      <c r="O64" s="780">
        <f t="shared" si="14"/>
        <v>0</v>
      </c>
      <c r="P64" s="835"/>
    </row>
    <row r="65" spans="1:16" ht="24" hidden="1" customHeight="1" x14ac:dyDescent="0.25">
      <c r="A65" s="751">
        <v>1149</v>
      </c>
      <c r="B65" s="779" t="s">
        <v>83</v>
      </c>
      <c r="C65" s="780">
        <f t="shared" si="3"/>
        <v>0</v>
      </c>
      <c r="D65" s="833"/>
      <c r="E65" s="833"/>
      <c r="F65" s="780">
        <f t="shared" si="11"/>
        <v>0</v>
      </c>
      <c r="G65" s="833"/>
      <c r="H65" s="833"/>
      <c r="I65" s="780">
        <f t="shared" si="12"/>
        <v>0</v>
      </c>
      <c r="J65" s="834"/>
      <c r="K65" s="833"/>
      <c r="L65" s="780">
        <f t="shared" si="13"/>
        <v>0</v>
      </c>
      <c r="M65" s="833"/>
      <c r="N65" s="833"/>
      <c r="O65" s="780">
        <f t="shared" si="14"/>
        <v>0</v>
      </c>
      <c r="P65" s="835"/>
    </row>
    <row r="66" spans="1:16" ht="36" hidden="1" x14ac:dyDescent="0.25">
      <c r="A66" s="836">
        <v>1150</v>
      </c>
      <c r="B66" s="779" t="s">
        <v>84</v>
      </c>
      <c r="C66" s="780">
        <f t="shared" si="3"/>
        <v>0</v>
      </c>
      <c r="D66" s="833"/>
      <c r="E66" s="833"/>
      <c r="F66" s="780">
        <f t="shared" si="11"/>
        <v>0</v>
      </c>
      <c r="G66" s="833"/>
      <c r="H66" s="833"/>
      <c r="I66" s="780">
        <f t="shared" si="12"/>
        <v>0</v>
      </c>
      <c r="J66" s="834"/>
      <c r="K66" s="833"/>
      <c r="L66" s="780">
        <f t="shared" si="13"/>
        <v>0</v>
      </c>
      <c r="M66" s="833"/>
      <c r="N66" s="833"/>
      <c r="O66" s="780">
        <f t="shared" si="14"/>
        <v>0</v>
      </c>
      <c r="P66" s="835"/>
    </row>
    <row r="67" spans="1:16" ht="36" hidden="1" x14ac:dyDescent="0.25">
      <c r="A67" s="786">
        <v>1200</v>
      </c>
      <c r="B67" s="792" t="s">
        <v>85</v>
      </c>
      <c r="C67" s="787">
        <f t="shared" si="3"/>
        <v>0</v>
      </c>
      <c r="D67" s="787">
        <f t="shared" ref="D67:O67" si="15">SUM(D68:D69)</f>
        <v>0</v>
      </c>
      <c r="E67" s="787">
        <f t="shared" si="15"/>
        <v>0</v>
      </c>
      <c r="F67" s="787">
        <f t="shared" si="15"/>
        <v>0</v>
      </c>
      <c r="G67" s="787">
        <f t="shared" si="15"/>
        <v>0</v>
      </c>
      <c r="H67" s="787">
        <f t="shared" si="15"/>
        <v>0</v>
      </c>
      <c r="I67" s="787">
        <f t="shared" si="15"/>
        <v>0</v>
      </c>
      <c r="J67" s="838">
        <f t="shared" si="15"/>
        <v>0</v>
      </c>
      <c r="K67" s="787">
        <f t="shared" si="15"/>
        <v>0</v>
      </c>
      <c r="L67" s="787">
        <f t="shared" si="15"/>
        <v>0</v>
      </c>
      <c r="M67" s="787">
        <f t="shared" si="15"/>
        <v>0</v>
      </c>
      <c r="N67" s="787">
        <f t="shared" si="15"/>
        <v>0</v>
      </c>
      <c r="O67" s="787">
        <f t="shared" si="15"/>
        <v>0</v>
      </c>
      <c r="P67" s="839"/>
    </row>
    <row r="68" spans="1:16" ht="24" hidden="1" x14ac:dyDescent="0.25">
      <c r="A68" s="830">
        <v>1210</v>
      </c>
      <c r="B68" s="773" t="s">
        <v>86</v>
      </c>
      <c r="C68" s="774">
        <f t="shared" si="3"/>
        <v>0</v>
      </c>
      <c r="D68" s="801"/>
      <c r="E68" s="801"/>
      <c r="F68" s="774">
        <f>D68+E68</f>
        <v>0</v>
      </c>
      <c r="G68" s="801"/>
      <c r="H68" s="801"/>
      <c r="I68" s="774">
        <f>G68+H68</f>
        <v>0</v>
      </c>
      <c r="J68" s="840"/>
      <c r="K68" s="801"/>
      <c r="L68" s="774">
        <f>J68+K68</f>
        <v>0</v>
      </c>
      <c r="M68" s="801"/>
      <c r="N68" s="801"/>
      <c r="O68" s="774">
        <f>M68+N68</f>
        <v>0</v>
      </c>
      <c r="P68" s="832"/>
    </row>
    <row r="69" spans="1:16" ht="24" hidden="1" x14ac:dyDescent="0.25">
      <c r="A69" s="836">
        <v>1220</v>
      </c>
      <c r="B69" s="779" t="s">
        <v>87</v>
      </c>
      <c r="C69" s="780">
        <f t="shared" si="3"/>
        <v>0</v>
      </c>
      <c r="D69" s="780">
        <f t="shared" ref="D69:O69" si="16">SUM(D70:D74)</f>
        <v>0</v>
      </c>
      <c r="E69" s="780">
        <f t="shared" si="16"/>
        <v>0</v>
      </c>
      <c r="F69" s="780">
        <f t="shared" si="16"/>
        <v>0</v>
      </c>
      <c r="G69" s="780">
        <f t="shared" si="16"/>
        <v>0</v>
      </c>
      <c r="H69" s="780">
        <f t="shared" si="16"/>
        <v>0</v>
      </c>
      <c r="I69" s="780">
        <f t="shared" si="16"/>
        <v>0</v>
      </c>
      <c r="J69" s="837">
        <f t="shared" si="16"/>
        <v>0</v>
      </c>
      <c r="K69" s="780">
        <f t="shared" si="16"/>
        <v>0</v>
      </c>
      <c r="L69" s="780">
        <f t="shared" si="16"/>
        <v>0</v>
      </c>
      <c r="M69" s="780">
        <f t="shared" si="16"/>
        <v>0</v>
      </c>
      <c r="N69" s="780">
        <f t="shared" si="16"/>
        <v>0</v>
      </c>
      <c r="O69" s="780">
        <f t="shared" si="16"/>
        <v>0</v>
      </c>
      <c r="P69" s="835"/>
    </row>
    <row r="70" spans="1:16" ht="60" hidden="1" x14ac:dyDescent="0.25">
      <c r="A70" s="751">
        <v>1221</v>
      </c>
      <c r="B70" s="779" t="s">
        <v>88</v>
      </c>
      <c r="C70" s="780">
        <f t="shared" si="3"/>
        <v>0</v>
      </c>
      <c r="D70" s="833"/>
      <c r="E70" s="833"/>
      <c r="F70" s="780">
        <f>D70+E70</f>
        <v>0</v>
      </c>
      <c r="G70" s="833"/>
      <c r="H70" s="833"/>
      <c r="I70" s="780">
        <f>G70+H70</f>
        <v>0</v>
      </c>
      <c r="J70" s="834"/>
      <c r="K70" s="833"/>
      <c r="L70" s="780">
        <f>J70+K70</f>
        <v>0</v>
      </c>
      <c r="M70" s="833"/>
      <c r="N70" s="833"/>
      <c r="O70" s="780">
        <f>M70+N70</f>
        <v>0</v>
      </c>
      <c r="P70" s="835"/>
    </row>
    <row r="71" spans="1:16" hidden="1" x14ac:dyDescent="0.25">
      <c r="A71" s="751">
        <v>1223</v>
      </c>
      <c r="B71" s="779" t="s">
        <v>89</v>
      </c>
      <c r="C71" s="780">
        <f t="shared" si="3"/>
        <v>0</v>
      </c>
      <c r="D71" s="833"/>
      <c r="E71" s="833"/>
      <c r="F71" s="780">
        <f>D71+E71</f>
        <v>0</v>
      </c>
      <c r="G71" s="833"/>
      <c r="H71" s="833"/>
      <c r="I71" s="780">
        <f>G71+H71</f>
        <v>0</v>
      </c>
      <c r="J71" s="834"/>
      <c r="K71" s="833"/>
      <c r="L71" s="780">
        <f>J71+K71</f>
        <v>0</v>
      </c>
      <c r="M71" s="833"/>
      <c r="N71" s="833"/>
      <c r="O71" s="780">
        <f>M71+N71</f>
        <v>0</v>
      </c>
      <c r="P71" s="835"/>
    </row>
    <row r="72" spans="1:16" ht="24" hidden="1" x14ac:dyDescent="0.25">
      <c r="A72" s="751">
        <v>1225</v>
      </c>
      <c r="B72" s="779" t="s">
        <v>90</v>
      </c>
      <c r="C72" s="780">
        <f t="shared" si="3"/>
        <v>0</v>
      </c>
      <c r="D72" s="833"/>
      <c r="E72" s="833"/>
      <c r="F72" s="780">
        <f>D72+E72</f>
        <v>0</v>
      </c>
      <c r="G72" s="833"/>
      <c r="H72" s="833"/>
      <c r="I72" s="780">
        <f>G72+H72</f>
        <v>0</v>
      </c>
      <c r="J72" s="834"/>
      <c r="K72" s="833"/>
      <c r="L72" s="780">
        <f>J72+K72</f>
        <v>0</v>
      </c>
      <c r="M72" s="833"/>
      <c r="N72" s="833"/>
      <c r="O72" s="780">
        <f>M72+N72</f>
        <v>0</v>
      </c>
      <c r="P72" s="835"/>
    </row>
    <row r="73" spans="1:16" ht="36" hidden="1" x14ac:dyDescent="0.25">
      <c r="A73" s="751">
        <v>1227</v>
      </c>
      <c r="B73" s="779" t="s">
        <v>91</v>
      </c>
      <c r="C73" s="780">
        <f t="shared" si="3"/>
        <v>0</v>
      </c>
      <c r="D73" s="833"/>
      <c r="E73" s="833"/>
      <c r="F73" s="780">
        <f>D73+E73</f>
        <v>0</v>
      </c>
      <c r="G73" s="833"/>
      <c r="H73" s="833"/>
      <c r="I73" s="780">
        <f>G73+H73</f>
        <v>0</v>
      </c>
      <c r="J73" s="834"/>
      <c r="K73" s="833"/>
      <c r="L73" s="780">
        <f>J73+K73</f>
        <v>0</v>
      </c>
      <c r="M73" s="833"/>
      <c r="N73" s="833"/>
      <c r="O73" s="780">
        <f>M73+N73</f>
        <v>0</v>
      </c>
      <c r="P73" s="835"/>
    </row>
    <row r="74" spans="1:16" ht="60" hidden="1" x14ac:dyDescent="0.25">
      <c r="A74" s="791">
        <v>1228</v>
      </c>
      <c r="B74" s="792" t="s">
        <v>92</v>
      </c>
      <c r="C74" s="787">
        <f t="shared" si="3"/>
        <v>0</v>
      </c>
      <c r="D74" s="841"/>
      <c r="E74" s="841"/>
      <c r="F74" s="787">
        <f>D74+E74</f>
        <v>0</v>
      </c>
      <c r="G74" s="841"/>
      <c r="H74" s="841"/>
      <c r="I74" s="787">
        <f>G74+H74</f>
        <v>0</v>
      </c>
      <c r="J74" s="842"/>
      <c r="K74" s="841"/>
      <c r="L74" s="787">
        <f>J74+K74</f>
        <v>0</v>
      </c>
      <c r="M74" s="841"/>
      <c r="N74" s="841"/>
      <c r="O74" s="787">
        <f>M74+N74</f>
        <v>0</v>
      </c>
      <c r="P74" s="839"/>
    </row>
    <row r="75" spans="1:16" x14ac:dyDescent="0.25">
      <c r="A75" s="823">
        <v>2000</v>
      </c>
      <c r="B75" s="823" t="s">
        <v>93</v>
      </c>
      <c r="C75" s="824">
        <f t="shared" si="3"/>
        <v>156539</v>
      </c>
      <c r="D75" s="824">
        <f t="shared" ref="D75:O75" si="17">SUM(D76,D83,D120,D151,D152)</f>
        <v>158488</v>
      </c>
      <c r="E75" s="824">
        <f t="shared" si="17"/>
        <v>-1949</v>
      </c>
      <c r="F75" s="824">
        <f t="shared" si="17"/>
        <v>156539</v>
      </c>
      <c r="G75" s="824">
        <f t="shared" si="17"/>
        <v>0</v>
      </c>
      <c r="H75" s="824">
        <f t="shared" si="17"/>
        <v>0</v>
      </c>
      <c r="I75" s="824">
        <f t="shared" si="17"/>
        <v>0</v>
      </c>
      <c r="J75" s="825">
        <f t="shared" si="17"/>
        <v>0</v>
      </c>
      <c r="K75" s="824">
        <f t="shared" si="17"/>
        <v>0</v>
      </c>
      <c r="L75" s="824">
        <f t="shared" si="17"/>
        <v>0</v>
      </c>
      <c r="M75" s="824">
        <f t="shared" si="17"/>
        <v>0</v>
      </c>
      <c r="N75" s="824">
        <f t="shared" si="17"/>
        <v>0</v>
      </c>
      <c r="O75" s="824">
        <f t="shared" si="17"/>
        <v>0</v>
      </c>
      <c r="P75" s="826"/>
    </row>
    <row r="76" spans="1:16" ht="24" hidden="1" x14ac:dyDescent="0.25">
      <c r="A76" s="764">
        <v>2100</v>
      </c>
      <c r="B76" s="827" t="s">
        <v>94</v>
      </c>
      <c r="C76" s="765">
        <f t="shared" si="3"/>
        <v>0</v>
      </c>
      <c r="D76" s="765">
        <f t="shared" ref="D76:O76" si="18">SUM(D77,D80)</f>
        <v>0</v>
      </c>
      <c r="E76" s="765">
        <f t="shared" si="18"/>
        <v>0</v>
      </c>
      <c r="F76" s="765">
        <f t="shared" si="18"/>
        <v>0</v>
      </c>
      <c r="G76" s="765">
        <f t="shared" si="18"/>
        <v>0</v>
      </c>
      <c r="H76" s="765">
        <f t="shared" si="18"/>
        <v>0</v>
      </c>
      <c r="I76" s="765">
        <f t="shared" si="18"/>
        <v>0</v>
      </c>
      <c r="J76" s="828">
        <f t="shared" si="18"/>
        <v>0</v>
      </c>
      <c r="K76" s="765">
        <f t="shared" si="18"/>
        <v>0</v>
      </c>
      <c r="L76" s="765">
        <f t="shared" si="18"/>
        <v>0</v>
      </c>
      <c r="M76" s="765">
        <f t="shared" si="18"/>
        <v>0</v>
      </c>
      <c r="N76" s="765">
        <f t="shared" si="18"/>
        <v>0</v>
      </c>
      <c r="O76" s="765">
        <f t="shared" si="18"/>
        <v>0</v>
      </c>
      <c r="P76" s="843"/>
    </row>
    <row r="77" spans="1:16" ht="24" hidden="1" x14ac:dyDescent="0.25">
      <c r="A77" s="830">
        <v>2110</v>
      </c>
      <c r="B77" s="773" t="s">
        <v>95</v>
      </c>
      <c r="C77" s="774">
        <f t="shared" si="3"/>
        <v>0</v>
      </c>
      <c r="D77" s="774">
        <f t="shared" ref="D77:O77" si="19">SUM(D78:D79)</f>
        <v>0</v>
      </c>
      <c r="E77" s="774">
        <f t="shared" si="19"/>
        <v>0</v>
      </c>
      <c r="F77" s="774">
        <f t="shared" si="19"/>
        <v>0</v>
      </c>
      <c r="G77" s="774">
        <f t="shared" si="19"/>
        <v>0</v>
      </c>
      <c r="H77" s="774">
        <f t="shared" si="19"/>
        <v>0</v>
      </c>
      <c r="I77" s="774">
        <f t="shared" si="19"/>
        <v>0</v>
      </c>
      <c r="J77" s="831">
        <f t="shared" si="19"/>
        <v>0</v>
      </c>
      <c r="K77" s="774">
        <f t="shared" si="19"/>
        <v>0</v>
      </c>
      <c r="L77" s="774">
        <f t="shared" si="19"/>
        <v>0</v>
      </c>
      <c r="M77" s="774">
        <f t="shared" si="19"/>
        <v>0</v>
      </c>
      <c r="N77" s="774">
        <f t="shared" si="19"/>
        <v>0</v>
      </c>
      <c r="O77" s="774">
        <f t="shared" si="19"/>
        <v>0</v>
      </c>
      <c r="P77" s="832"/>
    </row>
    <row r="78" spans="1:16" hidden="1" x14ac:dyDescent="0.25">
      <c r="A78" s="751">
        <v>2111</v>
      </c>
      <c r="B78" s="779" t="s">
        <v>96</v>
      </c>
      <c r="C78" s="780">
        <f t="shared" si="3"/>
        <v>0</v>
      </c>
      <c r="D78" s="833"/>
      <c r="E78" s="833"/>
      <c r="F78" s="780">
        <f>D78+E78</f>
        <v>0</v>
      </c>
      <c r="G78" s="833"/>
      <c r="H78" s="833"/>
      <c r="I78" s="780">
        <f>G78+H78</f>
        <v>0</v>
      </c>
      <c r="J78" s="834"/>
      <c r="K78" s="833"/>
      <c r="L78" s="780">
        <f>J78+K78</f>
        <v>0</v>
      </c>
      <c r="M78" s="833"/>
      <c r="N78" s="833"/>
      <c r="O78" s="780">
        <f>M78+N78</f>
        <v>0</v>
      </c>
      <c r="P78" s="835"/>
    </row>
    <row r="79" spans="1:16" ht="24" hidden="1" x14ac:dyDescent="0.25">
      <c r="A79" s="751">
        <v>2112</v>
      </c>
      <c r="B79" s="779" t="s">
        <v>97</v>
      </c>
      <c r="C79" s="780">
        <f t="shared" si="3"/>
        <v>0</v>
      </c>
      <c r="D79" s="833"/>
      <c r="E79" s="833"/>
      <c r="F79" s="780">
        <f>D79+E79</f>
        <v>0</v>
      </c>
      <c r="G79" s="833"/>
      <c r="H79" s="833"/>
      <c r="I79" s="780">
        <f>G79+H79</f>
        <v>0</v>
      </c>
      <c r="J79" s="834"/>
      <c r="K79" s="833"/>
      <c r="L79" s="780">
        <f>J79+K79</f>
        <v>0</v>
      </c>
      <c r="M79" s="833"/>
      <c r="N79" s="833"/>
      <c r="O79" s="780">
        <f>M79+N79</f>
        <v>0</v>
      </c>
      <c r="P79" s="835"/>
    </row>
    <row r="80" spans="1:16" ht="24" hidden="1" x14ac:dyDescent="0.25">
      <c r="A80" s="836">
        <v>2120</v>
      </c>
      <c r="B80" s="779" t="s">
        <v>98</v>
      </c>
      <c r="C80" s="780">
        <f t="shared" si="3"/>
        <v>0</v>
      </c>
      <c r="D80" s="780">
        <f t="shared" ref="D80:O80" si="20">SUM(D81:D82)</f>
        <v>0</v>
      </c>
      <c r="E80" s="780">
        <f t="shared" si="20"/>
        <v>0</v>
      </c>
      <c r="F80" s="780">
        <f t="shared" si="20"/>
        <v>0</v>
      </c>
      <c r="G80" s="780">
        <f t="shared" si="20"/>
        <v>0</v>
      </c>
      <c r="H80" s="780">
        <f t="shared" si="20"/>
        <v>0</v>
      </c>
      <c r="I80" s="780">
        <f t="shared" si="20"/>
        <v>0</v>
      </c>
      <c r="J80" s="837">
        <f t="shared" si="20"/>
        <v>0</v>
      </c>
      <c r="K80" s="780">
        <f t="shared" si="20"/>
        <v>0</v>
      </c>
      <c r="L80" s="780">
        <f t="shared" si="20"/>
        <v>0</v>
      </c>
      <c r="M80" s="780">
        <f t="shared" si="20"/>
        <v>0</v>
      </c>
      <c r="N80" s="780">
        <f t="shared" si="20"/>
        <v>0</v>
      </c>
      <c r="O80" s="780">
        <f t="shared" si="20"/>
        <v>0</v>
      </c>
      <c r="P80" s="835"/>
    </row>
    <row r="81" spans="1:16" hidden="1" x14ac:dyDescent="0.25">
      <c r="A81" s="751">
        <v>2121</v>
      </c>
      <c r="B81" s="779" t="s">
        <v>96</v>
      </c>
      <c r="C81" s="780">
        <f t="shared" si="3"/>
        <v>0</v>
      </c>
      <c r="D81" s="833"/>
      <c r="E81" s="833"/>
      <c r="F81" s="780">
        <f>D81+E81</f>
        <v>0</v>
      </c>
      <c r="G81" s="833"/>
      <c r="H81" s="833"/>
      <c r="I81" s="780">
        <f>G81+H81</f>
        <v>0</v>
      </c>
      <c r="J81" s="834"/>
      <c r="K81" s="833"/>
      <c r="L81" s="780">
        <f>J81+K81</f>
        <v>0</v>
      </c>
      <c r="M81" s="833"/>
      <c r="N81" s="833"/>
      <c r="O81" s="780">
        <f>M81+N81</f>
        <v>0</v>
      </c>
      <c r="P81" s="835"/>
    </row>
    <row r="82" spans="1:16" ht="24" hidden="1" x14ac:dyDescent="0.25">
      <c r="A82" s="751">
        <v>2122</v>
      </c>
      <c r="B82" s="779" t="s">
        <v>97</v>
      </c>
      <c r="C82" s="780">
        <f t="shared" si="3"/>
        <v>0</v>
      </c>
      <c r="D82" s="833"/>
      <c r="E82" s="833"/>
      <c r="F82" s="780">
        <f>D82+E82</f>
        <v>0</v>
      </c>
      <c r="G82" s="833"/>
      <c r="H82" s="833"/>
      <c r="I82" s="780">
        <f>G82+H82</f>
        <v>0</v>
      </c>
      <c r="J82" s="834"/>
      <c r="K82" s="833"/>
      <c r="L82" s="780">
        <f>J82+K82</f>
        <v>0</v>
      </c>
      <c r="M82" s="833"/>
      <c r="N82" s="833"/>
      <c r="O82" s="780">
        <f>M82+N82</f>
        <v>0</v>
      </c>
      <c r="P82" s="835"/>
    </row>
    <row r="83" spans="1:16" x14ac:dyDescent="0.25">
      <c r="A83" s="786">
        <v>2200</v>
      </c>
      <c r="B83" s="792" t="s">
        <v>99</v>
      </c>
      <c r="C83" s="787">
        <f t="shared" si="3"/>
        <v>156539</v>
      </c>
      <c r="D83" s="787">
        <f t="shared" ref="D83:O83" si="21">SUM(D84,D85,D91,D99,D107,D108,D114,D119)</f>
        <v>158488</v>
      </c>
      <c r="E83" s="787">
        <f t="shared" si="21"/>
        <v>-1949</v>
      </c>
      <c r="F83" s="787">
        <f t="shared" si="21"/>
        <v>156539</v>
      </c>
      <c r="G83" s="787">
        <f t="shared" si="21"/>
        <v>0</v>
      </c>
      <c r="H83" s="787">
        <f t="shared" si="21"/>
        <v>0</v>
      </c>
      <c r="I83" s="787">
        <f t="shared" si="21"/>
        <v>0</v>
      </c>
      <c r="J83" s="838">
        <f t="shared" si="21"/>
        <v>0</v>
      </c>
      <c r="K83" s="787">
        <f t="shared" si="21"/>
        <v>0</v>
      </c>
      <c r="L83" s="787">
        <f t="shared" si="21"/>
        <v>0</v>
      </c>
      <c r="M83" s="787">
        <f t="shared" si="21"/>
        <v>0</v>
      </c>
      <c r="N83" s="787">
        <f t="shared" si="21"/>
        <v>0</v>
      </c>
      <c r="O83" s="787">
        <f t="shared" si="21"/>
        <v>0</v>
      </c>
      <c r="P83" s="839"/>
    </row>
    <row r="84" spans="1:16" hidden="1" x14ac:dyDescent="0.25">
      <c r="A84" s="830">
        <v>2210</v>
      </c>
      <c r="B84" s="773" t="s">
        <v>100</v>
      </c>
      <c r="C84" s="774">
        <f t="shared" si="3"/>
        <v>0</v>
      </c>
      <c r="D84" s="801"/>
      <c r="E84" s="801"/>
      <c r="F84" s="774">
        <f>D84+E84</f>
        <v>0</v>
      </c>
      <c r="G84" s="801"/>
      <c r="H84" s="801"/>
      <c r="I84" s="774">
        <f>G84+H84</f>
        <v>0</v>
      </c>
      <c r="J84" s="840"/>
      <c r="K84" s="801"/>
      <c r="L84" s="774">
        <f>J84+K84</f>
        <v>0</v>
      </c>
      <c r="M84" s="801"/>
      <c r="N84" s="801"/>
      <c r="O84" s="774">
        <f>M84+N84</f>
        <v>0</v>
      </c>
      <c r="P84" s="832"/>
    </row>
    <row r="85" spans="1:16" ht="24" hidden="1" x14ac:dyDescent="0.25">
      <c r="A85" s="836">
        <v>2220</v>
      </c>
      <c r="B85" s="779" t="s">
        <v>101</v>
      </c>
      <c r="C85" s="780">
        <f t="shared" si="3"/>
        <v>0</v>
      </c>
      <c r="D85" s="780">
        <f t="shared" ref="D85:O85" si="22">SUM(D86:D90)</f>
        <v>0</v>
      </c>
      <c r="E85" s="780">
        <f t="shared" si="22"/>
        <v>0</v>
      </c>
      <c r="F85" s="780">
        <f t="shared" si="22"/>
        <v>0</v>
      </c>
      <c r="G85" s="780">
        <f t="shared" si="22"/>
        <v>0</v>
      </c>
      <c r="H85" s="780">
        <f t="shared" si="22"/>
        <v>0</v>
      </c>
      <c r="I85" s="780">
        <f t="shared" si="22"/>
        <v>0</v>
      </c>
      <c r="J85" s="837">
        <f t="shared" si="22"/>
        <v>0</v>
      </c>
      <c r="K85" s="780">
        <f t="shared" si="22"/>
        <v>0</v>
      </c>
      <c r="L85" s="780">
        <f t="shared" si="22"/>
        <v>0</v>
      </c>
      <c r="M85" s="780">
        <f t="shared" si="22"/>
        <v>0</v>
      </c>
      <c r="N85" s="780">
        <f t="shared" si="22"/>
        <v>0</v>
      </c>
      <c r="O85" s="780">
        <f t="shared" si="22"/>
        <v>0</v>
      </c>
      <c r="P85" s="835"/>
    </row>
    <row r="86" spans="1:16" hidden="1" x14ac:dyDescent="0.25">
      <c r="A86" s="751">
        <v>2221</v>
      </c>
      <c r="B86" s="779" t="s">
        <v>102</v>
      </c>
      <c r="C86" s="780">
        <f t="shared" si="3"/>
        <v>0</v>
      </c>
      <c r="D86" s="833"/>
      <c r="E86" s="833"/>
      <c r="F86" s="780">
        <f>D86+E86</f>
        <v>0</v>
      </c>
      <c r="G86" s="833"/>
      <c r="H86" s="833"/>
      <c r="I86" s="780">
        <f>G86+H86</f>
        <v>0</v>
      </c>
      <c r="J86" s="834"/>
      <c r="K86" s="833"/>
      <c r="L86" s="780">
        <f>J86+K86</f>
        <v>0</v>
      </c>
      <c r="M86" s="833"/>
      <c r="N86" s="833"/>
      <c r="O86" s="780">
        <f>M86+N86</f>
        <v>0</v>
      </c>
      <c r="P86" s="835"/>
    </row>
    <row r="87" spans="1:16" ht="24" hidden="1" x14ac:dyDescent="0.25">
      <c r="A87" s="751">
        <v>2222</v>
      </c>
      <c r="B87" s="779" t="s">
        <v>103</v>
      </c>
      <c r="C87" s="780">
        <f t="shared" si="3"/>
        <v>0</v>
      </c>
      <c r="D87" s="833"/>
      <c r="E87" s="833"/>
      <c r="F87" s="780">
        <f>D87+E87</f>
        <v>0</v>
      </c>
      <c r="G87" s="833"/>
      <c r="H87" s="833"/>
      <c r="I87" s="780">
        <f>G87+H87</f>
        <v>0</v>
      </c>
      <c r="J87" s="834"/>
      <c r="K87" s="833"/>
      <c r="L87" s="780">
        <f>J87+K87</f>
        <v>0</v>
      </c>
      <c r="M87" s="833"/>
      <c r="N87" s="833"/>
      <c r="O87" s="780">
        <f>M87+N87</f>
        <v>0</v>
      </c>
      <c r="P87" s="835"/>
    </row>
    <row r="88" spans="1:16" hidden="1" x14ac:dyDescent="0.25">
      <c r="A88" s="751">
        <v>2223</v>
      </c>
      <c r="B88" s="779" t="s">
        <v>104</v>
      </c>
      <c r="C88" s="780">
        <f t="shared" si="3"/>
        <v>0</v>
      </c>
      <c r="D88" s="833"/>
      <c r="E88" s="833"/>
      <c r="F88" s="780">
        <f>D88+E88</f>
        <v>0</v>
      </c>
      <c r="G88" s="833"/>
      <c r="H88" s="833"/>
      <c r="I88" s="780">
        <f>G88+H88</f>
        <v>0</v>
      </c>
      <c r="J88" s="834"/>
      <c r="K88" s="833"/>
      <c r="L88" s="780">
        <f>J88+K88</f>
        <v>0</v>
      </c>
      <c r="M88" s="833"/>
      <c r="N88" s="833"/>
      <c r="O88" s="780">
        <f>M88+N88</f>
        <v>0</v>
      </c>
      <c r="P88" s="835"/>
    </row>
    <row r="89" spans="1:16" ht="48" hidden="1" x14ac:dyDescent="0.25">
      <c r="A89" s="751">
        <v>2224</v>
      </c>
      <c r="B89" s="779" t="s">
        <v>105</v>
      </c>
      <c r="C89" s="780">
        <f t="shared" si="3"/>
        <v>0</v>
      </c>
      <c r="D89" s="833"/>
      <c r="E89" s="833"/>
      <c r="F89" s="780">
        <f>D89+E89</f>
        <v>0</v>
      </c>
      <c r="G89" s="833"/>
      <c r="H89" s="833"/>
      <c r="I89" s="780">
        <f>G89+H89</f>
        <v>0</v>
      </c>
      <c r="J89" s="834"/>
      <c r="K89" s="833"/>
      <c r="L89" s="780">
        <f>J89+K89</f>
        <v>0</v>
      </c>
      <c r="M89" s="833"/>
      <c r="N89" s="833"/>
      <c r="O89" s="780">
        <f>M89+N89</f>
        <v>0</v>
      </c>
      <c r="P89" s="835"/>
    </row>
    <row r="90" spans="1:16" ht="24" hidden="1" x14ac:dyDescent="0.25">
      <c r="A90" s="751">
        <v>2229</v>
      </c>
      <c r="B90" s="779" t="s">
        <v>106</v>
      </c>
      <c r="C90" s="780">
        <f t="shared" si="3"/>
        <v>0</v>
      </c>
      <c r="D90" s="833"/>
      <c r="E90" s="833"/>
      <c r="F90" s="780">
        <f>D90+E90</f>
        <v>0</v>
      </c>
      <c r="G90" s="833"/>
      <c r="H90" s="833"/>
      <c r="I90" s="780">
        <f>G90+H90</f>
        <v>0</v>
      </c>
      <c r="J90" s="834"/>
      <c r="K90" s="833"/>
      <c r="L90" s="780">
        <f>J90+K90</f>
        <v>0</v>
      </c>
      <c r="M90" s="833"/>
      <c r="N90" s="833"/>
      <c r="O90" s="780">
        <f>M90+N90</f>
        <v>0</v>
      </c>
      <c r="P90" s="835"/>
    </row>
    <row r="91" spans="1:16" hidden="1" x14ac:dyDescent="0.25">
      <c r="A91" s="836">
        <v>2230</v>
      </c>
      <c r="B91" s="779" t="s">
        <v>107</v>
      </c>
      <c r="C91" s="780">
        <f t="shared" si="3"/>
        <v>0</v>
      </c>
      <c r="D91" s="780">
        <f t="shared" ref="D91:O91" si="23">SUM(D92:D98)</f>
        <v>0</v>
      </c>
      <c r="E91" s="780">
        <f t="shared" si="23"/>
        <v>0</v>
      </c>
      <c r="F91" s="780">
        <f t="shared" si="23"/>
        <v>0</v>
      </c>
      <c r="G91" s="780">
        <f t="shared" si="23"/>
        <v>0</v>
      </c>
      <c r="H91" s="780">
        <f t="shared" si="23"/>
        <v>0</v>
      </c>
      <c r="I91" s="780">
        <f t="shared" si="23"/>
        <v>0</v>
      </c>
      <c r="J91" s="837">
        <f t="shared" si="23"/>
        <v>0</v>
      </c>
      <c r="K91" s="780">
        <f t="shared" si="23"/>
        <v>0</v>
      </c>
      <c r="L91" s="780">
        <f t="shared" si="23"/>
        <v>0</v>
      </c>
      <c r="M91" s="780">
        <f t="shared" si="23"/>
        <v>0</v>
      </c>
      <c r="N91" s="780">
        <f t="shared" si="23"/>
        <v>0</v>
      </c>
      <c r="O91" s="780">
        <f t="shared" si="23"/>
        <v>0</v>
      </c>
      <c r="P91" s="835"/>
    </row>
    <row r="92" spans="1:16" ht="24" hidden="1" x14ac:dyDescent="0.25">
      <c r="A92" s="751">
        <v>2231</v>
      </c>
      <c r="B92" s="779" t="s">
        <v>108</v>
      </c>
      <c r="C92" s="780">
        <f t="shared" si="3"/>
        <v>0</v>
      </c>
      <c r="D92" s="833"/>
      <c r="E92" s="833"/>
      <c r="F92" s="780">
        <f t="shared" ref="F92:F98" si="24">D92+E92</f>
        <v>0</v>
      </c>
      <c r="G92" s="833"/>
      <c r="H92" s="833"/>
      <c r="I92" s="780">
        <f t="shared" ref="I92:I98" si="25">G92+H92</f>
        <v>0</v>
      </c>
      <c r="J92" s="834"/>
      <c r="K92" s="833"/>
      <c r="L92" s="780">
        <f t="shared" ref="L92:L98" si="26">J92+K92</f>
        <v>0</v>
      </c>
      <c r="M92" s="833"/>
      <c r="N92" s="833"/>
      <c r="O92" s="780">
        <f t="shared" ref="O92:O98" si="27">M92+N92</f>
        <v>0</v>
      </c>
      <c r="P92" s="835"/>
    </row>
    <row r="93" spans="1:16" ht="24.75" hidden="1" customHeight="1" x14ac:dyDescent="0.25">
      <c r="A93" s="751">
        <v>2232</v>
      </c>
      <c r="B93" s="779" t="s">
        <v>109</v>
      </c>
      <c r="C93" s="780">
        <f t="shared" si="3"/>
        <v>0</v>
      </c>
      <c r="D93" s="833"/>
      <c r="E93" s="833"/>
      <c r="F93" s="780">
        <f t="shared" si="24"/>
        <v>0</v>
      </c>
      <c r="G93" s="833"/>
      <c r="H93" s="833"/>
      <c r="I93" s="780">
        <f t="shared" si="25"/>
        <v>0</v>
      </c>
      <c r="J93" s="834"/>
      <c r="K93" s="833"/>
      <c r="L93" s="780">
        <f t="shared" si="26"/>
        <v>0</v>
      </c>
      <c r="M93" s="833"/>
      <c r="N93" s="833"/>
      <c r="O93" s="780">
        <f t="shared" si="27"/>
        <v>0</v>
      </c>
      <c r="P93" s="835"/>
    </row>
    <row r="94" spans="1:16" ht="24" hidden="1" x14ac:dyDescent="0.25">
      <c r="A94" s="751">
        <v>2233</v>
      </c>
      <c r="B94" s="779" t="s">
        <v>110</v>
      </c>
      <c r="C94" s="780">
        <f t="shared" si="3"/>
        <v>0</v>
      </c>
      <c r="D94" s="833"/>
      <c r="E94" s="833"/>
      <c r="F94" s="780">
        <f t="shared" si="24"/>
        <v>0</v>
      </c>
      <c r="G94" s="833"/>
      <c r="H94" s="833"/>
      <c r="I94" s="780">
        <f t="shared" si="25"/>
        <v>0</v>
      </c>
      <c r="J94" s="834"/>
      <c r="K94" s="833"/>
      <c r="L94" s="780">
        <f t="shared" si="26"/>
        <v>0</v>
      </c>
      <c r="M94" s="833"/>
      <c r="N94" s="833"/>
      <c r="O94" s="780">
        <f t="shared" si="27"/>
        <v>0</v>
      </c>
      <c r="P94" s="835"/>
    </row>
    <row r="95" spans="1:16" ht="36" hidden="1" x14ac:dyDescent="0.25">
      <c r="A95" s="751">
        <v>2234</v>
      </c>
      <c r="B95" s="779" t="s">
        <v>111</v>
      </c>
      <c r="C95" s="780">
        <f t="shared" si="3"/>
        <v>0</v>
      </c>
      <c r="D95" s="833"/>
      <c r="E95" s="833"/>
      <c r="F95" s="780">
        <f t="shared" si="24"/>
        <v>0</v>
      </c>
      <c r="G95" s="833"/>
      <c r="H95" s="833"/>
      <c r="I95" s="780">
        <f t="shared" si="25"/>
        <v>0</v>
      </c>
      <c r="J95" s="834"/>
      <c r="K95" s="833"/>
      <c r="L95" s="780">
        <f t="shared" si="26"/>
        <v>0</v>
      </c>
      <c r="M95" s="833"/>
      <c r="N95" s="833"/>
      <c r="O95" s="780">
        <f t="shared" si="27"/>
        <v>0</v>
      </c>
      <c r="P95" s="835"/>
    </row>
    <row r="96" spans="1:16" ht="24" hidden="1" x14ac:dyDescent="0.25">
      <c r="A96" s="751">
        <v>2235</v>
      </c>
      <c r="B96" s="779" t="s">
        <v>112</v>
      </c>
      <c r="C96" s="780">
        <f t="shared" si="3"/>
        <v>0</v>
      </c>
      <c r="D96" s="833"/>
      <c r="E96" s="833"/>
      <c r="F96" s="780">
        <f t="shared" si="24"/>
        <v>0</v>
      </c>
      <c r="G96" s="833"/>
      <c r="H96" s="833"/>
      <c r="I96" s="780">
        <f t="shared" si="25"/>
        <v>0</v>
      </c>
      <c r="J96" s="834"/>
      <c r="K96" s="833"/>
      <c r="L96" s="780">
        <f t="shared" si="26"/>
        <v>0</v>
      </c>
      <c r="M96" s="833"/>
      <c r="N96" s="833"/>
      <c r="O96" s="780">
        <f t="shared" si="27"/>
        <v>0</v>
      </c>
      <c r="P96" s="835"/>
    </row>
    <row r="97" spans="1:16" hidden="1" x14ac:dyDescent="0.25">
      <c r="A97" s="751">
        <v>2236</v>
      </c>
      <c r="B97" s="779" t="s">
        <v>114</v>
      </c>
      <c r="C97" s="780">
        <f t="shared" si="3"/>
        <v>0</v>
      </c>
      <c r="D97" s="833"/>
      <c r="E97" s="833"/>
      <c r="F97" s="780">
        <f t="shared" si="24"/>
        <v>0</v>
      </c>
      <c r="G97" s="833"/>
      <c r="H97" s="833"/>
      <c r="I97" s="780">
        <f t="shared" si="25"/>
        <v>0</v>
      </c>
      <c r="J97" s="834"/>
      <c r="K97" s="833"/>
      <c r="L97" s="780">
        <f t="shared" si="26"/>
        <v>0</v>
      </c>
      <c r="M97" s="833"/>
      <c r="N97" s="833"/>
      <c r="O97" s="780">
        <f t="shared" si="27"/>
        <v>0</v>
      </c>
      <c r="P97" s="835"/>
    </row>
    <row r="98" spans="1:16" hidden="1" x14ac:dyDescent="0.25">
      <c r="A98" s="751">
        <v>2239</v>
      </c>
      <c r="B98" s="779" t="s">
        <v>115</v>
      </c>
      <c r="C98" s="780">
        <f t="shared" si="3"/>
        <v>0</v>
      </c>
      <c r="D98" s="833"/>
      <c r="E98" s="833"/>
      <c r="F98" s="780">
        <f t="shared" si="24"/>
        <v>0</v>
      </c>
      <c r="G98" s="833"/>
      <c r="H98" s="833"/>
      <c r="I98" s="780">
        <f t="shared" si="25"/>
        <v>0</v>
      </c>
      <c r="J98" s="834"/>
      <c r="K98" s="833"/>
      <c r="L98" s="780">
        <f t="shared" si="26"/>
        <v>0</v>
      </c>
      <c r="M98" s="833"/>
      <c r="N98" s="833"/>
      <c r="O98" s="780">
        <f t="shared" si="27"/>
        <v>0</v>
      </c>
      <c r="P98" s="835"/>
    </row>
    <row r="99" spans="1:16" ht="36" hidden="1" x14ac:dyDescent="0.25">
      <c r="A99" s="836">
        <v>2240</v>
      </c>
      <c r="B99" s="779" t="s">
        <v>116</v>
      </c>
      <c r="C99" s="780">
        <f t="shared" si="3"/>
        <v>0</v>
      </c>
      <c r="D99" s="780">
        <f t="shared" ref="D99:O99" si="28">SUM(D100:D106)</f>
        <v>0</v>
      </c>
      <c r="E99" s="780">
        <f t="shared" si="28"/>
        <v>0</v>
      </c>
      <c r="F99" s="780">
        <f t="shared" si="28"/>
        <v>0</v>
      </c>
      <c r="G99" s="780">
        <f t="shared" si="28"/>
        <v>0</v>
      </c>
      <c r="H99" s="780">
        <f t="shared" si="28"/>
        <v>0</v>
      </c>
      <c r="I99" s="780">
        <f t="shared" si="28"/>
        <v>0</v>
      </c>
      <c r="J99" s="837">
        <f t="shared" si="28"/>
        <v>0</v>
      </c>
      <c r="K99" s="780">
        <f t="shared" si="28"/>
        <v>0</v>
      </c>
      <c r="L99" s="780">
        <f t="shared" si="28"/>
        <v>0</v>
      </c>
      <c r="M99" s="780">
        <f t="shared" si="28"/>
        <v>0</v>
      </c>
      <c r="N99" s="780">
        <f t="shared" si="28"/>
        <v>0</v>
      </c>
      <c r="O99" s="780">
        <f t="shared" si="28"/>
        <v>0</v>
      </c>
      <c r="P99" s="835"/>
    </row>
    <row r="100" spans="1:16" hidden="1" x14ac:dyDescent="0.25">
      <c r="A100" s="751">
        <v>2241</v>
      </c>
      <c r="B100" s="779" t="s">
        <v>117</v>
      </c>
      <c r="C100" s="780">
        <f t="shared" si="3"/>
        <v>0</v>
      </c>
      <c r="D100" s="833"/>
      <c r="E100" s="833"/>
      <c r="F100" s="780">
        <f t="shared" ref="F100:F107" si="29">D100+E100</f>
        <v>0</v>
      </c>
      <c r="G100" s="833"/>
      <c r="H100" s="833"/>
      <c r="I100" s="780">
        <f t="shared" ref="I100:I107" si="30">G100+H100</f>
        <v>0</v>
      </c>
      <c r="J100" s="834"/>
      <c r="K100" s="833"/>
      <c r="L100" s="780">
        <f t="shared" ref="L100:L107" si="31">J100+K100</f>
        <v>0</v>
      </c>
      <c r="M100" s="833"/>
      <c r="N100" s="833"/>
      <c r="O100" s="780">
        <f t="shared" ref="O100:O107" si="32">M100+N100</f>
        <v>0</v>
      </c>
      <c r="P100" s="835"/>
    </row>
    <row r="101" spans="1:16" ht="24" hidden="1" x14ac:dyDescent="0.25">
      <c r="A101" s="751">
        <v>2242</v>
      </c>
      <c r="B101" s="779" t="s">
        <v>118</v>
      </c>
      <c r="C101" s="780">
        <f t="shared" si="3"/>
        <v>0</v>
      </c>
      <c r="D101" s="833"/>
      <c r="E101" s="833"/>
      <c r="F101" s="780">
        <f t="shared" si="29"/>
        <v>0</v>
      </c>
      <c r="G101" s="833"/>
      <c r="H101" s="833"/>
      <c r="I101" s="780">
        <f t="shared" si="30"/>
        <v>0</v>
      </c>
      <c r="J101" s="834"/>
      <c r="K101" s="833"/>
      <c r="L101" s="780">
        <f t="shared" si="31"/>
        <v>0</v>
      </c>
      <c r="M101" s="833"/>
      <c r="N101" s="833"/>
      <c r="O101" s="780">
        <f t="shared" si="32"/>
        <v>0</v>
      </c>
      <c r="P101" s="835"/>
    </row>
    <row r="102" spans="1:16" ht="24" hidden="1" x14ac:dyDescent="0.25">
      <c r="A102" s="751">
        <v>2243</v>
      </c>
      <c r="B102" s="779" t="s">
        <v>119</v>
      </c>
      <c r="C102" s="780">
        <f t="shared" si="3"/>
        <v>0</v>
      </c>
      <c r="D102" s="833"/>
      <c r="E102" s="833"/>
      <c r="F102" s="780">
        <f t="shared" si="29"/>
        <v>0</v>
      </c>
      <c r="G102" s="833"/>
      <c r="H102" s="833"/>
      <c r="I102" s="780">
        <f t="shared" si="30"/>
        <v>0</v>
      </c>
      <c r="J102" s="834"/>
      <c r="K102" s="833"/>
      <c r="L102" s="780">
        <f t="shared" si="31"/>
        <v>0</v>
      </c>
      <c r="M102" s="833"/>
      <c r="N102" s="833"/>
      <c r="O102" s="780">
        <f t="shared" si="32"/>
        <v>0</v>
      </c>
      <c r="P102" s="835"/>
    </row>
    <row r="103" spans="1:16" hidden="1" x14ac:dyDescent="0.25">
      <c r="A103" s="751">
        <v>2244</v>
      </c>
      <c r="B103" s="779" t="s">
        <v>120</v>
      </c>
      <c r="C103" s="780">
        <f t="shared" si="3"/>
        <v>0</v>
      </c>
      <c r="D103" s="833"/>
      <c r="E103" s="833"/>
      <c r="F103" s="780">
        <f t="shared" si="29"/>
        <v>0</v>
      </c>
      <c r="G103" s="833"/>
      <c r="H103" s="833"/>
      <c r="I103" s="780">
        <f t="shared" si="30"/>
        <v>0</v>
      </c>
      <c r="J103" s="834"/>
      <c r="K103" s="833"/>
      <c r="L103" s="780">
        <f t="shared" si="31"/>
        <v>0</v>
      </c>
      <c r="M103" s="833"/>
      <c r="N103" s="833"/>
      <c r="O103" s="780">
        <f t="shared" si="32"/>
        <v>0</v>
      </c>
      <c r="P103" s="835"/>
    </row>
    <row r="104" spans="1:16" ht="24" hidden="1" x14ac:dyDescent="0.25">
      <c r="A104" s="751">
        <v>2246</v>
      </c>
      <c r="B104" s="779" t="s">
        <v>121</v>
      </c>
      <c r="C104" s="780">
        <f t="shared" si="3"/>
        <v>0</v>
      </c>
      <c r="D104" s="833"/>
      <c r="E104" s="833"/>
      <c r="F104" s="780">
        <f t="shared" si="29"/>
        <v>0</v>
      </c>
      <c r="G104" s="833"/>
      <c r="H104" s="833"/>
      <c r="I104" s="780">
        <f t="shared" si="30"/>
        <v>0</v>
      </c>
      <c r="J104" s="834"/>
      <c r="K104" s="833"/>
      <c r="L104" s="780">
        <f t="shared" si="31"/>
        <v>0</v>
      </c>
      <c r="M104" s="833"/>
      <c r="N104" s="833"/>
      <c r="O104" s="780">
        <f t="shared" si="32"/>
        <v>0</v>
      </c>
      <c r="P104" s="835"/>
    </row>
    <row r="105" spans="1:16" hidden="1" x14ac:dyDescent="0.25">
      <c r="A105" s="751">
        <v>2247</v>
      </c>
      <c r="B105" s="779" t="s">
        <v>122</v>
      </c>
      <c r="C105" s="780">
        <f t="shared" si="3"/>
        <v>0</v>
      </c>
      <c r="D105" s="833"/>
      <c r="E105" s="833"/>
      <c r="F105" s="780">
        <f t="shared" si="29"/>
        <v>0</v>
      </c>
      <c r="G105" s="833"/>
      <c r="H105" s="833"/>
      <c r="I105" s="780">
        <f t="shared" si="30"/>
        <v>0</v>
      </c>
      <c r="J105" s="834"/>
      <c r="K105" s="833"/>
      <c r="L105" s="780">
        <f t="shared" si="31"/>
        <v>0</v>
      </c>
      <c r="M105" s="833"/>
      <c r="N105" s="833"/>
      <c r="O105" s="780">
        <f t="shared" si="32"/>
        <v>0</v>
      </c>
      <c r="P105" s="835"/>
    </row>
    <row r="106" spans="1:16" ht="24" hidden="1" x14ac:dyDescent="0.25">
      <c r="A106" s="751">
        <v>2249</v>
      </c>
      <c r="B106" s="779" t="s">
        <v>123</v>
      </c>
      <c r="C106" s="780">
        <f t="shared" si="3"/>
        <v>0</v>
      </c>
      <c r="D106" s="833"/>
      <c r="E106" s="833"/>
      <c r="F106" s="780">
        <f t="shared" si="29"/>
        <v>0</v>
      </c>
      <c r="G106" s="833"/>
      <c r="H106" s="833"/>
      <c r="I106" s="780">
        <f t="shared" si="30"/>
        <v>0</v>
      </c>
      <c r="J106" s="834"/>
      <c r="K106" s="833"/>
      <c r="L106" s="780">
        <f t="shared" si="31"/>
        <v>0</v>
      </c>
      <c r="M106" s="833"/>
      <c r="N106" s="833"/>
      <c r="O106" s="780">
        <f t="shared" si="32"/>
        <v>0</v>
      </c>
      <c r="P106" s="835"/>
    </row>
    <row r="107" spans="1:16" hidden="1" x14ac:dyDescent="0.25">
      <c r="A107" s="836">
        <v>2250</v>
      </c>
      <c r="B107" s="779" t="s">
        <v>124</v>
      </c>
      <c r="C107" s="780">
        <f t="shared" si="3"/>
        <v>0</v>
      </c>
      <c r="D107" s="833"/>
      <c r="E107" s="833"/>
      <c r="F107" s="780">
        <f t="shared" si="29"/>
        <v>0</v>
      </c>
      <c r="G107" s="833"/>
      <c r="H107" s="833"/>
      <c r="I107" s="780">
        <f t="shared" si="30"/>
        <v>0</v>
      </c>
      <c r="J107" s="834"/>
      <c r="K107" s="833"/>
      <c r="L107" s="780">
        <f t="shared" si="31"/>
        <v>0</v>
      </c>
      <c r="M107" s="833"/>
      <c r="N107" s="833"/>
      <c r="O107" s="780">
        <f t="shared" si="32"/>
        <v>0</v>
      </c>
      <c r="P107" s="835"/>
    </row>
    <row r="108" spans="1:16" hidden="1" x14ac:dyDescent="0.25">
      <c r="A108" s="836">
        <v>2260</v>
      </c>
      <c r="B108" s="779" t="s">
        <v>125</v>
      </c>
      <c r="C108" s="780">
        <f t="shared" si="3"/>
        <v>0</v>
      </c>
      <c r="D108" s="780">
        <f t="shared" ref="D108:O108" si="33">SUM(D109:D113)</f>
        <v>0</v>
      </c>
      <c r="E108" s="780">
        <f t="shared" si="33"/>
        <v>0</v>
      </c>
      <c r="F108" s="780">
        <f t="shared" si="33"/>
        <v>0</v>
      </c>
      <c r="G108" s="780">
        <f t="shared" si="33"/>
        <v>0</v>
      </c>
      <c r="H108" s="780">
        <f t="shared" si="33"/>
        <v>0</v>
      </c>
      <c r="I108" s="780">
        <f t="shared" si="33"/>
        <v>0</v>
      </c>
      <c r="J108" s="837">
        <f t="shared" si="33"/>
        <v>0</v>
      </c>
      <c r="K108" s="780">
        <f t="shared" si="33"/>
        <v>0</v>
      </c>
      <c r="L108" s="780">
        <f t="shared" si="33"/>
        <v>0</v>
      </c>
      <c r="M108" s="780">
        <f t="shared" si="33"/>
        <v>0</v>
      </c>
      <c r="N108" s="780">
        <f t="shared" si="33"/>
        <v>0</v>
      </c>
      <c r="O108" s="780">
        <f t="shared" si="33"/>
        <v>0</v>
      </c>
      <c r="P108" s="835"/>
    </row>
    <row r="109" spans="1:16" hidden="1" x14ac:dyDescent="0.25">
      <c r="A109" s="751">
        <v>2261</v>
      </c>
      <c r="B109" s="779" t="s">
        <v>126</v>
      </c>
      <c r="C109" s="780">
        <f t="shared" si="3"/>
        <v>0</v>
      </c>
      <c r="D109" s="833"/>
      <c r="E109" s="833"/>
      <c r="F109" s="780">
        <f>D109+E109</f>
        <v>0</v>
      </c>
      <c r="G109" s="833"/>
      <c r="H109" s="833"/>
      <c r="I109" s="780">
        <f>G109+H109</f>
        <v>0</v>
      </c>
      <c r="J109" s="834"/>
      <c r="K109" s="833"/>
      <c r="L109" s="780">
        <f>J109+K109</f>
        <v>0</v>
      </c>
      <c r="M109" s="833"/>
      <c r="N109" s="833"/>
      <c r="O109" s="780">
        <f>M109+N109</f>
        <v>0</v>
      </c>
      <c r="P109" s="835"/>
    </row>
    <row r="110" spans="1:16" hidden="1" x14ac:dyDescent="0.25">
      <c r="A110" s="751">
        <v>2262</v>
      </c>
      <c r="B110" s="779" t="s">
        <v>127</v>
      </c>
      <c r="C110" s="780">
        <f t="shared" si="3"/>
        <v>0</v>
      </c>
      <c r="D110" s="833"/>
      <c r="E110" s="833"/>
      <c r="F110" s="780">
        <f>D110+E110</f>
        <v>0</v>
      </c>
      <c r="G110" s="833"/>
      <c r="H110" s="833"/>
      <c r="I110" s="780">
        <f>G110+H110</f>
        <v>0</v>
      </c>
      <c r="J110" s="834"/>
      <c r="K110" s="833"/>
      <c r="L110" s="780">
        <f>J110+K110</f>
        <v>0</v>
      </c>
      <c r="M110" s="833"/>
      <c r="N110" s="833"/>
      <c r="O110" s="780">
        <f>M110+N110</f>
        <v>0</v>
      </c>
      <c r="P110" s="835"/>
    </row>
    <row r="111" spans="1:16" hidden="1" x14ac:dyDescent="0.25">
      <c r="A111" s="751">
        <v>2263</v>
      </c>
      <c r="B111" s="779" t="s">
        <v>128</v>
      </c>
      <c r="C111" s="780">
        <f t="shared" si="3"/>
        <v>0</v>
      </c>
      <c r="D111" s="833"/>
      <c r="E111" s="833"/>
      <c r="F111" s="780">
        <f>D111+E111</f>
        <v>0</v>
      </c>
      <c r="G111" s="833"/>
      <c r="H111" s="833"/>
      <c r="I111" s="780">
        <f>G111+H111</f>
        <v>0</v>
      </c>
      <c r="J111" s="834"/>
      <c r="K111" s="833"/>
      <c r="L111" s="780">
        <f>J111+K111</f>
        <v>0</v>
      </c>
      <c r="M111" s="833"/>
      <c r="N111" s="833"/>
      <c r="O111" s="780">
        <f>M111+N111</f>
        <v>0</v>
      </c>
      <c r="P111" s="835"/>
    </row>
    <row r="112" spans="1:16" ht="24" hidden="1" x14ac:dyDescent="0.25">
      <c r="A112" s="751">
        <v>2264</v>
      </c>
      <c r="B112" s="779" t="s">
        <v>129</v>
      </c>
      <c r="C112" s="780">
        <f t="shared" si="3"/>
        <v>0</v>
      </c>
      <c r="D112" s="833"/>
      <c r="E112" s="833"/>
      <c r="F112" s="780">
        <f>D112+E112</f>
        <v>0</v>
      </c>
      <c r="G112" s="833"/>
      <c r="H112" s="833"/>
      <c r="I112" s="780">
        <f>G112+H112</f>
        <v>0</v>
      </c>
      <c r="J112" s="834"/>
      <c r="K112" s="833"/>
      <c r="L112" s="780">
        <f>J112+K112</f>
        <v>0</v>
      </c>
      <c r="M112" s="833"/>
      <c r="N112" s="833"/>
      <c r="O112" s="780">
        <f>M112+N112</f>
        <v>0</v>
      </c>
      <c r="P112" s="835"/>
    </row>
    <row r="113" spans="1:16" hidden="1" x14ac:dyDescent="0.25">
      <c r="A113" s="751">
        <v>2269</v>
      </c>
      <c r="B113" s="779" t="s">
        <v>130</v>
      </c>
      <c r="C113" s="780">
        <f t="shared" si="3"/>
        <v>0</v>
      </c>
      <c r="D113" s="833"/>
      <c r="E113" s="833"/>
      <c r="F113" s="780">
        <f>D113+E113</f>
        <v>0</v>
      </c>
      <c r="G113" s="833"/>
      <c r="H113" s="833"/>
      <c r="I113" s="780">
        <f>G113+H113</f>
        <v>0</v>
      </c>
      <c r="J113" s="834"/>
      <c r="K113" s="833"/>
      <c r="L113" s="780">
        <f>J113+K113</f>
        <v>0</v>
      </c>
      <c r="M113" s="833"/>
      <c r="N113" s="833"/>
      <c r="O113" s="780">
        <f>M113+N113</f>
        <v>0</v>
      </c>
      <c r="P113" s="835"/>
    </row>
    <row r="114" spans="1:16" x14ac:dyDescent="0.25">
      <c r="A114" s="836">
        <v>2270</v>
      </c>
      <c r="B114" s="779" t="s">
        <v>131</v>
      </c>
      <c r="C114" s="780">
        <f t="shared" ref="C114:C177" si="34">F114+I114+L114+O114</f>
        <v>156539</v>
      </c>
      <c r="D114" s="780">
        <f t="shared" ref="D114:O114" si="35">SUM(D115:D118)</f>
        <v>158488</v>
      </c>
      <c r="E114" s="780">
        <f t="shared" si="35"/>
        <v>-1949</v>
      </c>
      <c r="F114" s="780">
        <f t="shared" si="35"/>
        <v>156539</v>
      </c>
      <c r="G114" s="780">
        <f t="shared" si="35"/>
        <v>0</v>
      </c>
      <c r="H114" s="780">
        <f t="shared" si="35"/>
        <v>0</v>
      </c>
      <c r="I114" s="780">
        <f t="shared" si="35"/>
        <v>0</v>
      </c>
      <c r="J114" s="837">
        <f t="shared" si="35"/>
        <v>0</v>
      </c>
      <c r="K114" s="780">
        <f t="shared" si="35"/>
        <v>0</v>
      </c>
      <c r="L114" s="780">
        <f t="shared" si="35"/>
        <v>0</v>
      </c>
      <c r="M114" s="780">
        <f t="shared" si="35"/>
        <v>0</v>
      </c>
      <c r="N114" s="780">
        <f t="shared" si="35"/>
        <v>0</v>
      </c>
      <c r="O114" s="780">
        <f t="shared" si="35"/>
        <v>0</v>
      </c>
      <c r="P114" s="835"/>
    </row>
    <row r="115" spans="1:16" hidden="1" x14ac:dyDescent="0.25">
      <c r="A115" s="751">
        <v>2272</v>
      </c>
      <c r="B115" s="844" t="s">
        <v>132</v>
      </c>
      <c r="C115" s="780">
        <f t="shared" si="34"/>
        <v>0</v>
      </c>
      <c r="D115" s="833"/>
      <c r="E115" s="833"/>
      <c r="F115" s="780">
        <f>D115+E115</f>
        <v>0</v>
      </c>
      <c r="G115" s="833"/>
      <c r="H115" s="833"/>
      <c r="I115" s="780">
        <f>G115+H115</f>
        <v>0</v>
      </c>
      <c r="J115" s="834"/>
      <c r="K115" s="833"/>
      <c r="L115" s="780">
        <f>J115+K115</f>
        <v>0</v>
      </c>
      <c r="M115" s="833"/>
      <c r="N115" s="833"/>
      <c r="O115" s="780">
        <f>M115+N115</f>
        <v>0</v>
      </c>
      <c r="P115" s="835"/>
    </row>
    <row r="116" spans="1:16" ht="24" hidden="1" x14ac:dyDescent="0.25">
      <c r="A116" s="751">
        <v>2274</v>
      </c>
      <c r="B116" s="845" t="s">
        <v>133</v>
      </c>
      <c r="C116" s="780">
        <f t="shared" si="34"/>
        <v>0</v>
      </c>
      <c r="D116" s="833"/>
      <c r="E116" s="833"/>
      <c r="F116" s="780">
        <f>D116+E116</f>
        <v>0</v>
      </c>
      <c r="G116" s="833"/>
      <c r="H116" s="833"/>
      <c r="I116" s="780">
        <f>G116+H116</f>
        <v>0</v>
      </c>
      <c r="J116" s="834"/>
      <c r="K116" s="833"/>
      <c r="L116" s="780">
        <f>J116+K116</f>
        <v>0</v>
      </c>
      <c r="M116" s="833"/>
      <c r="N116" s="833"/>
      <c r="O116" s="780">
        <f>M116+N116</f>
        <v>0</v>
      </c>
      <c r="P116" s="835"/>
    </row>
    <row r="117" spans="1:16" ht="24" x14ac:dyDescent="0.25">
      <c r="A117" s="751">
        <v>2275</v>
      </c>
      <c r="B117" s="779" t="s">
        <v>134</v>
      </c>
      <c r="C117" s="780">
        <f t="shared" si="34"/>
        <v>156539</v>
      </c>
      <c r="D117" s="833">
        <v>158488</v>
      </c>
      <c r="E117" s="833">
        <v>-1949</v>
      </c>
      <c r="F117" s="780">
        <f>D117+E117</f>
        <v>156539</v>
      </c>
      <c r="G117" s="833"/>
      <c r="H117" s="833"/>
      <c r="I117" s="780">
        <f>G117+H117</f>
        <v>0</v>
      </c>
      <c r="J117" s="834"/>
      <c r="K117" s="833"/>
      <c r="L117" s="780">
        <f>J117+K117</f>
        <v>0</v>
      </c>
      <c r="M117" s="833"/>
      <c r="N117" s="833"/>
      <c r="O117" s="780">
        <f>M117+N117</f>
        <v>0</v>
      </c>
      <c r="P117" s="835"/>
    </row>
    <row r="118" spans="1:16" ht="36" hidden="1" x14ac:dyDescent="0.25">
      <c r="A118" s="751">
        <v>2276</v>
      </c>
      <c r="B118" s="779" t="s">
        <v>135</v>
      </c>
      <c r="C118" s="780">
        <f t="shared" si="34"/>
        <v>0</v>
      </c>
      <c r="D118" s="833"/>
      <c r="E118" s="833"/>
      <c r="F118" s="780">
        <f>D118+E118</f>
        <v>0</v>
      </c>
      <c r="G118" s="833"/>
      <c r="H118" s="833"/>
      <c r="I118" s="780">
        <f>G118+H118</f>
        <v>0</v>
      </c>
      <c r="J118" s="834"/>
      <c r="K118" s="833"/>
      <c r="L118" s="780">
        <f>J118+K118</f>
        <v>0</v>
      </c>
      <c r="M118" s="833"/>
      <c r="N118" s="833"/>
      <c r="O118" s="780">
        <f>M118+N118</f>
        <v>0</v>
      </c>
      <c r="P118" s="835"/>
    </row>
    <row r="119" spans="1:16" ht="48" hidden="1" x14ac:dyDescent="0.25">
      <c r="A119" s="836">
        <v>2280</v>
      </c>
      <c r="B119" s="779" t="s">
        <v>136</v>
      </c>
      <c r="C119" s="780">
        <f t="shared" si="34"/>
        <v>0</v>
      </c>
      <c r="D119" s="833"/>
      <c r="E119" s="833"/>
      <c r="F119" s="780">
        <f>D119+E119</f>
        <v>0</v>
      </c>
      <c r="G119" s="833"/>
      <c r="H119" s="833"/>
      <c r="I119" s="780">
        <f>G119+H119</f>
        <v>0</v>
      </c>
      <c r="J119" s="834"/>
      <c r="K119" s="833"/>
      <c r="L119" s="780">
        <f>J119+K119</f>
        <v>0</v>
      </c>
      <c r="M119" s="833"/>
      <c r="N119" s="833"/>
      <c r="O119" s="780">
        <f>M119+N119</f>
        <v>0</v>
      </c>
      <c r="P119" s="835"/>
    </row>
    <row r="120" spans="1:16" ht="38.25" hidden="1" customHeight="1" x14ac:dyDescent="0.25">
      <c r="A120" s="786">
        <v>2300</v>
      </c>
      <c r="B120" s="792" t="s">
        <v>137</v>
      </c>
      <c r="C120" s="787">
        <f t="shared" si="34"/>
        <v>0</v>
      </c>
      <c r="D120" s="787">
        <f t="shared" ref="D120:O120" si="36">SUM(D121,D126,D130,D131,D134,D138,D146,D147,D150)</f>
        <v>0</v>
      </c>
      <c r="E120" s="787">
        <f t="shared" si="36"/>
        <v>0</v>
      </c>
      <c r="F120" s="787">
        <f t="shared" si="36"/>
        <v>0</v>
      </c>
      <c r="G120" s="787">
        <f t="shared" si="36"/>
        <v>0</v>
      </c>
      <c r="H120" s="787">
        <f t="shared" si="36"/>
        <v>0</v>
      </c>
      <c r="I120" s="787">
        <f t="shared" si="36"/>
        <v>0</v>
      </c>
      <c r="J120" s="838">
        <f t="shared" si="36"/>
        <v>0</v>
      </c>
      <c r="K120" s="787">
        <f t="shared" si="36"/>
        <v>0</v>
      </c>
      <c r="L120" s="787">
        <f t="shared" si="36"/>
        <v>0</v>
      </c>
      <c r="M120" s="787">
        <f t="shared" si="36"/>
        <v>0</v>
      </c>
      <c r="N120" s="787">
        <f t="shared" si="36"/>
        <v>0</v>
      </c>
      <c r="O120" s="787">
        <f t="shared" si="36"/>
        <v>0</v>
      </c>
      <c r="P120" s="839"/>
    </row>
    <row r="121" spans="1:16" ht="24" hidden="1" x14ac:dyDescent="0.25">
      <c r="A121" s="830">
        <v>2310</v>
      </c>
      <c r="B121" s="773" t="s">
        <v>138</v>
      </c>
      <c r="C121" s="774">
        <f t="shared" si="34"/>
        <v>0</v>
      </c>
      <c r="D121" s="774">
        <f t="shared" ref="D121:O121" si="37">SUM(D122:D125)</f>
        <v>0</v>
      </c>
      <c r="E121" s="774">
        <f t="shared" si="37"/>
        <v>0</v>
      </c>
      <c r="F121" s="774">
        <f t="shared" si="37"/>
        <v>0</v>
      </c>
      <c r="G121" s="774">
        <f t="shared" si="37"/>
        <v>0</v>
      </c>
      <c r="H121" s="774">
        <f t="shared" si="37"/>
        <v>0</v>
      </c>
      <c r="I121" s="774">
        <f t="shared" si="37"/>
        <v>0</v>
      </c>
      <c r="J121" s="831">
        <f t="shared" si="37"/>
        <v>0</v>
      </c>
      <c r="K121" s="774">
        <f t="shared" si="37"/>
        <v>0</v>
      </c>
      <c r="L121" s="774">
        <f t="shared" si="37"/>
        <v>0</v>
      </c>
      <c r="M121" s="774">
        <f t="shared" si="37"/>
        <v>0</v>
      </c>
      <c r="N121" s="774">
        <f t="shared" si="37"/>
        <v>0</v>
      </c>
      <c r="O121" s="774">
        <f t="shared" si="37"/>
        <v>0</v>
      </c>
      <c r="P121" s="832"/>
    </row>
    <row r="122" spans="1:16" hidden="1" x14ac:dyDescent="0.25">
      <c r="A122" s="751">
        <v>2311</v>
      </c>
      <c r="B122" s="779" t="s">
        <v>139</v>
      </c>
      <c r="C122" s="780">
        <f t="shared" si="34"/>
        <v>0</v>
      </c>
      <c r="D122" s="833"/>
      <c r="E122" s="833"/>
      <c r="F122" s="780">
        <f>D122+E122</f>
        <v>0</v>
      </c>
      <c r="G122" s="833"/>
      <c r="H122" s="833"/>
      <c r="I122" s="780">
        <f>G122+H122</f>
        <v>0</v>
      </c>
      <c r="J122" s="834"/>
      <c r="K122" s="833"/>
      <c r="L122" s="780">
        <f>J122+K122</f>
        <v>0</v>
      </c>
      <c r="M122" s="833"/>
      <c r="N122" s="833"/>
      <c r="O122" s="780">
        <f>M122+N122</f>
        <v>0</v>
      </c>
      <c r="P122" s="835"/>
    </row>
    <row r="123" spans="1:16" hidden="1" x14ac:dyDescent="0.25">
      <c r="A123" s="751">
        <v>2312</v>
      </c>
      <c r="B123" s="779" t="s">
        <v>140</v>
      </c>
      <c r="C123" s="780">
        <f t="shared" si="34"/>
        <v>0</v>
      </c>
      <c r="D123" s="833"/>
      <c r="E123" s="833"/>
      <c r="F123" s="780">
        <f>D123+E123</f>
        <v>0</v>
      </c>
      <c r="G123" s="833"/>
      <c r="H123" s="833"/>
      <c r="I123" s="780">
        <f>G123+H123</f>
        <v>0</v>
      </c>
      <c r="J123" s="834"/>
      <c r="K123" s="833"/>
      <c r="L123" s="780">
        <f>J123+K123</f>
        <v>0</v>
      </c>
      <c r="M123" s="833"/>
      <c r="N123" s="833"/>
      <c r="O123" s="780">
        <f>M123+N123</f>
        <v>0</v>
      </c>
      <c r="P123" s="835"/>
    </row>
    <row r="124" spans="1:16" hidden="1" x14ac:dyDescent="0.25">
      <c r="A124" s="751">
        <v>2313</v>
      </c>
      <c r="B124" s="779" t="s">
        <v>141</v>
      </c>
      <c r="C124" s="780">
        <f t="shared" si="34"/>
        <v>0</v>
      </c>
      <c r="D124" s="833"/>
      <c r="E124" s="833"/>
      <c r="F124" s="780">
        <f>D124+E124</f>
        <v>0</v>
      </c>
      <c r="G124" s="833"/>
      <c r="H124" s="833"/>
      <c r="I124" s="780">
        <f>G124+H124</f>
        <v>0</v>
      </c>
      <c r="J124" s="834"/>
      <c r="K124" s="833"/>
      <c r="L124" s="780">
        <f>J124+K124</f>
        <v>0</v>
      </c>
      <c r="M124" s="833"/>
      <c r="N124" s="833"/>
      <c r="O124" s="780">
        <f>M124+N124</f>
        <v>0</v>
      </c>
      <c r="P124" s="835"/>
    </row>
    <row r="125" spans="1:16" ht="36" hidden="1" customHeight="1" x14ac:dyDescent="0.25">
      <c r="A125" s="751">
        <v>2314</v>
      </c>
      <c r="B125" s="779" t="s">
        <v>142</v>
      </c>
      <c r="C125" s="780">
        <f t="shared" si="34"/>
        <v>0</v>
      </c>
      <c r="D125" s="833"/>
      <c r="E125" s="833"/>
      <c r="F125" s="780">
        <f>D125+E125</f>
        <v>0</v>
      </c>
      <c r="G125" s="833"/>
      <c r="H125" s="833"/>
      <c r="I125" s="780">
        <f>G125+H125</f>
        <v>0</v>
      </c>
      <c r="J125" s="834"/>
      <c r="K125" s="833"/>
      <c r="L125" s="780">
        <f>J125+K125</f>
        <v>0</v>
      </c>
      <c r="M125" s="833"/>
      <c r="N125" s="833"/>
      <c r="O125" s="780">
        <f>M125+N125</f>
        <v>0</v>
      </c>
      <c r="P125" s="835"/>
    </row>
    <row r="126" spans="1:16" hidden="1" x14ac:dyDescent="0.25">
      <c r="A126" s="836">
        <v>2320</v>
      </c>
      <c r="B126" s="779" t="s">
        <v>143</v>
      </c>
      <c r="C126" s="780">
        <f t="shared" si="34"/>
        <v>0</v>
      </c>
      <c r="D126" s="780">
        <f t="shared" ref="D126:O126" si="38">SUM(D127:D129)</f>
        <v>0</v>
      </c>
      <c r="E126" s="780">
        <f t="shared" si="38"/>
        <v>0</v>
      </c>
      <c r="F126" s="780">
        <f t="shared" si="38"/>
        <v>0</v>
      </c>
      <c r="G126" s="780">
        <f t="shared" si="38"/>
        <v>0</v>
      </c>
      <c r="H126" s="780">
        <f t="shared" si="38"/>
        <v>0</v>
      </c>
      <c r="I126" s="780">
        <f t="shared" si="38"/>
        <v>0</v>
      </c>
      <c r="J126" s="837">
        <f t="shared" si="38"/>
        <v>0</v>
      </c>
      <c r="K126" s="780">
        <f t="shared" si="38"/>
        <v>0</v>
      </c>
      <c r="L126" s="780">
        <f t="shared" si="38"/>
        <v>0</v>
      </c>
      <c r="M126" s="780">
        <f t="shared" si="38"/>
        <v>0</v>
      </c>
      <c r="N126" s="780">
        <f t="shared" si="38"/>
        <v>0</v>
      </c>
      <c r="O126" s="780">
        <f t="shared" si="38"/>
        <v>0</v>
      </c>
      <c r="P126" s="835"/>
    </row>
    <row r="127" spans="1:16" hidden="1" x14ac:dyDescent="0.25">
      <c r="A127" s="751">
        <v>2321</v>
      </c>
      <c r="B127" s="779" t="s">
        <v>144</v>
      </c>
      <c r="C127" s="780">
        <f t="shared" si="34"/>
        <v>0</v>
      </c>
      <c r="D127" s="833"/>
      <c r="E127" s="833"/>
      <c r="F127" s="780">
        <f>D127+E127</f>
        <v>0</v>
      </c>
      <c r="G127" s="833"/>
      <c r="H127" s="833"/>
      <c r="I127" s="780">
        <f>G127+H127</f>
        <v>0</v>
      </c>
      <c r="J127" s="834"/>
      <c r="K127" s="833"/>
      <c r="L127" s="780">
        <f>J127+K127</f>
        <v>0</v>
      </c>
      <c r="M127" s="833"/>
      <c r="N127" s="833"/>
      <c r="O127" s="780">
        <f>M127+N127</f>
        <v>0</v>
      </c>
      <c r="P127" s="835"/>
    </row>
    <row r="128" spans="1:16" hidden="1" x14ac:dyDescent="0.25">
      <c r="A128" s="751">
        <v>2322</v>
      </c>
      <c r="B128" s="779" t="s">
        <v>145</v>
      </c>
      <c r="C128" s="780">
        <f t="shared" si="34"/>
        <v>0</v>
      </c>
      <c r="D128" s="833"/>
      <c r="E128" s="833"/>
      <c r="F128" s="780">
        <f>D128+E128</f>
        <v>0</v>
      </c>
      <c r="G128" s="833"/>
      <c r="H128" s="833"/>
      <c r="I128" s="780">
        <f>G128+H128</f>
        <v>0</v>
      </c>
      <c r="J128" s="834"/>
      <c r="K128" s="833"/>
      <c r="L128" s="780">
        <f>J128+K128</f>
        <v>0</v>
      </c>
      <c r="M128" s="833"/>
      <c r="N128" s="833"/>
      <c r="O128" s="780">
        <f>M128+N128</f>
        <v>0</v>
      </c>
      <c r="P128" s="835"/>
    </row>
    <row r="129" spans="1:16" ht="10.5" hidden="1" customHeight="1" x14ac:dyDescent="0.25">
      <c r="A129" s="751">
        <v>2329</v>
      </c>
      <c r="B129" s="779" t="s">
        <v>146</v>
      </c>
      <c r="C129" s="780">
        <f t="shared" si="34"/>
        <v>0</v>
      </c>
      <c r="D129" s="833"/>
      <c r="E129" s="833"/>
      <c r="F129" s="780">
        <f>D129+E129</f>
        <v>0</v>
      </c>
      <c r="G129" s="833"/>
      <c r="H129" s="833"/>
      <c r="I129" s="780">
        <f>G129+H129</f>
        <v>0</v>
      </c>
      <c r="J129" s="834"/>
      <c r="K129" s="833"/>
      <c r="L129" s="780">
        <f>J129+K129</f>
        <v>0</v>
      </c>
      <c r="M129" s="833"/>
      <c r="N129" s="833"/>
      <c r="O129" s="780">
        <f>M129+N129</f>
        <v>0</v>
      </c>
      <c r="P129" s="835"/>
    </row>
    <row r="130" spans="1:16" hidden="1" x14ac:dyDescent="0.25">
      <c r="A130" s="836">
        <v>2330</v>
      </c>
      <c r="B130" s="779" t="s">
        <v>147</v>
      </c>
      <c r="C130" s="780">
        <f t="shared" si="34"/>
        <v>0</v>
      </c>
      <c r="D130" s="833"/>
      <c r="E130" s="833"/>
      <c r="F130" s="780">
        <f>D130+E130</f>
        <v>0</v>
      </c>
      <c r="G130" s="833"/>
      <c r="H130" s="833"/>
      <c r="I130" s="780">
        <f>G130+H130</f>
        <v>0</v>
      </c>
      <c r="J130" s="834"/>
      <c r="K130" s="833"/>
      <c r="L130" s="780">
        <f>J130+K130</f>
        <v>0</v>
      </c>
      <c r="M130" s="833"/>
      <c r="N130" s="833"/>
      <c r="O130" s="780">
        <f>M130+N130</f>
        <v>0</v>
      </c>
      <c r="P130" s="835"/>
    </row>
    <row r="131" spans="1:16" ht="36" hidden="1" x14ac:dyDescent="0.25">
      <c r="A131" s="836">
        <v>2340</v>
      </c>
      <c r="B131" s="779" t="s">
        <v>148</v>
      </c>
      <c r="C131" s="780">
        <f t="shared" si="34"/>
        <v>0</v>
      </c>
      <c r="D131" s="780">
        <f t="shared" ref="D131:O131" si="39">SUM(D132:D133)</f>
        <v>0</v>
      </c>
      <c r="E131" s="780">
        <f t="shared" si="39"/>
        <v>0</v>
      </c>
      <c r="F131" s="780">
        <f t="shared" si="39"/>
        <v>0</v>
      </c>
      <c r="G131" s="780">
        <f t="shared" si="39"/>
        <v>0</v>
      </c>
      <c r="H131" s="780">
        <f t="shared" si="39"/>
        <v>0</v>
      </c>
      <c r="I131" s="780">
        <f t="shared" si="39"/>
        <v>0</v>
      </c>
      <c r="J131" s="837">
        <f t="shared" si="39"/>
        <v>0</v>
      </c>
      <c r="K131" s="780">
        <f t="shared" si="39"/>
        <v>0</v>
      </c>
      <c r="L131" s="780">
        <f t="shared" si="39"/>
        <v>0</v>
      </c>
      <c r="M131" s="780">
        <f t="shared" si="39"/>
        <v>0</v>
      </c>
      <c r="N131" s="780">
        <f t="shared" si="39"/>
        <v>0</v>
      </c>
      <c r="O131" s="780">
        <f t="shared" si="39"/>
        <v>0</v>
      </c>
      <c r="P131" s="835"/>
    </row>
    <row r="132" spans="1:16" hidden="1" x14ac:dyDescent="0.25">
      <c r="A132" s="751">
        <v>2341</v>
      </c>
      <c r="B132" s="779" t="s">
        <v>149</v>
      </c>
      <c r="C132" s="780">
        <f t="shared" si="34"/>
        <v>0</v>
      </c>
      <c r="D132" s="833"/>
      <c r="E132" s="833"/>
      <c r="F132" s="780">
        <f>D132+E132</f>
        <v>0</v>
      </c>
      <c r="G132" s="833"/>
      <c r="H132" s="833"/>
      <c r="I132" s="780">
        <f>G132+H132</f>
        <v>0</v>
      </c>
      <c r="J132" s="834"/>
      <c r="K132" s="833"/>
      <c r="L132" s="780">
        <f>J132+K132</f>
        <v>0</v>
      </c>
      <c r="M132" s="833"/>
      <c r="N132" s="833"/>
      <c r="O132" s="780">
        <f>M132+N132</f>
        <v>0</v>
      </c>
      <c r="P132" s="835"/>
    </row>
    <row r="133" spans="1:16" ht="24" hidden="1" x14ac:dyDescent="0.25">
      <c r="A133" s="751">
        <v>2344</v>
      </c>
      <c r="B133" s="779" t="s">
        <v>150</v>
      </c>
      <c r="C133" s="780">
        <f t="shared" si="34"/>
        <v>0</v>
      </c>
      <c r="D133" s="833"/>
      <c r="E133" s="833"/>
      <c r="F133" s="780">
        <f>D133+E133</f>
        <v>0</v>
      </c>
      <c r="G133" s="833"/>
      <c r="H133" s="833"/>
      <c r="I133" s="780">
        <f>G133+H133</f>
        <v>0</v>
      </c>
      <c r="J133" s="834"/>
      <c r="K133" s="833"/>
      <c r="L133" s="780">
        <f>J133+K133</f>
        <v>0</v>
      </c>
      <c r="M133" s="833"/>
      <c r="N133" s="833"/>
      <c r="O133" s="780">
        <f>M133+N133</f>
        <v>0</v>
      </c>
      <c r="P133" s="835"/>
    </row>
    <row r="134" spans="1:16" ht="24" hidden="1" x14ac:dyDescent="0.25">
      <c r="A134" s="836">
        <v>2350</v>
      </c>
      <c r="B134" s="779" t="s">
        <v>151</v>
      </c>
      <c r="C134" s="780">
        <f t="shared" si="34"/>
        <v>0</v>
      </c>
      <c r="D134" s="780">
        <f t="shared" ref="D134:O134" si="40">SUM(D135:D137)</f>
        <v>0</v>
      </c>
      <c r="E134" s="780">
        <f t="shared" si="40"/>
        <v>0</v>
      </c>
      <c r="F134" s="780">
        <f t="shared" si="40"/>
        <v>0</v>
      </c>
      <c r="G134" s="780">
        <f t="shared" si="40"/>
        <v>0</v>
      </c>
      <c r="H134" s="780">
        <f t="shared" si="40"/>
        <v>0</v>
      </c>
      <c r="I134" s="780">
        <f t="shared" si="40"/>
        <v>0</v>
      </c>
      <c r="J134" s="837">
        <f t="shared" si="40"/>
        <v>0</v>
      </c>
      <c r="K134" s="780">
        <f t="shared" si="40"/>
        <v>0</v>
      </c>
      <c r="L134" s="780">
        <f t="shared" si="40"/>
        <v>0</v>
      </c>
      <c r="M134" s="780">
        <f t="shared" si="40"/>
        <v>0</v>
      </c>
      <c r="N134" s="780">
        <f t="shared" si="40"/>
        <v>0</v>
      </c>
      <c r="O134" s="780">
        <f t="shared" si="40"/>
        <v>0</v>
      </c>
      <c r="P134" s="835"/>
    </row>
    <row r="135" spans="1:16" hidden="1" x14ac:dyDescent="0.25">
      <c r="A135" s="751">
        <v>2351</v>
      </c>
      <c r="B135" s="779" t="s">
        <v>152</v>
      </c>
      <c r="C135" s="780">
        <f t="shared" si="34"/>
        <v>0</v>
      </c>
      <c r="D135" s="833"/>
      <c r="E135" s="833"/>
      <c r="F135" s="780">
        <f>D135+E135</f>
        <v>0</v>
      </c>
      <c r="G135" s="833"/>
      <c r="H135" s="833"/>
      <c r="I135" s="780">
        <f>G135+H135</f>
        <v>0</v>
      </c>
      <c r="J135" s="834"/>
      <c r="K135" s="833"/>
      <c r="L135" s="780">
        <f>J135+K135</f>
        <v>0</v>
      </c>
      <c r="M135" s="833"/>
      <c r="N135" s="833"/>
      <c r="O135" s="780">
        <f>M135+N135</f>
        <v>0</v>
      </c>
      <c r="P135" s="835"/>
    </row>
    <row r="136" spans="1:16" ht="24" hidden="1" x14ac:dyDescent="0.25">
      <c r="A136" s="751">
        <v>2352</v>
      </c>
      <c r="B136" s="779" t="s">
        <v>153</v>
      </c>
      <c r="C136" s="780">
        <f t="shared" si="34"/>
        <v>0</v>
      </c>
      <c r="D136" s="833"/>
      <c r="E136" s="833"/>
      <c r="F136" s="780">
        <f>D136+E136</f>
        <v>0</v>
      </c>
      <c r="G136" s="833"/>
      <c r="H136" s="833"/>
      <c r="I136" s="780">
        <f>G136+H136</f>
        <v>0</v>
      </c>
      <c r="J136" s="834"/>
      <c r="K136" s="833"/>
      <c r="L136" s="780">
        <f>J136+K136</f>
        <v>0</v>
      </c>
      <c r="M136" s="833"/>
      <c r="N136" s="833"/>
      <c r="O136" s="780">
        <f>M136+N136</f>
        <v>0</v>
      </c>
      <c r="P136" s="835"/>
    </row>
    <row r="137" spans="1:16" ht="24" hidden="1" x14ac:dyDescent="0.25">
      <c r="A137" s="751">
        <v>2353</v>
      </c>
      <c r="B137" s="779" t="s">
        <v>154</v>
      </c>
      <c r="C137" s="780">
        <f t="shared" si="34"/>
        <v>0</v>
      </c>
      <c r="D137" s="833"/>
      <c r="E137" s="833"/>
      <c r="F137" s="780">
        <f>D137+E137</f>
        <v>0</v>
      </c>
      <c r="G137" s="833"/>
      <c r="H137" s="833"/>
      <c r="I137" s="780">
        <f>G137+H137</f>
        <v>0</v>
      </c>
      <c r="J137" s="834"/>
      <c r="K137" s="833"/>
      <c r="L137" s="780">
        <f>J137+K137</f>
        <v>0</v>
      </c>
      <c r="M137" s="833"/>
      <c r="N137" s="833"/>
      <c r="O137" s="780">
        <f>M137+N137</f>
        <v>0</v>
      </c>
      <c r="P137" s="835"/>
    </row>
    <row r="138" spans="1:16" ht="36" hidden="1" x14ac:dyDescent="0.25">
      <c r="A138" s="836">
        <v>2360</v>
      </c>
      <c r="B138" s="779" t="s">
        <v>155</v>
      </c>
      <c r="C138" s="780">
        <f t="shared" si="34"/>
        <v>0</v>
      </c>
      <c r="D138" s="780">
        <f t="shared" ref="D138:O138" si="41">SUM(D139:D145)</f>
        <v>0</v>
      </c>
      <c r="E138" s="780">
        <f t="shared" si="41"/>
        <v>0</v>
      </c>
      <c r="F138" s="780">
        <f t="shared" si="41"/>
        <v>0</v>
      </c>
      <c r="G138" s="780">
        <f t="shared" si="41"/>
        <v>0</v>
      </c>
      <c r="H138" s="780">
        <f t="shared" si="41"/>
        <v>0</v>
      </c>
      <c r="I138" s="780">
        <f t="shared" si="41"/>
        <v>0</v>
      </c>
      <c r="J138" s="837">
        <f t="shared" si="41"/>
        <v>0</v>
      </c>
      <c r="K138" s="780">
        <f t="shared" si="41"/>
        <v>0</v>
      </c>
      <c r="L138" s="780">
        <f t="shared" si="41"/>
        <v>0</v>
      </c>
      <c r="M138" s="780">
        <f t="shared" si="41"/>
        <v>0</v>
      </c>
      <c r="N138" s="780">
        <f t="shared" si="41"/>
        <v>0</v>
      </c>
      <c r="O138" s="780">
        <f t="shared" si="41"/>
        <v>0</v>
      </c>
      <c r="P138" s="835"/>
    </row>
    <row r="139" spans="1:16" hidden="1" x14ac:dyDescent="0.25">
      <c r="A139" s="750">
        <v>2361</v>
      </c>
      <c r="B139" s="779" t="s">
        <v>156</v>
      </c>
      <c r="C139" s="780">
        <f t="shared" si="34"/>
        <v>0</v>
      </c>
      <c r="D139" s="833"/>
      <c r="E139" s="833"/>
      <c r="F139" s="780">
        <f t="shared" ref="F139:F146" si="42">D139+E139</f>
        <v>0</v>
      </c>
      <c r="G139" s="833"/>
      <c r="H139" s="833"/>
      <c r="I139" s="780">
        <f t="shared" ref="I139:I146" si="43">G139+H139</f>
        <v>0</v>
      </c>
      <c r="J139" s="834"/>
      <c r="K139" s="833"/>
      <c r="L139" s="780">
        <f t="shared" ref="L139:L146" si="44">J139+K139</f>
        <v>0</v>
      </c>
      <c r="M139" s="833"/>
      <c r="N139" s="833"/>
      <c r="O139" s="780">
        <f t="shared" ref="O139:O146" si="45">M139+N139</f>
        <v>0</v>
      </c>
      <c r="P139" s="835"/>
    </row>
    <row r="140" spans="1:16" ht="24" hidden="1" x14ac:dyDescent="0.25">
      <c r="A140" s="750">
        <v>2362</v>
      </c>
      <c r="B140" s="779" t="s">
        <v>157</v>
      </c>
      <c r="C140" s="780">
        <f t="shared" si="34"/>
        <v>0</v>
      </c>
      <c r="D140" s="833"/>
      <c r="E140" s="833"/>
      <c r="F140" s="780">
        <f t="shared" si="42"/>
        <v>0</v>
      </c>
      <c r="G140" s="833"/>
      <c r="H140" s="833"/>
      <c r="I140" s="780">
        <f t="shared" si="43"/>
        <v>0</v>
      </c>
      <c r="J140" s="834"/>
      <c r="K140" s="833"/>
      <c r="L140" s="780">
        <f t="shared" si="44"/>
        <v>0</v>
      </c>
      <c r="M140" s="833"/>
      <c r="N140" s="833"/>
      <c r="O140" s="780">
        <f t="shared" si="45"/>
        <v>0</v>
      </c>
      <c r="P140" s="835"/>
    </row>
    <row r="141" spans="1:16" hidden="1" x14ac:dyDescent="0.25">
      <c r="A141" s="750">
        <v>2363</v>
      </c>
      <c r="B141" s="779" t="s">
        <v>158</v>
      </c>
      <c r="C141" s="780">
        <f t="shared" si="34"/>
        <v>0</v>
      </c>
      <c r="D141" s="833"/>
      <c r="E141" s="833"/>
      <c r="F141" s="780">
        <f t="shared" si="42"/>
        <v>0</v>
      </c>
      <c r="G141" s="833"/>
      <c r="H141" s="833"/>
      <c r="I141" s="780">
        <f t="shared" si="43"/>
        <v>0</v>
      </c>
      <c r="J141" s="834"/>
      <c r="K141" s="833"/>
      <c r="L141" s="780">
        <f t="shared" si="44"/>
        <v>0</v>
      </c>
      <c r="M141" s="833"/>
      <c r="N141" s="833"/>
      <c r="O141" s="780">
        <f t="shared" si="45"/>
        <v>0</v>
      </c>
      <c r="P141" s="835"/>
    </row>
    <row r="142" spans="1:16" hidden="1" x14ac:dyDescent="0.25">
      <c r="A142" s="750">
        <v>2364</v>
      </c>
      <c r="B142" s="779" t="s">
        <v>159</v>
      </c>
      <c r="C142" s="780">
        <f t="shared" si="34"/>
        <v>0</v>
      </c>
      <c r="D142" s="833"/>
      <c r="E142" s="833"/>
      <c r="F142" s="780">
        <f t="shared" si="42"/>
        <v>0</v>
      </c>
      <c r="G142" s="833"/>
      <c r="H142" s="833"/>
      <c r="I142" s="780">
        <f t="shared" si="43"/>
        <v>0</v>
      </c>
      <c r="J142" s="834"/>
      <c r="K142" s="833"/>
      <c r="L142" s="780">
        <f t="shared" si="44"/>
        <v>0</v>
      </c>
      <c r="M142" s="833"/>
      <c r="N142" s="833"/>
      <c r="O142" s="780">
        <f t="shared" si="45"/>
        <v>0</v>
      </c>
      <c r="P142" s="835"/>
    </row>
    <row r="143" spans="1:16" ht="12.75" hidden="1" customHeight="1" x14ac:dyDescent="0.25">
      <c r="A143" s="750">
        <v>2365</v>
      </c>
      <c r="B143" s="779" t="s">
        <v>160</v>
      </c>
      <c r="C143" s="780">
        <f t="shared" si="34"/>
        <v>0</v>
      </c>
      <c r="D143" s="833"/>
      <c r="E143" s="833"/>
      <c r="F143" s="780">
        <f t="shared" si="42"/>
        <v>0</v>
      </c>
      <c r="G143" s="833"/>
      <c r="H143" s="833"/>
      <c r="I143" s="780">
        <f t="shared" si="43"/>
        <v>0</v>
      </c>
      <c r="J143" s="834"/>
      <c r="K143" s="833"/>
      <c r="L143" s="780">
        <f t="shared" si="44"/>
        <v>0</v>
      </c>
      <c r="M143" s="833"/>
      <c r="N143" s="833"/>
      <c r="O143" s="780">
        <f t="shared" si="45"/>
        <v>0</v>
      </c>
      <c r="P143" s="835"/>
    </row>
    <row r="144" spans="1:16" ht="36" hidden="1" x14ac:dyDescent="0.25">
      <c r="A144" s="750">
        <v>2366</v>
      </c>
      <c r="B144" s="779" t="s">
        <v>161</v>
      </c>
      <c r="C144" s="780">
        <f t="shared" si="34"/>
        <v>0</v>
      </c>
      <c r="D144" s="833"/>
      <c r="E144" s="833"/>
      <c r="F144" s="780">
        <f t="shared" si="42"/>
        <v>0</v>
      </c>
      <c r="G144" s="833"/>
      <c r="H144" s="833"/>
      <c r="I144" s="780">
        <f t="shared" si="43"/>
        <v>0</v>
      </c>
      <c r="J144" s="834"/>
      <c r="K144" s="833"/>
      <c r="L144" s="780">
        <f t="shared" si="44"/>
        <v>0</v>
      </c>
      <c r="M144" s="833"/>
      <c r="N144" s="833"/>
      <c r="O144" s="780">
        <f t="shared" si="45"/>
        <v>0</v>
      </c>
      <c r="P144" s="835"/>
    </row>
    <row r="145" spans="1:16" ht="60" hidden="1" x14ac:dyDescent="0.25">
      <c r="A145" s="750">
        <v>2369</v>
      </c>
      <c r="B145" s="779" t="s">
        <v>162</v>
      </c>
      <c r="C145" s="780">
        <f t="shared" si="34"/>
        <v>0</v>
      </c>
      <c r="D145" s="833"/>
      <c r="E145" s="833"/>
      <c r="F145" s="780">
        <f t="shared" si="42"/>
        <v>0</v>
      </c>
      <c r="G145" s="833"/>
      <c r="H145" s="833"/>
      <c r="I145" s="780">
        <f t="shared" si="43"/>
        <v>0</v>
      </c>
      <c r="J145" s="834"/>
      <c r="K145" s="833"/>
      <c r="L145" s="780">
        <f t="shared" si="44"/>
        <v>0</v>
      </c>
      <c r="M145" s="833"/>
      <c r="N145" s="833"/>
      <c r="O145" s="780">
        <f t="shared" si="45"/>
        <v>0</v>
      </c>
      <c r="P145" s="835"/>
    </row>
    <row r="146" spans="1:16" hidden="1" x14ac:dyDescent="0.25">
      <c r="A146" s="836">
        <v>2370</v>
      </c>
      <c r="B146" s="779" t="s">
        <v>163</v>
      </c>
      <c r="C146" s="780">
        <f t="shared" si="34"/>
        <v>0</v>
      </c>
      <c r="D146" s="833"/>
      <c r="E146" s="833"/>
      <c r="F146" s="780">
        <f t="shared" si="42"/>
        <v>0</v>
      </c>
      <c r="G146" s="833"/>
      <c r="H146" s="833"/>
      <c r="I146" s="780">
        <f t="shared" si="43"/>
        <v>0</v>
      </c>
      <c r="J146" s="834"/>
      <c r="K146" s="833"/>
      <c r="L146" s="780">
        <f t="shared" si="44"/>
        <v>0</v>
      </c>
      <c r="M146" s="833"/>
      <c r="N146" s="833"/>
      <c r="O146" s="780">
        <f t="shared" si="45"/>
        <v>0</v>
      </c>
      <c r="P146" s="835"/>
    </row>
    <row r="147" spans="1:16" hidden="1" x14ac:dyDescent="0.25">
      <c r="A147" s="836">
        <v>2380</v>
      </c>
      <c r="B147" s="779" t="s">
        <v>164</v>
      </c>
      <c r="C147" s="780">
        <f t="shared" si="34"/>
        <v>0</v>
      </c>
      <c r="D147" s="780">
        <f t="shared" ref="D147:O147" si="46">SUM(D148:D149)</f>
        <v>0</v>
      </c>
      <c r="E147" s="780">
        <f t="shared" si="46"/>
        <v>0</v>
      </c>
      <c r="F147" s="780">
        <f t="shared" si="46"/>
        <v>0</v>
      </c>
      <c r="G147" s="780">
        <f t="shared" si="46"/>
        <v>0</v>
      </c>
      <c r="H147" s="780">
        <f t="shared" si="46"/>
        <v>0</v>
      </c>
      <c r="I147" s="780">
        <f t="shared" si="46"/>
        <v>0</v>
      </c>
      <c r="J147" s="837">
        <f t="shared" si="46"/>
        <v>0</v>
      </c>
      <c r="K147" s="780">
        <f t="shared" si="46"/>
        <v>0</v>
      </c>
      <c r="L147" s="780">
        <f t="shared" si="46"/>
        <v>0</v>
      </c>
      <c r="M147" s="780">
        <f t="shared" si="46"/>
        <v>0</v>
      </c>
      <c r="N147" s="780">
        <f t="shared" si="46"/>
        <v>0</v>
      </c>
      <c r="O147" s="780">
        <f t="shared" si="46"/>
        <v>0</v>
      </c>
      <c r="P147" s="835"/>
    </row>
    <row r="148" spans="1:16" hidden="1" x14ac:dyDescent="0.25">
      <c r="A148" s="750">
        <v>2381</v>
      </c>
      <c r="B148" s="779" t="s">
        <v>165</v>
      </c>
      <c r="C148" s="780">
        <f t="shared" si="34"/>
        <v>0</v>
      </c>
      <c r="D148" s="833"/>
      <c r="E148" s="833"/>
      <c r="F148" s="780">
        <f>D148+E148</f>
        <v>0</v>
      </c>
      <c r="G148" s="833"/>
      <c r="H148" s="833"/>
      <c r="I148" s="780">
        <f>G148+H148</f>
        <v>0</v>
      </c>
      <c r="J148" s="834"/>
      <c r="K148" s="833"/>
      <c r="L148" s="780">
        <f>J148+K148</f>
        <v>0</v>
      </c>
      <c r="M148" s="833"/>
      <c r="N148" s="833"/>
      <c r="O148" s="780">
        <f>M148+N148</f>
        <v>0</v>
      </c>
      <c r="P148" s="835"/>
    </row>
    <row r="149" spans="1:16" ht="24" hidden="1" x14ac:dyDescent="0.25">
      <c r="A149" s="750">
        <v>2389</v>
      </c>
      <c r="B149" s="779" t="s">
        <v>166</v>
      </c>
      <c r="C149" s="780">
        <f t="shared" si="34"/>
        <v>0</v>
      </c>
      <c r="D149" s="833"/>
      <c r="E149" s="833"/>
      <c r="F149" s="780">
        <f>D149+E149</f>
        <v>0</v>
      </c>
      <c r="G149" s="833"/>
      <c r="H149" s="833"/>
      <c r="I149" s="780">
        <f>G149+H149</f>
        <v>0</v>
      </c>
      <c r="J149" s="834"/>
      <c r="K149" s="833"/>
      <c r="L149" s="780">
        <f>J149+K149</f>
        <v>0</v>
      </c>
      <c r="M149" s="833"/>
      <c r="N149" s="833"/>
      <c r="O149" s="780">
        <f>M149+N149</f>
        <v>0</v>
      </c>
      <c r="P149" s="835"/>
    </row>
    <row r="150" spans="1:16" hidden="1" x14ac:dyDescent="0.25">
      <c r="A150" s="836">
        <v>2390</v>
      </c>
      <c r="B150" s="779" t="s">
        <v>167</v>
      </c>
      <c r="C150" s="780">
        <f t="shared" si="34"/>
        <v>0</v>
      </c>
      <c r="D150" s="833"/>
      <c r="E150" s="833"/>
      <c r="F150" s="780">
        <f>D150+E150</f>
        <v>0</v>
      </c>
      <c r="G150" s="833"/>
      <c r="H150" s="833"/>
      <c r="I150" s="780">
        <f>G150+H150</f>
        <v>0</v>
      </c>
      <c r="J150" s="834"/>
      <c r="K150" s="833"/>
      <c r="L150" s="780">
        <f>J150+K150</f>
        <v>0</v>
      </c>
      <c r="M150" s="833"/>
      <c r="N150" s="833"/>
      <c r="O150" s="780">
        <f>M150+N150</f>
        <v>0</v>
      </c>
      <c r="P150" s="835"/>
    </row>
    <row r="151" spans="1:16" hidden="1" x14ac:dyDescent="0.25">
      <c r="A151" s="786">
        <v>2400</v>
      </c>
      <c r="B151" s="792" t="s">
        <v>168</v>
      </c>
      <c r="C151" s="787">
        <f t="shared" si="34"/>
        <v>0</v>
      </c>
      <c r="D151" s="841"/>
      <c r="E151" s="841"/>
      <c r="F151" s="787">
        <f>D151+E151</f>
        <v>0</v>
      </c>
      <c r="G151" s="841"/>
      <c r="H151" s="841"/>
      <c r="I151" s="787">
        <f>G151+H151</f>
        <v>0</v>
      </c>
      <c r="J151" s="842"/>
      <c r="K151" s="841"/>
      <c r="L151" s="787">
        <f>J151+K151</f>
        <v>0</v>
      </c>
      <c r="M151" s="841"/>
      <c r="N151" s="841"/>
      <c r="O151" s="787">
        <f>M151+N151</f>
        <v>0</v>
      </c>
      <c r="P151" s="839"/>
    </row>
    <row r="152" spans="1:16" ht="24" hidden="1" x14ac:dyDescent="0.25">
      <c r="A152" s="764">
        <v>2500</v>
      </c>
      <c r="B152" s="827" t="s">
        <v>169</v>
      </c>
      <c r="C152" s="765">
        <f t="shared" si="34"/>
        <v>0</v>
      </c>
      <c r="D152" s="765">
        <f t="shared" ref="D152:O152" si="47">SUM(D153,D159)</f>
        <v>0</v>
      </c>
      <c r="E152" s="765">
        <f t="shared" si="47"/>
        <v>0</v>
      </c>
      <c r="F152" s="765">
        <f t="shared" si="47"/>
        <v>0</v>
      </c>
      <c r="G152" s="765">
        <f t="shared" si="47"/>
        <v>0</v>
      </c>
      <c r="H152" s="765">
        <f t="shared" si="47"/>
        <v>0</v>
      </c>
      <c r="I152" s="765">
        <f t="shared" si="47"/>
        <v>0</v>
      </c>
      <c r="J152" s="828">
        <f t="shared" si="47"/>
        <v>0</v>
      </c>
      <c r="K152" s="765">
        <f t="shared" si="47"/>
        <v>0</v>
      </c>
      <c r="L152" s="765">
        <f t="shared" si="47"/>
        <v>0</v>
      </c>
      <c r="M152" s="765">
        <f t="shared" si="47"/>
        <v>0</v>
      </c>
      <c r="N152" s="765">
        <f t="shared" si="47"/>
        <v>0</v>
      </c>
      <c r="O152" s="765">
        <f t="shared" si="47"/>
        <v>0</v>
      </c>
      <c r="P152" s="829"/>
    </row>
    <row r="153" spans="1:16" ht="24" hidden="1" x14ac:dyDescent="0.25">
      <c r="A153" s="830">
        <v>2510</v>
      </c>
      <c r="B153" s="773" t="s">
        <v>170</v>
      </c>
      <c r="C153" s="774">
        <f t="shared" si="34"/>
        <v>0</v>
      </c>
      <c r="D153" s="774">
        <f t="shared" ref="D153:O153" si="48">SUM(D154:D158)</f>
        <v>0</v>
      </c>
      <c r="E153" s="774">
        <f t="shared" si="48"/>
        <v>0</v>
      </c>
      <c r="F153" s="774">
        <f t="shared" si="48"/>
        <v>0</v>
      </c>
      <c r="G153" s="774">
        <f t="shared" si="48"/>
        <v>0</v>
      </c>
      <c r="H153" s="774">
        <f t="shared" si="48"/>
        <v>0</v>
      </c>
      <c r="I153" s="774">
        <f t="shared" si="48"/>
        <v>0</v>
      </c>
      <c r="J153" s="831">
        <f t="shared" si="48"/>
        <v>0</v>
      </c>
      <c r="K153" s="774">
        <f t="shared" si="48"/>
        <v>0</v>
      </c>
      <c r="L153" s="774">
        <f t="shared" si="48"/>
        <v>0</v>
      </c>
      <c r="M153" s="774">
        <f t="shared" si="48"/>
        <v>0</v>
      </c>
      <c r="N153" s="774">
        <f t="shared" si="48"/>
        <v>0</v>
      </c>
      <c r="O153" s="774">
        <f t="shared" si="48"/>
        <v>0</v>
      </c>
      <c r="P153" s="832"/>
    </row>
    <row r="154" spans="1:16" ht="24" hidden="1" x14ac:dyDescent="0.25">
      <c r="A154" s="751">
        <v>2512</v>
      </c>
      <c r="B154" s="779" t="s">
        <v>171</v>
      </c>
      <c r="C154" s="780">
        <f t="shared" si="34"/>
        <v>0</v>
      </c>
      <c r="D154" s="833"/>
      <c r="E154" s="833"/>
      <c r="F154" s="780">
        <f t="shared" ref="F154:F159" si="49">D154+E154</f>
        <v>0</v>
      </c>
      <c r="G154" s="833"/>
      <c r="H154" s="833"/>
      <c r="I154" s="780">
        <f t="shared" ref="I154:I159" si="50">G154+H154</f>
        <v>0</v>
      </c>
      <c r="J154" s="834"/>
      <c r="K154" s="833"/>
      <c r="L154" s="780">
        <f t="shared" ref="L154:L159" si="51">J154+K154</f>
        <v>0</v>
      </c>
      <c r="M154" s="833"/>
      <c r="N154" s="833"/>
      <c r="O154" s="780">
        <f t="shared" ref="O154:O159" si="52">M154+N154</f>
        <v>0</v>
      </c>
      <c r="P154" s="835"/>
    </row>
    <row r="155" spans="1:16" ht="24" hidden="1" x14ac:dyDescent="0.25">
      <c r="A155" s="751">
        <v>2513</v>
      </c>
      <c r="B155" s="779" t="s">
        <v>172</v>
      </c>
      <c r="C155" s="780">
        <f t="shared" si="34"/>
        <v>0</v>
      </c>
      <c r="D155" s="833"/>
      <c r="E155" s="833"/>
      <c r="F155" s="780">
        <f t="shared" si="49"/>
        <v>0</v>
      </c>
      <c r="G155" s="833"/>
      <c r="H155" s="833"/>
      <c r="I155" s="780">
        <f t="shared" si="50"/>
        <v>0</v>
      </c>
      <c r="J155" s="834"/>
      <c r="K155" s="833"/>
      <c r="L155" s="780">
        <f t="shared" si="51"/>
        <v>0</v>
      </c>
      <c r="M155" s="833"/>
      <c r="N155" s="833"/>
      <c r="O155" s="780">
        <f t="shared" si="52"/>
        <v>0</v>
      </c>
      <c r="P155" s="835"/>
    </row>
    <row r="156" spans="1:16" ht="36" hidden="1" x14ac:dyDescent="0.25">
      <c r="A156" s="751">
        <v>2514</v>
      </c>
      <c r="B156" s="779" t="s">
        <v>173</v>
      </c>
      <c r="C156" s="780">
        <f t="shared" si="34"/>
        <v>0</v>
      </c>
      <c r="D156" s="833"/>
      <c r="E156" s="833"/>
      <c r="F156" s="780">
        <f t="shared" si="49"/>
        <v>0</v>
      </c>
      <c r="G156" s="833"/>
      <c r="H156" s="833"/>
      <c r="I156" s="780">
        <f t="shared" si="50"/>
        <v>0</v>
      </c>
      <c r="J156" s="834"/>
      <c r="K156" s="833"/>
      <c r="L156" s="780">
        <f t="shared" si="51"/>
        <v>0</v>
      </c>
      <c r="M156" s="833"/>
      <c r="N156" s="833"/>
      <c r="O156" s="780">
        <f t="shared" si="52"/>
        <v>0</v>
      </c>
      <c r="P156" s="835"/>
    </row>
    <row r="157" spans="1:16" ht="24" hidden="1" x14ac:dyDescent="0.25">
      <c r="A157" s="751">
        <v>2515</v>
      </c>
      <c r="B157" s="779" t="s">
        <v>174</v>
      </c>
      <c r="C157" s="780">
        <f t="shared" si="34"/>
        <v>0</v>
      </c>
      <c r="D157" s="833"/>
      <c r="E157" s="833"/>
      <c r="F157" s="780">
        <f t="shared" si="49"/>
        <v>0</v>
      </c>
      <c r="G157" s="833"/>
      <c r="H157" s="833"/>
      <c r="I157" s="780">
        <f t="shared" si="50"/>
        <v>0</v>
      </c>
      <c r="J157" s="834"/>
      <c r="K157" s="833"/>
      <c r="L157" s="780">
        <f t="shared" si="51"/>
        <v>0</v>
      </c>
      <c r="M157" s="833"/>
      <c r="N157" s="833"/>
      <c r="O157" s="780">
        <f t="shared" si="52"/>
        <v>0</v>
      </c>
      <c r="P157" s="835"/>
    </row>
    <row r="158" spans="1:16" ht="24" hidden="1" x14ac:dyDescent="0.25">
      <c r="A158" s="751">
        <v>2519</v>
      </c>
      <c r="B158" s="779" t="s">
        <v>175</v>
      </c>
      <c r="C158" s="780">
        <f t="shared" si="34"/>
        <v>0</v>
      </c>
      <c r="D158" s="833"/>
      <c r="E158" s="833"/>
      <c r="F158" s="780">
        <f t="shared" si="49"/>
        <v>0</v>
      </c>
      <c r="G158" s="833"/>
      <c r="H158" s="833"/>
      <c r="I158" s="780">
        <f t="shared" si="50"/>
        <v>0</v>
      </c>
      <c r="J158" s="834"/>
      <c r="K158" s="833"/>
      <c r="L158" s="780">
        <f t="shared" si="51"/>
        <v>0</v>
      </c>
      <c r="M158" s="833"/>
      <c r="N158" s="833"/>
      <c r="O158" s="780">
        <f t="shared" si="52"/>
        <v>0</v>
      </c>
      <c r="P158" s="835"/>
    </row>
    <row r="159" spans="1:16" ht="24" hidden="1" x14ac:dyDescent="0.25">
      <c r="A159" s="846">
        <v>2520</v>
      </c>
      <c r="B159" s="792" t="s">
        <v>176</v>
      </c>
      <c r="C159" s="787">
        <f t="shared" si="34"/>
        <v>0</v>
      </c>
      <c r="D159" s="841"/>
      <c r="E159" s="841"/>
      <c r="F159" s="787">
        <f t="shared" si="49"/>
        <v>0</v>
      </c>
      <c r="G159" s="841"/>
      <c r="H159" s="841"/>
      <c r="I159" s="787">
        <f t="shared" si="50"/>
        <v>0</v>
      </c>
      <c r="J159" s="842"/>
      <c r="K159" s="841"/>
      <c r="L159" s="787">
        <f t="shared" si="51"/>
        <v>0</v>
      </c>
      <c r="M159" s="841"/>
      <c r="N159" s="841"/>
      <c r="O159" s="787">
        <f t="shared" si="52"/>
        <v>0</v>
      </c>
      <c r="P159" s="839"/>
    </row>
    <row r="160" spans="1:16" hidden="1" x14ac:dyDescent="0.25">
      <c r="A160" s="823">
        <v>3000</v>
      </c>
      <c r="B160" s="823" t="s">
        <v>177</v>
      </c>
      <c r="C160" s="824">
        <f t="shared" si="34"/>
        <v>0</v>
      </c>
      <c r="D160" s="824">
        <f t="shared" ref="D160:O160" si="53">SUM(D161,D171)</f>
        <v>0</v>
      </c>
      <c r="E160" s="824">
        <f t="shared" si="53"/>
        <v>0</v>
      </c>
      <c r="F160" s="824">
        <f t="shared" si="53"/>
        <v>0</v>
      </c>
      <c r="G160" s="824">
        <f t="shared" si="53"/>
        <v>0</v>
      </c>
      <c r="H160" s="824">
        <f t="shared" si="53"/>
        <v>0</v>
      </c>
      <c r="I160" s="824">
        <f t="shared" si="53"/>
        <v>0</v>
      </c>
      <c r="J160" s="825">
        <f t="shared" si="53"/>
        <v>0</v>
      </c>
      <c r="K160" s="824">
        <f t="shared" si="53"/>
        <v>0</v>
      </c>
      <c r="L160" s="824">
        <f t="shared" si="53"/>
        <v>0</v>
      </c>
      <c r="M160" s="824">
        <f t="shared" si="53"/>
        <v>0</v>
      </c>
      <c r="N160" s="824">
        <f t="shared" si="53"/>
        <v>0</v>
      </c>
      <c r="O160" s="824">
        <f t="shared" si="53"/>
        <v>0</v>
      </c>
      <c r="P160" s="826"/>
    </row>
    <row r="161" spans="1:16" ht="24" hidden="1" x14ac:dyDescent="0.25">
      <c r="A161" s="764">
        <v>3200</v>
      </c>
      <c r="B161" s="847" t="s">
        <v>178</v>
      </c>
      <c r="C161" s="765">
        <f t="shared" si="34"/>
        <v>0</v>
      </c>
      <c r="D161" s="765">
        <f t="shared" ref="D161:O161" si="54">SUM(D162,D166)</f>
        <v>0</v>
      </c>
      <c r="E161" s="765">
        <f t="shared" si="54"/>
        <v>0</v>
      </c>
      <c r="F161" s="765">
        <f t="shared" si="54"/>
        <v>0</v>
      </c>
      <c r="G161" s="765">
        <f t="shared" si="54"/>
        <v>0</v>
      </c>
      <c r="H161" s="765">
        <f t="shared" si="54"/>
        <v>0</v>
      </c>
      <c r="I161" s="765">
        <f t="shared" si="54"/>
        <v>0</v>
      </c>
      <c r="J161" s="828">
        <f t="shared" si="54"/>
        <v>0</v>
      </c>
      <c r="K161" s="765">
        <f t="shared" si="54"/>
        <v>0</v>
      </c>
      <c r="L161" s="765">
        <f t="shared" si="54"/>
        <v>0</v>
      </c>
      <c r="M161" s="765">
        <f t="shared" si="54"/>
        <v>0</v>
      </c>
      <c r="N161" s="765">
        <f t="shared" si="54"/>
        <v>0</v>
      </c>
      <c r="O161" s="765">
        <f t="shared" si="54"/>
        <v>0</v>
      </c>
      <c r="P161" s="829"/>
    </row>
    <row r="162" spans="1:16" ht="36" hidden="1" x14ac:dyDescent="0.25">
      <c r="A162" s="830">
        <v>3260</v>
      </c>
      <c r="B162" s="773" t="s">
        <v>179</v>
      </c>
      <c r="C162" s="774">
        <f t="shared" si="34"/>
        <v>0</v>
      </c>
      <c r="D162" s="774">
        <f t="shared" ref="D162:O162" si="55">SUM(D163:D165)</f>
        <v>0</v>
      </c>
      <c r="E162" s="774">
        <f t="shared" si="55"/>
        <v>0</v>
      </c>
      <c r="F162" s="774">
        <f t="shared" si="55"/>
        <v>0</v>
      </c>
      <c r="G162" s="774">
        <f t="shared" si="55"/>
        <v>0</v>
      </c>
      <c r="H162" s="774">
        <f t="shared" si="55"/>
        <v>0</v>
      </c>
      <c r="I162" s="774">
        <f t="shared" si="55"/>
        <v>0</v>
      </c>
      <c r="J162" s="831">
        <f t="shared" si="55"/>
        <v>0</v>
      </c>
      <c r="K162" s="774">
        <f t="shared" si="55"/>
        <v>0</v>
      </c>
      <c r="L162" s="774">
        <f t="shared" si="55"/>
        <v>0</v>
      </c>
      <c r="M162" s="774">
        <f t="shared" si="55"/>
        <v>0</v>
      </c>
      <c r="N162" s="774">
        <f t="shared" si="55"/>
        <v>0</v>
      </c>
      <c r="O162" s="774">
        <f t="shared" si="55"/>
        <v>0</v>
      </c>
      <c r="P162" s="832"/>
    </row>
    <row r="163" spans="1:16" ht="24" hidden="1" x14ac:dyDescent="0.25">
      <c r="A163" s="751">
        <v>3261</v>
      </c>
      <c r="B163" s="779" t="s">
        <v>180</v>
      </c>
      <c r="C163" s="780">
        <f t="shared" si="34"/>
        <v>0</v>
      </c>
      <c r="D163" s="833"/>
      <c r="E163" s="833"/>
      <c r="F163" s="780">
        <f>D163+E163</f>
        <v>0</v>
      </c>
      <c r="G163" s="833"/>
      <c r="H163" s="833"/>
      <c r="I163" s="780">
        <f>G163+H163</f>
        <v>0</v>
      </c>
      <c r="J163" s="834"/>
      <c r="K163" s="833"/>
      <c r="L163" s="780">
        <f>J163+K163</f>
        <v>0</v>
      </c>
      <c r="M163" s="833"/>
      <c r="N163" s="833"/>
      <c r="O163" s="780">
        <f>M163+N163</f>
        <v>0</v>
      </c>
      <c r="P163" s="835"/>
    </row>
    <row r="164" spans="1:16" ht="36" hidden="1" x14ac:dyDescent="0.25">
      <c r="A164" s="751">
        <v>3262</v>
      </c>
      <c r="B164" s="779" t="s">
        <v>181</v>
      </c>
      <c r="C164" s="780">
        <f t="shared" si="34"/>
        <v>0</v>
      </c>
      <c r="D164" s="833"/>
      <c r="E164" s="833"/>
      <c r="F164" s="780">
        <f>D164+E164</f>
        <v>0</v>
      </c>
      <c r="G164" s="833"/>
      <c r="H164" s="833"/>
      <c r="I164" s="780">
        <f>G164+H164</f>
        <v>0</v>
      </c>
      <c r="J164" s="834"/>
      <c r="K164" s="833"/>
      <c r="L164" s="780">
        <f>J164+K164</f>
        <v>0</v>
      </c>
      <c r="M164" s="833"/>
      <c r="N164" s="833"/>
      <c r="O164" s="780">
        <f>M164+N164</f>
        <v>0</v>
      </c>
      <c r="P164" s="835"/>
    </row>
    <row r="165" spans="1:16" ht="24" hidden="1" x14ac:dyDescent="0.25">
      <c r="A165" s="751">
        <v>3263</v>
      </c>
      <c r="B165" s="779" t="s">
        <v>182</v>
      </c>
      <c r="C165" s="780">
        <f t="shared" si="34"/>
        <v>0</v>
      </c>
      <c r="D165" s="833"/>
      <c r="E165" s="833"/>
      <c r="F165" s="780">
        <f>D165+E165</f>
        <v>0</v>
      </c>
      <c r="G165" s="833"/>
      <c r="H165" s="833"/>
      <c r="I165" s="780">
        <f>G165+H165</f>
        <v>0</v>
      </c>
      <c r="J165" s="834"/>
      <c r="K165" s="833"/>
      <c r="L165" s="780">
        <f>J165+K165</f>
        <v>0</v>
      </c>
      <c r="M165" s="833"/>
      <c r="N165" s="833"/>
      <c r="O165" s="780">
        <f>M165+N165</f>
        <v>0</v>
      </c>
      <c r="P165" s="835"/>
    </row>
    <row r="166" spans="1:16" ht="84" hidden="1" x14ac:dyDescent="0.25">
      <c r="A166" s="836">
        <v>3290</v>
      </c>
      <c r="B166" s="779" t="s">
        <v>183</v>
      </c>
      <c r="C166" s="780">
        <f t="shared" si="34"/>
        <v>0</v>
      </c>
      <c r="D166" s="780">
        <f t="shared" ref="D166:O166" si="56">SUM(D167:D170)</f>
        <v>0</v>
      </c>
      <c r="E166" s="780">
        <f t="shared" si="56"/>
        <v>0</v>
      </c>
      <c r="F166" s="780">
        <f t="shared" si="56"/>
        <v>0</v>
      </c>
      <c r="G166" s="780">
        <f t="shared" si="56"/>
        <v>0</v>
      </c>
      <c r="H166" s="780">
        <f t="shared" si="56"/>
        <v>0</v>
      </c>
      <c r="I166" s="780">
        <f t="shared" si="56"/>
        <v>0</v>
      </c>
      <c r="J166" s="837">
        <f t="shared" si="56"/>
        <v>0</v>
      </c>
      <c r="K166" s="780">
        <f t="shared" si="56"/>
        <v>0</v>
      </c>
      <c r="L166" s="780">
        <f t="shared" si="56"/>
        <v>0</v>
      </c>
      <c r="M166" s="780">
        <f t="shared" si="56"/>
        <v>0</v>
      </c>
      <c r="N166" s="780">
        <f t="shared" si="56"/>
        <v>0</v>
      </c>
      <c r="O166" s="780">
        <f t="shared" si="56"/>
        <v>0</v>
      </c>
      <c r="P166" s="835"/>
    </row>
    <row r="167" spans="1:16" ht="72" hidden="1" x14ac:dyDescent="0.25">
      <c r="A167" s="751">
        <v>3291</v>
      </c>
      <c r="B167" s="779" t="s">
        <v>184</v>
      </c>
      <c r="C167" s="780">
        <f t="shared" si="34"/>
        <v>0</v>
      </c>
      <c r="D167" s="833"/>
      <c r="E167" s="833"/>
      <c r="F167" s="780">
        <f>D167+E167</f>
        <v>0</v>
      </c>
      <c r="G167" s="833"/>
      <c r="H167" s="833"/>
      <c r="I167" s="780">
        <f>G167+H167</f>
        <v>0</v>
      </c>
      <c r="J167" s="834"/>
      <c r="K167" s="833"/>
      <c r="L167" s="780">
        <f>J167+K167</f>
        <v>0</v>
      </c>
      <c r="M167" s="833"/>
      <c r="N167" s="833"/>
      <c r="O167" s="780">
        <f>M167+N167</f>
        <v>0</v>
      </c>
      <c r="P167" s="835"/>
    </row>
    <row r="168" spans="1:16" ht="72" hidden="1" x14ac:dyDescent="0.25">
      <c r="A168" s="751">
        <v>3292</v>
      </c>
      <c r="B168" s="779" t="s">
        <v>185</v>
      </c>
      <c r="C168" s="780">
        <f t="shared" si="34"/>
        <v>0</v>
      </c>
      <c r="D168" s="833"/>
      <c r="E168" s="833"/>
      <c r="F168" s="780">
        <f>D168+E168</f>
        <v>0</v>
      </c>
      <c r="G168" s="833"/>
      <c r="H168" s="833"/>
      <c r="I168" s="780">
        <f>G168+H168</f>
        <v>0</v>
      </c>
      <c r="J168" s="834"/>
      <c r="K168" s="833"/>
      <c r="L168" s="780">
        <f>J168+K168</f>
        <v>0</v>
      </c>
      <c r="M168" s="833"/>
      <c r="N168" s="833"/>
      <c r="O168" s="780">
        <f>M168+N168</f>
        <v>0</v>
      </c>
      <c r="P168" s="835"/>
    </row>
    <row r="169" spans="1:16" ht="72" hidden="1" x14ac:dyDescent="0.25">
      <c r="A169" s="751">
        <v>3293</v>
      </c>
      <c r="B169" s="779" t="s">
        <v>186</v>
      </c>
      <c r="C169" s="780">
        <f t="shared" si="34"/>
        <v>0</v>
      </c>
      <c r="D169" s="833"/>
      <c r="E169" s="833"/>
      <c r="F169" s="780">
        <f>D169+E169</f>
        <v>0</v>
      </c>
      <c r="G169" s="833"/>
      <c r="H169" s="833"/>
      <c r="I169" s="780">
        <f>G169+H169</f>
        <v>0</v>
      </c>
      <c r="J169" s="834"/>
      <c r="K169" s="833"/>
      <c r="L169" s="780">
        <f>J169+K169</f>
        <v>0</v>
      </c>
      <c r="M169" s="833"/>
      <c r="N169" s="833"/>
      <c r="O169" s="780">
        <f>M169+N169</f>
        <v>0</v>
      </c>
      <c r="P169" s="835"/>
    </row>
    <row r="170" spans="1:16" ht="60" hidden="1" x14ac:dyDescent="0.25">
      <c r="A170" s="791">
        <v>3294</v>
      </c>
      <c r="B170" s="792" t="s">
        <v>187</v>
      </c>
      <c r="C170" s="787">
        <f t="shared" si="34"/>
        <v>0</v>
      </c>
      <c r="D170" s="841"/>
      <c r="E170" s="841"/>
      <c r="F170" s="787">
        <f>D170+E170</f>
        <v>0</v>
      </c>
      <c r="G170" s="841"/>
      <c r="H170" s="841"/>
      <c r="I170" s="787">
        <f>G170+H170</f>
        <v>0</v>
      </c>
      <c r="J170" s="842"/>
      <c r="K170" s="841"/>
      <c r="L170" s="787">
        <f>J170+K170</f>
        <v>0</v>
      </c>
      <c r="M170" s="841"/>
      <c r="N170" s="841"/>
      <c r="O170" s="787">
        <f>M170+N170</f>
        <v>0</v>
      </c>
      <c r="P170" s="839"/>
    </row>
    <row r="171" spans="1:16" ht="48" hidden="1" x14ac:dyDescent="0.25">
      <c r="A171" s="796">
        <v>3300</v>
      </c>
      <c r="B171" s="847" t="s">
        <v>188</v>
      </c>
      <c r="C171" s="848">
        <f t="shared" si="34"/>
        <v>0</v>
      </c>
      <c r="D171" s="848">
        <f t="shared" ref="D171:O171" si="57">SUM(D172:D173)</f>
        <v>0</v>
      </c>
      <c r="E171" s="848">
        <f t="shared" si="57"/>
        <v>0</v>
      </c>
      <c r="F171" s="848">
        <f t="shared" si="57"/>
        <v>0</v>
      </c>
      <c r="G171" s="848">
        <f t="shared" si="57"/>
        <v>0</v>
      </c>
      <c r="H171" s="848">
        <f t="shared" si="57"/>
        <v>0</v>
      </c>
      <c r="I171" s="848">
        <f t="shared" si="57"/>
        <v>0</v>
      </c>
      <c r="J171" s="849">
        <f t="shared" si="57"/>
        <v>0</v>
      </c>
      <c r="K171" s="848">
        <f t="shared" si="57"/>
        <v>0</v>
      </c>
      <c r="L171" s="848">
        <f t="shared" si="57"/>
        <v>0</v>
      </c>
      <c r="M171" s="848">
        <f t="shared" si="57"/>
        <v>0</v>
      </c>
      <c r="N171" s="848">
        <f t="shared" si="57"/>
        <v>0</v>
      </c>
      <c r="O171" s="848">
        <f t="shared" si="57"/>
        <v>0</v>
      </c>
      <c r="P171" s="829"/>
    </row>
    <row r="172" spans="1:16" ht="48" hidden="1" x14ac:dyDescent="0.25">
      <c r="A172" s="745">
        <v>3310</v>
      </c>
      <c r="B172" s="773" t="s">
        <v>189</v>
      </c>
      <c r="C172" s="774">
        <f t="shared" si="34"/>
        <v>0</v>
      </c>
      <c r="D172" s="801"/>
      <c r="E172" s="801"/>
      <c r="F172" s="774">
        <f>D172+E172</f>
        <v>0</v>
      </c>
      <c r="G172" s="801"/>
      <c r="H172" s="801"/>
      <c r="I172" s="774">
        <f>G172+H172</f>
        <v>0</v>
      </c>
      <c r="J172" s="840"/>
      <c r="K172" s="801"/>
      <c r="L172" s="774">
        <f>J172+K172</f>
        <v>0</v>
      </c>
      <c r="M172" s="801"/>
      <c r="N172" s="801"/>
      <c r="O172" s="774">
        <f>M172+N172</f>
        <v>0</v>
      </c>
      <c r="P172" s="832"/>
    </row>
    <row r="173" spans="1:16" ht="48.75" hidden="1" customHeight="1" x14ac:dyDescent="0.25">
      <c r="A173" s="791">
        <v>3320</v>
      </c>
      <c r="B173" s="792" t="s">
        <v>190</v>
      </c>
      <c r="C173" s="787">
        <f t="shared" si="34"/>
        <v>0</v>
      </c>
      <c r="D173" s="841"/>
      <c r="E173" s="841"/>
      <c r="F173" s="787">
        <f>D173+E173</f>
        <v>0</v>
      </c>
      <c r="G173" s="841"/>
      <c r="H173" s="841"/>
      <c r="I173" s="787">
        <f>G173+H173</f>
        <v>0</v>
      </c>
      <c r="J173" s="842"/>
      <c r="K173" s="841"/>
      <c r="L173" s="787">
        <f>J173+K173</f>
        <v>0</v>
      </c>
      <c r="M173" s="841"/>
      <c r="N173" s="841"/>
      <c r="O173" s="787">
        <f>M173+N173</f>
        <v>0</v>
      </c>
      <c r="P173" s="839"/>
    </row>
    <row r="174" spans="1:16" hidden="1" x14ac:dyDescent="0.25">
      <c r="A174" s="850">
        <v>4000</v>
      </c>
      <c r="B174" s="823" t="s">
        <v>191</v>
      </c>
      <c r="C174" s="824">
        <f t="shared" si="34"/>
        <v>0</v>
      </c>
      <c r="D174" s="824">
        <f t="shared" ref="D174:O174" si="58">SUM(D175,D178)</f>
        <v>0</v>
      </c>
      <c r="E174" s="824">
        <f t="shared" si="58"/>
        <v>0</v>
      </c>
      <c r="F174" s="824">
        <f t="shared" si="58"/>
        <v>0</v>
      </c>
      <c r="G174" s="824">
        <f t="shared" si="58"/>
        <v>0</v>
      </c>
      <c r="H174" s="824">
        <f t="shared" si="58"/>
        <v>0</v>
      </c>
      <c r="I174" s="824">
        <f t="shared" si="58"/>
        <v>0</v>
      </c>
      <c r="J174" s="825">
        <f t="shared" si="58"/>
        <v>0</v>
      </c>
      <c r="K174" s="824">
        <f t="shared" si="58"/>
        <v>0</v>
      </c>
      <c r="L174" s="824">
        <f t="shared" si="58"/>
        <v>0</v>
      </c>
      <c r="M174" s="824">
        <f t="shared" si="58"/>
        <v>0</v>
      </c>
      <c r="N174" s="824">
        <f t="shared" si="58"/>
        <v>0</v>
      </c>
      <c r="O174" s="824">
        <f t="shared" si="58"/>
        <v>0</v>
      </c>
      <c r="P174" s="826"/>
    </row>
    <row r="175" spans="1:16" ht="24" hidden="1" x14ac:dyDescent="0.25">
      <c r="A175" s="851">
        <v>4200</v>
      </c>
      <c r="B175" s="827" t="s">
        <v>192</v>
      </c>
      <c r="C175" s="765">
        <f t="shared" si="34"/>
        <v>0</v>
      </c>
      <c r="D175" s="765">
        <f t="shared" ref="D175:O175" si="59">SUM(D176,D177)</f>
        <v>0</v>
      </c>
      <c r="E175" s="765">
        <f t="shared" si="59"/>
        <v>0</v>
      </c>
      <c r="F175" s="765">
        <f t="shared" si="59"/>
        <v>0</v>
      </c>
      <c r="G175" s="765">
        <f t="shared" si="59"/>
        <v>0</v>
      </c>
      <c r="H175" s="765">
        <f t="shared" si="59"/>
        <v>0</v>
      </c>
      <c r="I175" s="765">
        <f t="shared" si="59"/>
        <v>0</v>
      </c>
      <c r="J175" s="828">
        <f t="shared" si="59"/>
        <v>0</v>
      </c>
      <c r="K175" s="765">
        <f t="shared" si="59"/>
        <v>0</v>
      </c>
      <c r="L175" s="765">
        <f t="shared" si="59"/>
        <v>0</v>
      </c>
      <c r="M175" s="765">
        <f t="shared" si="59"/>
        <v>0</v>
      </c>
      <c r="N175" s="765">
        <f t="shared" si="59"/>
        <v>0</v>
      </c>
      <c r="O175" s="765">
        <f t="shared" si="59"/>
        <v>0</v>
      </c>
      <c r="P175" s="843"/>
    </row>
    <row r="176" spans="1:16" ht="36" hidden="1" x14ac:dyDescent="0.25">
      <c r="A176" s="830">
        <v>4240</v>
      </c>
      <c r="B176" s="773" t="s">
        <v>193</v>
      </c>
      <c r="C176" s="774">
        <f t="shared" si="34"/>
        <v>0</v>
      </c>
      <c r="D176" s="801"/>
      <c r="E176" s="801"/>
      <c r="F176" s="774">
        <f>D176+E176</f>
        <v>0</v>
      </c>
      <c r="G176" s="801"/>
      <c r="H176" s="801"/>
      <c r="I176" s="774">
        <f>G176+H176</f>
        <v>0</v>
      </c>
      <c r="J176" s="840"/>
      <c r="K176" s="801"/>
      <c r="L176" s="774">
        <f>J176+K176</f>
        <v>0</v>
      </c>
      <c r="M176" s="801"/>
      <c r="N176" s="801"/>
      <c r="O176" s="774">
        <f>M176+N176</f>
        <v>0</v>
      </c>
      <c r="P176" s="832"/>
    </row>
    <row r="177" spans="1:16" ht="24" hidden="1" x14ac:dyDescent="0.25">
      <c r="A177" s="836">
        <v>4250</v>
      </c>
      <c r="B177" s="779" t="s">
        <v>194</v>
      </c>
      <c r="C177" s="780">
        <f t="shared" si="34"/>
        <v>0</v>
      </c>
      <c r="D177" s="833"/>
      <c r="E177" s="833"/>
      <c r="F177" s="780">
        <f>D177+E177</f>
        <v>0</v>
      </c>
      <c r="G177" s="833"/>
      <c r="H177" s="833"/>
      <c r="I177" s="780">
        <f>G177+H177</f>
        <v>0</v>
      </c>
      <c r="J177" s="834"/>
      <c r="K177" s="833"/>
      <c r="L177" s="780">
        <f>J177+K177</f>
        <v>0</v>
      </c>
      <c r="M177" s="833"/>
      <c r="N177" s="833"/>
      <c r="O177" s="780">
        <f>M177+N177</f>
        <v>0</v>
      </c>
      <c r="P177" s="835"/>
    </row>
    <row r="178" spans="1:16" hidden="1" x14ac:dyDescent="0.25">
      <c r="A178" s="786">
        <v>4300</v>
      </c>
      <c r="B178" s="792" t="s">
        <v>195</v>
      </c>
      <c r="C178" s="787">
        <f t="shared" ref="C178:C241" si="60">F178+I178+L178+O178</f>
        <v>0</v>
      </c>
      <c r="D178" s="787">
        <f t="shared" ref="D178:O178" si="61">SUM(D179)</f>
        <v>0</v>
      </c>
      <c r="E178" s="787">
        <f t="shared" si="61"/>
        <v>0</v>
      </c>
      <c r="F178" s="787">
        <f t="shared" si="61"/>
        <v>0</v>
      </c>
      <c r="G178" s="787">
        <f t="shared" si="61"/>
        <v>0</v>
      </c>
      <c r="H178" s="787">
        <f t="shared" si="61"/>
        <v>0</v>
      </c>
      <c r="I178" s="787">
        <f t="shared" si="61"/>
        <v>0</v>
      </c>
      <c r="J178" s="838">
        <f t="shared" si="61"/>
        <v>0</v>
      </c>
      <c r="K178" s="787">
        <f t="shared" si="61"/>
        <v>0</v>
      </c>
      <c r="L178" s="787">
        <f t="shared" si="61"/>
        <v>0</v>
      </c>
      <c r="M178" s="787">
        <f t="shared" si="61"/>
        <v>0</v>
      </c>
      <c r="N178" s="787">
        <f t="shared" si="61"/>
        <v>0</v>
      </c>
      <c r="O178" s="787">
        <f t="shared" si="61"/>
        <v>0</v>
      </c>
      <c r="P178" s="839"/>
    </row>
    <row r="179" spans="1:16" ht="24" hidden="1" x14ac:dyDescent="0.25">
      <c r="A179" s="830">
        <v>4310</v>
      </c>
      <c r="B179" s="773" t="s">
        <v>196</v>
      </c>
      <c r="C179" s="774">
        <f t="shared" si="60"/>
        <v>0</v>
      </c>
      <c r="D179" s="774">
        <f t="shared" ref="D179:O179" si="62">SUM(D180:D180)</f>
        <v>0</v>
      </c>
      <c r="E179" s="774">
        <f t="shared" si="62"/>
        <v>0</v>
      </c>
      <c r="F179" s="774">
        <f t="shared" si="62"/>
        <v>0</v>
      </c>
      <c r="G179" s="774">
        <f t="shared" si="62"/>
        <v>0</v>
      </c>
      <c r="H179" s="774">
        <f t="shared" si="62"/>
        <v>0</v>
      </c>
      <c r="I179" s="774">
        <f t="shared" si="62"/>
        <v>0</v>
      </c>
      <c r="J179" s="831">
        <f t="shared" si="62"/>
        <v>0</v>
      </c>
      <c r="K179" s="774">
        <f t="shared" si="62"/>
        <v>0</v>
      </c>
      <c r="L179" s="774">
        <f t="shared" si="62"/>
        <v>0</v>
      </c>
      <c r="M179" s="774">
        <f t="shared" si="62"/>
        <v>0</v>
      </c>
      <c r="N179" s="774">
        <f t="shared" si="62"/>
        <v>0</v>
      </c>
      <c r="O179" s="774">
        <f t="shared" si="62"/>
        <v>0</v>
      </c>
      <c r="P179" s="832"/>
    </row>
    <row r="180" spans="1:16" ht="36" hidden="1" x14ac:dyDescent="0.25">
      <c r="A180" s="751">
        <v>4311</v>
      </c>
      <c r="B180" s="779" t="s">
        <v>197</v>
      </c>
      <c r="C180" s="780">
        <f t="shared" si="60"/>
        <v>0</v>
      </c>
      <c r="D180" s="833"/>
      <c r="E180" s="833"/>
      <c r="F180" s="780">
        <f>D180+E180</f>
        <v>0</v>
      </c>
      <c r="G180" s="833"/>
      <c r="H180" s="833"/>
      <c r="I180" s="780">
        <f>G180+H180</f>
        <v>0</v>
      </c>
      <c r="J180" s="834"/>
      <c r="K180" s="833"/>
      <c r="L180" s="780">
        <f>J180+K180</f>
        <v>0</v>
      </c>
      <c r="M180" s="833"/>
      <c r="N180" s="833"/>
      <c r="O180" s="780">
        <f>M180+N180</f>
        <v>0</v>
      </c>
      <c r="P180" s="835"/>
    </row>
    <row r="181" spans="1:16" s="732" customFormat="1" ht="24" hidden="1" x14ac:dyDescent="0.25">
      <c r="A181" s="785"/>
      <c r="B181" s="786" t="s">
        <v>198</v>
      </c>
      <c r="C181" s="808">
        <f t="shared" si="60"/>
        <v>0</v>
      </c>
      <c r="D181" s="808">
        <f t="shared" ref="D181:O181" si="63">SUM(D182,D211,D252,D265)</f>
        <v>0</v>
      </c>
      <c r="E181" s="808">
        <f t="shared" si="63"/>
        <v>0</v>
      </c>
      <c r="F181" s="808">
        <f t="shared" si="63"/>
        <v>0</v>
      </c>
      <c r="G181" s="808">
        <f t="shared" si="63"/>
        <v>0</v>
      </c>
      <c r="H181" s="808">
        <f t="shared" si="63"/>
        <v>0</v>
      </c>
      <c r="I181" s="808">
        <f t="shared" si="63"/>
        <v>0</v>
      </c>
      <c r="J181" s="809">
        <f t="shared" si="63"/>
        <v>0</v>
      </c>
      <c r="K181" s="808">
        <f t="shared" si="63"/>
        <v>0</v>
      </c>
      <c r="L181" s="808">
        <f t="shared" si="63"/>
        <v>0</v>
      </c>
      <c r="M181" s="808">
        <f t="shared" si="63"/>
        <v>0</v>
      </c>
      <c r="N181" s="808">
        <f t="shared" si="63"/>
        <v>0</v>
      </c>
      <c r="O181" s="808">
        <f t="shared" si="63"/>
        <v>0</v>
      </c>
      <c r="P181" s="810"/>
    </row>
    <row r="182" spans="1:16" hidden="1" x14ac:dyDescent="0.25">
      <c r="A182" s="823">
        <v>5000</v>
      </c>
      <c r="B182" s="823" t="s">
        <v>199</v>
      </c>
      <c r="C182" s="824">
        <f t="shared" si="60"/>
        <v>0</v>
      </c>
      <c r="D182" s="824">
        <f t="shared" ref="D182:O182" si="64">D183+D187</f>
        <v>0</v>
      </c>
      <c r="E182" s="824">
        <f t="shared" si="64"/>
        <v>0</v>
      </c>
      <c r="F182" s="824">
        <f t="shared" si="64"/>
        <v>0</v>
      </c>
      <c r="G182" s="824">
        <f t="shared" si="64"/>
        <v>0</v>
      </c>
      <c r="H182" s="824">
        <f t="shared" si="64"/>
        <v>0</v>
      </c>
      <c r="I182" s="824">
        <f t="shared" si="64"/>
        <v>0</v>
      </c>
      <c r="J182" s="825">
        <f t="shared" si="64"/>
        <v>0</v>
      </c>
      <c r="K182" s="824">
        <f t="shared" si="64"/>
        <v>0</v>
      </c>
      <c r="L182" s="824">
        <f t="shared" si="64"/>
        <v>0</v>
      </c>
      <c r="M182" s="824">
        <f t="shared" si="64"/>
        <v>0</v>
      </c>
      <c r="N182" s="824">
        <f t="shared" si="64"/>
        <v>0</v>
      </c>
      <c r="O182" s="824">
        <f t="shared" si="64"/>
        <v>0</v>
      </c>
      <c r="P182" s="826"/>
    </row>
    <row r="183" spans="1:16" hidden="1" x14ac:dyDescent="0.25">
      <c r="A183" s="764">
        <v>5100</v>
      </c>
      <c r="B183" s="827" t="s">
        <v>200</v>
      </c>
      <c r="C183" s="765">
        <f t="shared" si="60"/>
        <v>0</v>
      </c>
      <c r="D183" s="765">
        <f t="shared" ref="D183:O183" si="65">SUM(D184:D186)</f>
        <v>0</v>
      </c>
      <c r="E183" s="765">
        <f t="shared" si="65"/>
        <v>0</v>
      </c>
      <c r="F183" s="765">
        <f t="shared" si="65"/>
        <v>0</v>
      </c>
      <c r="G183" s="765">
        <f t="shared" si="65"/>
        <v>0</v>
      </c>
      <c r="H183" s="765">
        <f t="shared" si="65"/>
        <v>0</v>
      </c>
      <c r="I183" s="765">
        <f t="shared" si="65"/>
        <v>0</v>
      </c>
      <c r="J183" s="828">
        <f t="shared" si="65"/>
        <v>0</v>
      </c>
      <c r="K183" s="765">
        <f t="shared" si="65"/>
        <v>0</v>
      </c>
      <c r="L183" s="765">
        <f t="shared" si="65"/>
        <v>0</v>
      </c>
      <c r="M183" s="765">
        <f t="shared" si="65"/>
        <v>0</v>
      </c>
      <c r="N183" s="765">
        <f t="shared" si="65"/>
        <v>0</v>
      </c>
      <c r="O183" s="765">
        <f t="shared" si="65"/>
        <v>0</v>
      </c>
      <c r="P183" s="843"/>
    </row>
    <row r="184" spans="1:16" hidden="1" x14ac:dyDescent="0.25">
      <c r="A184" s="830">
        <v>5110</v>
      </c>
      <c r="B184" s="773" t="s">
        <v>201</v>
      </c>
      <c r="C184" s="774">
        <f t="shared" si="60"/>
        <v>0</v>
      </c>
      <c r="D184" s="801"/>
      <c r="E184" s="801"/>
      <c r="F184" s="774">
        <f>D184+E184</f>
        <v>0</v>
      </c>
      <c r="G184" s="801"/>
      <c r="H184" s="801"/>
      <c r="I184" s="774">
        <f>G184+H184</f>
        <v>0</v>
      </c>
      <c r="J184" s="840"/>
      <c r="K184" s="801"/>
      <c r="L184" s="774">
        <f>J184+K184</f>
        <v>0</v>
      </c>
      <c r="M184" s="801"/>
      <c r="N184" s="801"/>
      <c r="O184" s="774">
        <f>M184+N184</f>
        <v>0</v>
      </c>
      <c r="P184" s="832"/>
    </row>
    <row r="185" spans="1:16" ht="24" hidden="1" x14ac:dyDescent="0.25">
      <c r="A185" s="836">
        <v>5120</v>
      </c>
      <c r="B185" s="779" t="s">
        <v>202</v>
      </c>
      <c r="C185" s="780">
        <f t="shared" si="60"/>
        <v>0</v>
      </c>
      <c r="D185" s="833"/>
      <c r="E185" s="833"/>
      <c r="F185" s="780">
        <f>D185+E185</f>
        <v>0</v>
      </c>
      <c r="G185" s="833"/>
      <c r="H185" s="833"/>
      <c r="I185" s="780">
        <f>G185+H185</f>
        <v>0</v>
      </c>
      <c r="J185" s="834"/>
      <c r="K185" s="833"/>
      <c r="L185" s="780">
        <f>J185+K185</f>
        <v>0</v>
      </c>
      <c r="M185" s="833"/>
      <c r="N185" s="833"/>
      <c r="O185" s="780">
        <f>M185+N185</f>
        <v>0</v>
      </c>
      <c r="P185" s="835"/>
    </row>
    <row r="186" spans="1:16" hidden="1" x14ac:dyDescent="0.25">
      <c r="A186" s="836">
        <v>5140</v>
      </c>
      <c r="B186" s="779" t="s">
        <v>203</v>
      </c>
      <c r="C186" s="780">
        <f t="shared" si="60"/>
        <v>0</v>
      </c>
      <c r="D186" s="833"/>
      <c r="E186" s="833"/>
      <c r="F186" s="780">
        <f>D186+E186</f>
        <v>0</v>
      </c>
      <c r="G186" s="833"/>
      <c r="H186" s="833"/>
      <c r="I186" s="780">
        <f>G186+H186</f>
        <v>0</v>
      </c>
      <c r="J186" s="834"/>
      <c r="K186" s="833"/>
      <c r="L186" s="780">
        <f>J186+K186</f>
        <v>0</v>
      </c>
      <c r="M186" s="833"/>
      <c r="N186" s="833"/>
      <c r="O186" s="780">
        <f>M186+N186</f>
        <v>0</v>
      </c>
      <c r="P186" s="835"/>
    </row>
    <row r="187" spans="1:16" ht="24" hidden="1" x14ac:dyDescent="0.25">
      <c r="A187" s="786">
        <v>5200</v>
      </c>
      <c r="B187" s="792" t="s">
        <v>204</v>
      </c>
      <c r="C187" s="787">
        <f t="shared" si="60"/>
        <v>0</v>
      </c>
      <c r="D187" s="787">
        <f t="shared" ref="D187:O187" si="66">D188+D198+D199+D206+D207+D208+D210</f>
        <v>0</v>
      </c>
      <c r="E187" s="787">
        <f t="shared" si="66"/>
        <v>0</v>
      </c>
      <c r="F187" s="787">
        <f t="shared" si="66"/>
        <v>0</v>
      </c>
      <c r="G187" s="787">
        <f t="shared" si="66"/>
        <v>0</v>
      </c>
      <c r="H187" s="787">
        <f t="shared" si="66"/>
        <v>0</v>
      </c>
      <c r="I187" s="787">
        <f t="shared" si="66"/>
        <v>0</v>
      </c>
      <c r="J187" s="838">
        <f t="shared" si="66"/>
        <v>0</v>
      </c>
      <c r="K187" s="787">
        <f t="shared" si="66"/>
        <v>0</v>
      </c>
      <c r="L187" s="787">
        <f t="shared" si="66"/>
        <v>0</v>
      </c>
      <c r="M187" s="787">
        <f t="shared" si="66"/>
        <v>0</v>
      </c>
      <c r="N187" s="787">
        <f t="shared" si="66"/>
        <v>0</v>
      </c>
      <c r="O187" s="787">
        <f t="shared" si="66"/>
        <v>0</v>
      </c>
      <c r="P187" s="839"/>
    </row>
    <row r="188" spans="1:16" hidden="1" x14ac:dyDescent="0.25">
      <c r="A188" s="830">
        <v>5210</v>
      </c>
      <c r="B188" s="773" t="s">
        <v>205</v>
      </c>
      <c r="C188" s="774">
        <f t="shared" si="60"/>
        <v>0</v>
      </c>
      <c r="D188" s="774">
        <f t="shared" ref="D188:O188" si="67">SUM(D189:D197)</f>
        <v>0</v>
      </c>
      <c r="E188" s="774">
        <f t="shared" si="67"/>
        <v>0</v>
      </c>
      <c r="F188" s="774">
        <f t="shared" si="67"/>
        <v>0</v>
      </c>
      <c r="G188" s="774">
        <f t="shared" si="67"/>
        <v>0</v>
      </c>
      <c r="H188" s="774">
        <f t="shared" si="67"/>
        <v>0</v>
      </c>
      <c r="I188" s="774">
        <f t="shared" si="67"/>
        <v>0</v>
      </c>
      <c r="J188" s="831">
        <f t="shared" si="67"/>
        <v>0</v>
      </c>
      <c r="K188" s="774">
        <f t="shared" si="67"/>
        <v>0</v>
      </c>
      <c r="L188" s="774">
        <f t="shared" si="67"/>
        <v>0</v>
      </c>
      <c r="M188" s="774">
        <f t="shared" si="67"/>
        <v>0</v>
      </c>
      <c r="N188" s="774">
        <f t="shared" si="67"/>
        <v>0</v>
      </c>
      <c r="O188" s="774">
        <f t="shared" si="67"/>
        <v>0</v>
      </c>
      <c r="P188" s="832"/>
    </row>
    <row r="189" spans="1:16" hidden="1" x14ac:dyDescent="0.25">
      <c r="A189" s="751">
        <v>5211</v>
      </c>
      <c r="B189" s="779" t="s">
        <v>206</v>
      </c>
      <c r="C189" s="780">
        <f t="shared" si="60"/>
        <v>0</v>
      </c>
      <c r="D189" s="833"/>
      <c r="E189" s="833"/>
      <c r="F189" s="780">
        <f t="shared" ref="F189:F198" si="68">D189+E189</f>
        <v>0</v>
      </c>
      <c r="G189" s="833"/>
      <c r="H189" s="833"/>
      <c r="I189" s="780">
        <f t="shared" ref="I189:I198" si="69">G189+H189</f>
        <v>0</v>
      </c>
      <c r="J189" s="834"/>
      <c r="K189" s="833"/>
      <c r="L189" s="780">
        <f t="shared" ref="L189:L198" si="70">J189+K189</f>
        <v>0</v>
      </c>
      <c r="M189" s="833"/>
      <c r="N189" s="833"/>
      <c r="O189" s="780">
        <f t="shared" ref="O189:O198" si="71">M189+N189</f>
        <v>0</v>
      </c>
      <c r="P189" s="835"/>
    </row>
    <row r="190" spans="1:16" hidden="1" x14ac:dyDescent="0.25">
      <c r="A190" s="751">
        <v>5212</v>
      </c>
      <c r="B190" s="779" t="s">
        <v>207</v>
      </c>
      <c r="C190" s="780">
        <f t="shared" si="60"/>
        <v>0</v>
      </c>
      <c r="D190" s="833"/>
      <c r="E190" s="833"/>
      <c r="F190" s="780">
        <f t="shared" si="68"/>
        <v>0</v>
      </c>
      <c r="G190" s="833"/>
      <c r="H190" s="833"/>
      <c r="I190" s="780">
        <f t="shared" si="69"/>
        <v>0</v>
      </c>
      <c r="J190" s="834"/>
      <c r="K190" s="833"/>
      <c r="L190" s="780">
        <f t="shared" si="70"/>
        <v>0</v>
      </c>
      <c r="M190" s="833"/>
      <c r="N190" s="833"/>
      <c r="O190" s="780">
        <f t="shared" si="71"/>
        <v>0</v>
      </c>
      <c r="P190" s="835"/>
    </row>
    <row r="191" spans="1:16" hidden="1" x14ac:dyDescent="0.25">
      <c r="A191" s="751">
        <v>5213</v>
      </c>
      <c r="B191" s="779" t="s">
        <v>208</v>
      </c>
      <c r="C191" s="780">
        <f t="shared" si="60"/>
        <v>0</v>
      </c>
      <c r="D191" s="833"/>
      <c r="E191" s="833"/>
      <c r="F191" s="780">
        <f t="shared" si="68"/>
        <v>0</v>
      </c>
      <c r="G191" s="833"/>
      <c r="H191" s="833"/>
      <c r="I191" s="780">
        <f t="shared" si="69"/>
        <v>0</v>
      </c>
      <c r="J191" s="834"/>
      <c r="K191" s="833"/>
      <c r="L191" s="780">
        <f t="shared" si="70"/>
        <v>0</v>
      </c>
      <c r="M191" s="833"/>
      <c r="N191" s="833"/>
      <c r="O191" s="780">
        <f t="shared" si="71"/>
        <v>0</v>
      </c>
      <c r="P191" s="835"/>
    </row>
    <row r="192" spans="1:16" hidden="1" x14ac:dyDescent="0.25">
      <c r="A192" s="751">
        <v>5214</v>
      </c>
      <c r="B192" s="779" t="s">
        <v>209</v>
      </c>
      <c r="C192" s="780">
        <f t="shared" si="60"/>
        <v>0</v>
      </c>
      <c r="D192" s="833"/>
      <c r="E192" s="833"/>
      <c r="F192" s="780">
        <f t="shared" si="68"/>
        <v>0</v>
      </c>
      <c r="G192" s="833"/>
      <c r="H192" s="833"/>
      <c r="I192" s="780">
        <f t="shared" si="69"/>
        <v>0</v>
      </c>
      <c r="J192" s="834"/>
      <c r="K192" s="833"/>
      <c r="L192" s="780">
        <f t="shared" si="70"/>
        <v>0</v>
      </c>
      <c r="M192" s="833"/>
      <c r="N192" s="833"/>
      <c r="O192" s="780">
        <f t="shared" si="71"/>
        <v>0</v>
      </c>
      <c r="P192" s="835"/>
    </row>
    <row r="193" spans="1:16" hidden="1" x14ac:dyDescent="0.25">
      <c r="A193" s="751">
        <v>5215</v>
      </c>
      <c r="B193" s="779" t="s">
        <v>210</v>
      </c>
      <c r="C193" s="780">
        <f t="shared" si="60"/>
        <v>0</v>
      </c>
      <c r="D193" s="833"/>
      <c r="E193" s="833"/>
      <c r="F193" s="780">
        <f t="shared" si="68"/>
        <v>0</v>
      </c>
      <c r="G193" s="833"/>
      <c r="H193" s="833"/>
      <c r="I193" s="780">
        <f t="shared" si="69"/>
        <v>0</v>
      </c>
      <c r="J193" s="834"/>
      <c r="K193" s="833"/>
      <c r="L193" s="780">
        <f t="shared" si="70"/>
        <v>0</v>
      </c>
      <c r="M193" s="833"/>
      <c r="N193" s="833"/>
      <c r="O193" s="780">
        <f t="shared" si="71"/>
        <v>0</v>
      </c>
      <c r="P193" s="835"/>
    </row>
    <row r="194" spans="1:16" ht="14.25" hidden="1" customHeight="1" x14ac:dyDescent="0.25">
      <c r="A194" s="751">
        <v>5216</v>
      </c>
      <c r="B194" s="779" t="s">
        <v>211</v>
      </c>
      <c r="C194" s="780">
        <f t="shared" si="60"/>
        <v>0</v>
      </c>
      <c r="D194" s="833"/>
      <c r="E194" s="833"/>
      <c r="F194" s="780">
        <f t="shared" si="68"/>
        <v>0</v>
      </c>
      <c r="G194" s="833"/>
      <c r="H194" s="833"/>
      <c r="I194" s="780">
        <f t="shared" si="69"/>
        <v>0</v>
      </c>
      <c r="J194" s="834"/>
      <c r="K194" s="833"/>
      <c r="L194" s="780">
        <f t="shared" si="70"/>
        <v>0</v>
      </c>
      <c r="M194" s="833"/>
      <c r="N194" s="833"/>
      <c r="O194" s="780">
        <f t="shared" si="71"/>
        <v>0</v>
      </c>
      <c r="P194" s="835"/>
    </row>
    <row r="195" spans="1:16" hidden="1" x14ac:dyDescent="0.25">
      <c r="A195" s="751">
        <v>5217</v>
      </c>
      <c r="B195" s="779" t="s">
        <v>212</v>
      </c>
      <c r="C195" s="780">
        <f t="shared" si="60"/>
        <v>0</v>
      </c>
      <c r="D195" s="833"/>
      <c r="E195" s="833"/>
      <c r="F195" s="780">
        <f t="shared" si="68"/>
        <v>0</v>
      </c>
      <c r="G195" s="833"/>
      <c r="H195" s="833"/>
      <c r="I195" s="780">
        <f t="shared" si="69"/>
        <v>0</v>
      </c>
      <c r="J195" s="834"/>
      <c r="K195" s="833"/>
      <c r="L195" s="780">
        <f t="shared" si="70"/>
        <v>0</v>
      </c>
      <c r="M195" s="833"/>
      <c r="N195" s="833"/>
      <c r="O195" s="780">
        <f t="shared" si="71"/>
        <v>0</v>
      </c>
      <c r="P195" s="835"/>
    </row>
    <row r="196" spans="1:16" hidden="1" x14ac:dyDescent="0.25">
      <c r="A196" s="751">
        <v>5218</v>
      </c>
      <c r="B196" s="779" t="s">
        <v>213</v>
      </c>
      <c r="C196" s="780">
        <f t="shared" si="60"/>
        <v>0</v>
      </c>
      <c r="D196" s="833"/>
      <c r="E196" s="833"/>
      <c r="F196" s="780">
        <f t="shared" si="68"/>
        <v>0</v>
      </c>
      <c r="G196" s="833"/>
      <c r="H196" s="833"/>
      <c r="I196" s="780">
        <f t="shared" si="69"/>
        <v>0</v>
      </c>
      <c r="J196" s="834"/>
      <c r="K196" s="833"/>
      <c r="L196" s="780">
        <f t="shared" si="70"/>
        <v>0</v>
      </c>
      <c r="M196" s="833"/>
      <c r="N196" s="833"/>
      <c r="O196" s="780">
        <f t="shared" si="71"/>
        <v>0</v>
      </c>
      <c r="P196" s="835"/>
    </row>
    <row r="197" spans="1:16" hidden="1" x14ac:dyDescent="0.25">
      <c r="A197" s="751">
        <v>5219</v>
      </c>
      <c r="B197" s="779" t="s">
        <v>214</v>
      </c>
      <c r="C197" s="780">
        <f t="shared" si="60"/>
        <v>0</v>
      </c>
      <c r="D197" s="833"/>
      <c r="E197" s="833"/>
      <c r="F197" s="780">
        <f t="shared" si="68"/>
        <v>0</v>
      </c>
      <c r="G197" s="833"/>
      <c r="H197" s="833"/>
      <c r="I197" s="780">
        <f t="shared" si="69"/>
        <v>0</v>
      </c>
      <c r="J197" s="834"/>
      <c r="K197" s="833"/>
      <c r="L197" s="780">
        <f t="shared" si="70"/>
        <v>0</v>
      </c>
      <c r="M197" s="833"/>
      <c r="N197" s="833"/>
      <c r="O197" s="780">
        <f t="shared" si="71"/>
        <v>0</v>
      </c>
      <c r="P197" s="835"/>
    </row>
    <row r="198" spans="1:16" ht="13.5" hidden="1" customHeight="1" x14ac:dyDescent="0.25">
      <c r="A198" s="836">
        <v>5220</v>
      </c>
      <c r="B198" s="779" t="s">
        <v>215</v>
      </c>
      <c r="C198" s="780">
        <f t="shared" si="60"/>
        <v>0</v>
      </c>
      <c r="D198" s="833"/>
      <c r="E198" s="833"/>
      <c r="F198" s="780">
        <f t="shared" si="68"/>
        <v>0</v>
      </c>
      <c r="G198" s="833"/>
      <c r="H198" s="833"/>
      <c r="I198" s="780">
        <f t="shared" si="69"/>
        <v>0</v>
      </c>
      <c r="J198" s="834"/>
      <c r="K198" s="833"/>
      <c r="L198" s="780">
        <f t="shared" si="70"/>
        <v>0</v>
      </c>
      <c r="M198" s="833"/>
      <c r="N198" s="833"/>
      <c r="O198" s="780">
        <f t="shared" si="71"/>
        <v>0</v>
      </c>
      <c r="P198" s="835"/>
    </row>
    <row r="199" spans="1:16" hidden="1" x14ac:dyDescent="0.25">
      <c r="A199" s="836">
        <v>5230</v>
      </c>
      <c r="B199" s="779" t="s">
        <v>216</v>
      </c>
      <c r="C199" s="780">
        <f t="shared" si="60"/>
        <v>0</v>
      </c>
      <c r="D199" s="780">
        <f t="shared" ref="D199:O199" si="72">SUM(D200:D205)</f>
        <v>0</v>
      </c>
      <c r="E199" s="780">
        <f t="shared" si="72"/>
        <v>0</v>
      </c>
      <c r="F199" s="780">
        <f t="shared" si="72"/>
        <v>0</v>
      </c>
      <c r="G199" s="780">
        <f t="shared" si="72"/>
        <v>0</v>
      </c>
      <c r="H199" s="780">
        <f t="shared" si="72"/>
        <v>0</v>
      </c>
      <c r="I199" s="780">
        <f t="shared" si="72"/>
        <v>0</v>
      </c>
      <c r="J199" s="837">
        <f t="shared" si="72"/>
        <v>0</v>
      </c>
      <c r="K199" s="780">
        <f t="shared" si="72"/>
        <v>0</v>
      </c>
      <c r="L199" s="780">
        <f t="shared" si="72"/>
        <v>0</v>
      </c>
      <c r="M199" s="780">
        <f t="shared" si="72"/>
        <v>0</v>
      </c>
      <c r="N199" s="780">
        <f t="shared" si="72"/>
        <v>0</v>
      </c>
      <c r="O199" s="780">
        <f t="shared" si="72"/>
        <v>0</v>
      </c>
      <c r="P199" s="835"/>
    </row>
    <row r="200" spans="1:16" hidden="1" x14ac:dyDescent="0.25">
      <c r="A200" s="751">
        <v>5231</v>
      </c>
      <c r="B200" s="779" t="s">
        <v>217</v>
      </c>
      <c r="C200" s="780">
        <f t="shared" si="60"/>
        <v>0</v>
      </c>
      <c r="D200" s="833"/>
      <c r="E200" s="833"/>
      <c r="F200" s="780">
        <f t="shared" ref="F200:F207" si="73">D200+E200</f>
        <v>0</v>
      </c>
      <c r="G200" s="833"/>
      <c r="H200" s="833"/>
      <c r="I200" s="780">
        <f t="shared" ref="I200:I207" si="74">G200+H200</f>
        <v>0</v>
      </c>
      <c r="J200" s="834"/>
      <c r="K200" s="833"/>
      <c r="L200" s="780">
        <f t="shared" ref="L200:L207" si="75">J200+K200</f>
        <v>0</v>
      </c>
      <c r="M200" s="833"/>
      <c r="N200" s="833"/>
      <c r="O200" s="780">
        <f t="shared" ref="O200:O207" si="76">M200+N200</f>
        <v>0</v>
      </c>
      <c r="P200" s="835"/>
    </row>
    <row r="201" spans="1:16" hidden="1" x14ac:dyDescent="0.25">
      <c r="A201" s="751">
        <v>5233</v>
      </c>
      <c r="B201" s="779" t="s">
        <v>218</v>
      </c>
      <c r="C201" s="780">
        <f t="shared" si="60"/>
        <v>0</v>
      </c>
      <c r="D201" s="833"/>
      <c r="E201" s="833"/>
      <c r="F201" s="780">
        <f t="shared" si="73"/>
        <v>0</v>
      </c>
      <c r="G201" s="833"/>
      <c r="H201" s="833"/>
      <c r="I201" s="780">
        <f t="shared" si="74"/>
        <v>0</v>
      </c>
      <c r="J201" s="834"/>
      <c r="K201" s="833"/>
      <c r="L201" s="780">
        <f t="shared" si="75"/>
        <v>0</v>
      </c>
      <c r="M201" s="833"/>
      <c r="N201" s="833"/>
      <c r="O201" s="780">
        <f t="shared" si="76"/>
        <v>0</v>
      </c>
      <c r="P201" s="835"/>
    </row>
    <row r="202" spans="1:16" ht="24" hidden="1" x14ac:dyDescent="0.25">
      <c r="A202" s="751">
        <v>5234</v>
      </c>
      <c r="B202" s="779" t="s">
        <v>219</v>
      </c>
      <c r="C202" s="780">
        <f t="shared" si="60"/>
        <v>0</v>
      </c>
      <c r="D202" s="833"/>
      <c r="E202" s="833"/>
      <c r="F202" s="780">
        <f t="shared" si="73"/>
        <v>0</v>
      </c>
      <c r="G202" s="833"/>
      <c r="H202" s="833"/>
      <c r="I202" s="780">
        <f t="shared" si="74"/>
        <v>0</v>
      </c>
      <c r="J202" s="834"/>
      <c r="K202" s="833"/>
      <c r="L202" s="780">
        <f t="shared" si="75"/>
        <v>0</v>
      </c>
      <c r="M202" s="833"/>
      <c r="N202" s="833"/>
      <c r="O202" s="780">
        <f t="shared" si="76"/>
        <v>0</v>
      </c>
      <c r="P202" s="835"/>
    </row>
    <row r="203" spans="1:16" ht="14.25" hidden="1" customHeight="1" x14ac:dyDescent="0.25">
      <c r="A203" s="751">
        <v>5236</v>
      </c>
      <c r="B203" s="779" t="s">
        <v>220</v>
      </c>
      <c r="C203" s="780">
        <f t="shared" si="60"/>
        <v>0</v>
      </c>
      <c r="D203" s="833"/>
      <c r="E203" s="833"/>
      <c r="F203" s="780">
        <f t="shared" si="73"/>
        <v>0</v>
      </c>
      <c r="G203" s="833"/>
      <c r="H203" s="833"/>
      <c r="I203" s="780">
        <f t="shared" si="74"/>
        <v>0</v>
      </c>
      <c r="J203" s="834"/>
      <c r="K203" s="833"/>
      <c r="L203" s="780">
        <f t="shared" si="75"/>
        <v>0</v>
      </c>
      <c r="M203" s="833"/>
      <c r="N203" s="833"/>
      <c r="O203" s="780">
        <f t="shared" si="76"/>
        <v>0</v>
      </c>
      <c r="P203" s="835"/>
    </row>
    <row r="204" spans="1:16" ht="24" hidden="1" x14ac:dyDescent="0.25">
      <c r="A204" s="751">
        <v>5238</v>
      </c>
      <c r="B204" s="779" t="s">
        <v>221</v>
      </c>
      <c r="C204" s="780">
        <f t="shared" si="60"/>
        <v>0</v>
      </c>
      <c r="D204" s="833"/>
      <c r="E204" s="833"/>
      <c r="F204" s="780">
        <f t="shared" si="73"/>
        <v>0</v>
      </c>
      <c r="G204" s="833"/>
      <c r="H204" s="833"/>
      <c r="I204" s="780">
        <f t="shared" si="74"/>
        <v>0</v>
      </c>
      <c r="J204" s="834"/>
      <c r="K204" s="833"/>
      <c r="L204" s="780">
        <f t="shared" si="75"/>
        <v>0</v>
      </c>
      <c r="M204" s="833"/>
      <c r="N204" s="833"/>
      <c r="O204" s="780">
        <f t="shared" si="76"/>
        <v>0</v>
      </c>
      <c r="P204" s="835"/>
    </row>
    <row r="205" spans="1:16" ht="24" hidden="1" x14ac:dyDescent="0.25">
      <c r="A205" s="751">
        <v>5239</v>
      </c>
      <c r="B205" s="779" t="s">
        <v>222</v>
      </c>
      <c r="C205" s="780">
        <f t="shared" si="60"/>
        <v>0</v>
      </c>
      <c r="D205" s="833"/>
      <c r="E205" s="833"/>
      <c r="F205" s="780">
        <f t="shared" si="73"/>
        <v>0</v>
      </c>
      <c r="G205" s="833"/>
      <c r="H205" s="833"/>
      <c r="I205" s="780">
        <f t="shared" si="74"/>
        <v>0</v>
      </c>
      <c r="J205" s="834"/>
      <c r="K205" s="833"/>
      <c r="L205" s="780">
        <f t="shared" si="75"/>
        <v>0</v>
      </c>
      <c r="M205" s="833"/>
      <c r="N205" s="833"/>
      <c r="O205" s="780">
        <f t="shared" si="76"/>
        <v>0</v>
      </c>
      <c r="P205" s="835"/>
    </row>
    <row r="206" spans="1:16" ht="24" hidden="1" x14ac:dyDescent="0.25">
      <c r="A206" s="836">
        <v>5240</v>
      </c>
      <c r="B206" s="779" t="s">
        <v>223</v>
      </c>
      <c r="C206" s="780">
        <f t="shared" si="60"/>
        <v>0</v>
      </c>
      <c r="D206" s="833"/>
      <c r="E206" s="833"/>
      <c r="F206" s="780">
        <f t="shared" si="73"/>
        <v>0</v>
      </c>
      <c r="G206" s="833"/>
      <c r="H206" s="833"/>
      <c r="I206" s="780">
        <f t="shared" si="74"/>
        <v>0</v>
      </c>
      <c r="J206" s="834"/>
      <c r="K206" s="833"/>
      <c r="L206" s="780">
        <f t="shared" si="75"/>
        <v>0</v>
      </c>
      <c r="M206" s="833"/>
      <c r="N206" s="833"/>
      <c r="O206" s="780">
        <f t="shared" si="76"/>
        <v>0</v>
      </c>
      <c r="P206" s="835"/>
    </row>
    <row r="207" spans="1:16" hidden="1" x14ac:dyDescent="0.25">
      <c r="A207" s="836">
        <v>5250</v>
      </c>
      <c r="B207" s="779" t="s">
        <v>224</v>
      </c>
      <c r="C207" s="780">
        <f t="shared" si="60"/>
        <v>0</v>
      </c>
      <c r="D207" s="833"/>
      <c r="E207" s="833"/>
      <c r="F207" s="780">
        <f t="shared" si="73"/>
        <v>0</v>
      </c>
      <c r="G207" s="833"/>
      <c r="H207" s="833"/>
      <c r="I207" s="780">
        <f t="shared" si="74"/>
        <v>0</v>
      </c>
      <c r="J207" s="834"/>
      <c r="K207" s="833"/>
      <c r="L207" s="780">
        <f t="shared" si="75"/>
        <v>0</v>
      </c>
      <c r="M207" s="833"/>
      <c r="N207" s="833"/>
      <c r="O207" s="780">
        <f t="shared" si="76"/>
        <v>0</v>
      </c>
      <c r="P207" s="835"/>
    </row>
    <row r="208" spans="1:16" hidden="1" x14ac:dyDescent="0.25">
      <c r="A208" s="836">
        <v>5260</v>
      </c>
      <c r="B208" s="779" t="s">
        <v>225</v>
      </c>
      <c r="C208" s="780">
        <f t="shared" si="60"/>
        <v>0</v>
      </c>
      <c r="D208" s="780">
        <f t="shared" ref="D208:O208" si="77">SUM(D209)</f>
        <v>0</v>
      </c>
      <c r="E208" s="780">
        <f t="shared" si="77"/>
        <v>0</v>
      </c>
      <c r="F208" s="780">
        <f t="shared" si="77"/>
        <v>0</v>
      </c>
      <c r="G208" s="780">
        <f t="shared" si="77"/>
        <v>0</v>
      </c>
      <c r="H208" s="780">
        <f t="shared" si="77"/>
        <v>0</v>
      </c>
      <c r="I208" s="780">
        <f t="shared" si="77"/>
        <v>0</v>
      </c>
      <c r="J208" s="837">
        <f t="shared" si="77"/>
        <v>0</v>
      </c>
      <c r="K208" s="780">
        <f t="shared" si="77"/>
        <v>0</v>
      </c>
      <c r="L208" s="780">
        <f t="shared" si="77"/>
        <v>0</v>
      </c>
      <c r="M208" s="780">
        <f t="shared" si="77"/>
        <v>0</v>
      </c>
      <c r="N208" s="780">
        <f t="shared" si="77"/>
        <v>0</v>
      </c>
      <c r="O208" s="780">
        <f t="shared" si="77"/>
        <v>0</v>
      </c>
      <c r="P208" s="835"/>
    </row>
    <row r="209" spans="1:16" ht="24" hidden="1" x14ac:dyDescent="0.25">
      <c r="A209" s="751">
        <v>5269</v>
      </c>
      <c r="B209" s="779" t="s">
        <v>226</v>
      </c>
      <c r="C209" s="780">
        <f t="shared" si="60"/>
        <v>0</v>
      </c>
      <c r="D209" s="833"/>
      <c r="E209" s="833"/>
      <c r="F209" s="780">
        <f>D209+E209</f>
        <v>0</v>
      </c>
      <c r="G209" s="833"/>
      <c r="H209" s="833"/>
      <c r="I209" s="780">
        <f>G209+H209</f>
        <v>0</v>
      </c>
      <c r="J209" s="834"/>
      <c r="K209" s="833"/>
      <c r="L209" s="780">
        <f>J209+K209</f>
        <v>0</v>
      </c>
      <c r="M209" s="833"/>
      <c r="N209" s="833"/>
      <c r="O209" s="780">
        <f>M209+N209</f>
        <v>0</v>
      </c>
      <c r="P209" s="835"/>
    </row>
    <row r="210" spans="1:16" ht="24" hidden="1" x14ac:dyDescent="0.25">
      <c r="A210" s="846">
        <v>5270</v>
      </c>
      <c r="B210" s="792" t="s">
        <v>227</v>
      </c>
      <c r="C210" s="787">
        <f t="shared" si="60"/>
        <v>0</v>
      </c>
      <c r="D210" s="841"/>
      <c r="E210" s="841"/>
      <c r="F210" s="787">
        <f>D210+E210</f>
        <v>0</v>
      </c>
      <c r="G210" s="841"/>
      <c r="H210" s="841"/>
      <c r="I210" s="787">
        <f>G210+H210</f>
        <v>0</v>
      </c>
      <c r="J210" s="842"/>
      <c r="K210" s="841"/>
      <c r="L210" s="787">
        <f>J210+K210</f>
        <v>0</v>
      </c>
      <c r="M210" s="841"/>
      <c r="N210" s="841"/>
      <c r="O210" s="787">
        <f>M210+N210</f>
        <v>0</v>
      </c>
      <c r="P210" s="839"/>
    </row>
    <row r="211" spans="1:16" ht="24" hidden="1" x14ac:dyDescent="0.25">
      <c r="A211" s="823">
        <v>6000</v>
      </c>
      <c r="B211" s="823" t="s">
        <v>228</v>
      </c>
      <c r="C211" s="824">
        <f t="shared" si="60"/>
        <v>0</v>
      </c>
      <c r="D211" s="824">
        <f t="shared" ref="D211:O211" si="78">D212+D232+D240+D250</f>
        <v>0</v>
      </c>
      <c r="E211" s="824">
        <f t="shared" si="78"/>
        <v>0</v>
      </c>
      <c r="F211" s="824">
        <f t="shared" si="78"/>
        <v>0</v>
      </c>
      <c r="G211" s="824">
        <f t="shared" si="78"/>
        <v>0</v>
      </c>
      <c r="H211" s="824">
        <f t="shared" si="78"/>
        <v>0</v>
      </c>
      <c r="I211" s="824">
        <f t="shared" si="78"/>
        <v>0</v>
      </c>
      <c r="J211" s="825">
        <f t="shared" si="78"/>
        <v>0</v>
      </c>
      <c r="K211" s="824">
        <f t="shared" si="78"/>
        <v>0</v>
      </c>
      <c r="L211" s="824">
        <f t="shared" si="78"/>
        <v>0</v>
      </c>
      <c r="M211" s="824">
        <f t="shared" si="78"/>
        <v>0</v>
      </c>
      <c r="N211" s="824">
        <f t="shared" si="78"/>
        <v>0</v>
      </c>
      <c r="O211" s="824">
        <f t="shared" si="78"/>
        <v>0</v>
      </c>
      <c r="P211" s="826"/>
    </row>
    <row r="212" spans="1:16" ht="14.25" hidden="1" customHeight="1" x14ac:dyDescent="0.25">
      <c r="A212" s="796">
        <v>6200</v>
      </c>
      <c r="B212" s="847" t="s">
        <v>229</v>
      </c>
      <c r="C212" s="848">
        <f t="shared" si="60"/>
        <v>0</v>
      </c>
      <c r="D212" s="848">
        <f t="shared" ref="D212:O212" si="79">SUM(D213,D214,D216,D219,D225,D226,D227)</f>
        <v>0</v>
      </c>
      <c r="E212" s="848">
        <f t="shared" si="79"/>
        <v>0</v>
      </c>
      <c r="F212" s="848">
        <f t="shared" si="79"/>
        <v>0</v>
      </c>
      <c r="G212" s="848">
        <f t="shared" si="79"/>
        <v>0</v>
      </c>
      <c r="H212" s="848">
        <f t="shared" si="79"/>
        <v>0</v>
      </c>
      <c r="I212" s="848">
        <f t="shared" si="79"/>
        <v>0</v>
      </c>
      <c r="J212" s="849">
        <f t="shared" si="79"/>
        <v>0</v>
      </c>
      <c r="K212" s="848">
        <f t="shared" si="79"/>
        <v>0</v>
      </c>
      <c r="L212" s="848">
        <f t="shared" si="79"/>
        <v>0</v>
      </c>
      <c r="M212" s="848">
        <f t="shared" si="79"/>
        <v>0</v>
      </c>
      <c r="N212" s="848">
        <f t="shared" si="79"/>
        <v>0</v>
      </c>
      <c r="O212" s="848">
        <f t="shared" si="79"/>
        <v>0</v>
      </c>
      <c r="P212" s="829"/>
    </row>
    <row r="213" spans="1:16" ht="24" hidden="1" x14ac:dyDescent="0.25">
      <c r="A213" s="830">
        <v>6220</v>
      </c>
      <c r="B213" s="773" t="s">
        <v>230</v>
      </c>
      <c r="C213" s="774">
        <f t="shared" si="60"/>
        <v>0</v>
      </c>
      <c r="D213" s="801"/>
      <c r="E213" s="801"/>
      <c r="F213" s="774">
        <f>D213+E213</f>
        <v>0</v>
      </c>
      <c r="G213" s="801"/>
      <c r="H213" s="801"/>
      <c r="I213" s="774">
        <f>G213+H213</f>
        <v>0</v>
      </c>
      <c r="J213" s="840"/>
      <c r="K213" s="801"/>
      <c r="L213" s="774">
        <f>J213+K213</f>
        <v>0</v>
      </c>
      <c r="M213" s="801"/>
      <c r="N213" s="801"/>
      <c r="O213" s="774">
        <f>M213+N213</f>
        <v>0</v>
      </c>
      <c r="P213" s="832"/>
    </row>
    <row r="214" spans="1:16" hidden="1" x14ac:dyDescent="0.25">
      <c r="A214" s="836">
        <v>6230</v>
      </c>
      <c r="B214" s="779" t="s">
        <v>231</v>
      </c>
      <c r="C214" s="780">
        <f t="shared" si="60"/>
        <v>0</v>
      </c>
      <c r="D214" s="780">
        <f t="shared" ref="D214:O214" si="80">SUM(D215)</f>
        <v>0</v>
      </c>
      <c r="E214" s="780">
        <f t="shared" si="80"/>
        <v>0</v>
      </c>
      <c r="F214" s="780">
        <f t="shared" si="80"/>
        <v>0</v>
      </c>
      <c r="G214" s="780">
        <f t="shared" si="80"/>
        <v>0</v>
      </c>
      <c r="H214" s="780">
        <f t="shared" si="80"/>
        <v>0</v>
      </c>
      <c r="I214" s="780">
        <f t="shared" si="80"/>
        <v>0</v>
      </c>
      <c r="J214" s="837">
        <f t="shared" si="80"/>
        <v>0</v>
      </c>
      <c r="K214" s="780">
        <f t="shared" si="80"/>
        <v>0</v>
      </c>
      <c r="L214" s="780">
        <f t="shared" si="80"/>
        <v>0</v>
      </c>
      <c r="M214" s="780">
        <f t="shared" si="80"/>
        <v>0</v>
      </c>
      <c r="N214" s="780">
        <f t="shared" si="80"/>
        <v>0</v>
      </c>
      <c r="O214" s="780">
        <f t="shared" si="80"/>
        <v>0</v>
      </c>
      <c r="P214" s="835"/>
    </row>
    <row r="215" spans="1:16" ht="24" hidden="1" x14ac:dyDescent="0.25">
      <c r="A215" s="751">
        <v>6239</v>
      </c>
      <c r="B215" s="779" t="s">
        <v>232</v>
      </c>
      <c r="C215" s="780">
        <f t="shared" si="60"/>
        <v>0</v>
      </c>
      <c r="D215" s="833"/>
      <c r="E215" s="833"/>
      <c r="F215" s="780">
        <f>D215+E215</f>
        <v>0</v>
      </c>
      <c r="G215" s="833"/>
      <c r="H215" s="833"/>
      <c r="I215" s="780">
        <f>G215+H215</f>
        <v>0</v>
      </c>
      <c r="J215" s="834"/>
      <c r="K215" s="833"/>
      <c r="L215" s="780">
        <f>J215+K215</f>
        <v>0</v>
      </c>
      <c r="M215" s="833"/>
      <c r="N215" s="833"/>
      <c r="O215" s="780">
        <f>M215+N215</f>
        <v>0</v>
      </c>
      <c r="P215" s="835"/>
    </row>
    <row r="216" spans="1:16" ht="24" hidden="1" x14ac:dyDescent="0.25">
      <c r="A216" s="836">
        <v>6240</v>
      </c>
      <c r="B216" s="779" t="s">
        <v>233</v>
      </c>
      <c r="C216" s="780">
        <f t="shared" si="60"/>
        <v>0</v>
      </c>
      <c r="D216" s="780">
        <f t="shared" ref="D216:O216" si="81">SUM(D217:D218)</f>
        <v>0</v>
      </c>
      <c r="E216" s="780">
        <f t="shared" si="81"/>
        <v>0</v>
      </c>
      <c r="F216" s="780">
        <f t="shared" si="81"/>
        <v>0</v>
      </c>
      <c r="G216" s="780">
        <f t="shared" si="81"/>
        <v>0</v>
      </c>
      <c r="H216" s="780">
        <f t="shared" si="81"/>
        <v>0</v>
      </c>
      <c r="I216" s="780">
        <f t="shared" si="81"/>
        <v>0</v>
      </c>
      <c r="J216" s="837">
        <f t="shared" si="81"/>
        <v>0</v>
      </c>
      <c r="K216" s="780">
        <f t="shared" si="81"/>
        <v>0</v>
      </c>
      <c r="L216" s="780">
        <f t="shared" si="81"/>
        <v>0</v>
      </c>
      <c r="M216" s="780">
        <f t="shared" si="81"/>
        <v>0</v>
      </c>
      <c r="N216" s="780">
        <f t="shared" si="81"/>
        <v>0</v>
      </c>
      <c r="O216" s="780">
        <f t="shared" si="81"/>
        <v>0</v>
      </c>
      <c r="P216" s="835"/>
    </row>
    <row r="217" spans="1:16" hidden="1" x14ac:dyDescent="0.25">
      <c r="A217" s="751">
        <v>6241</v>
      </c>
      <c r="B217" s="779" t="s">
        <v>234</v>
      </c>
      <c r="C217" s="780">
        <f t="shared" si="60"/>
        <v>0</v>
      </c>
      <c r="D217" s="833"/>
      <c r="E217" s="833"/>
      <c r="F217" s="780">
        <f>D217+E217</f>
        <v>0</v>
      </c>
      <c r="G217" s="833"/>
      <c r="H217" s="833"/>
      <c r="I217" s="780">
        <f>G217+H217</f>
        <v>0</v>
      </c>
      <c r="J217" s="834"/>
      <c r="K217" s="833"/>
      <c r="L217" s="780">
        <f>J217+K217</f>
        <v>0</v>
      </c>
      <c r="M217" s="833"/>
      <c r="N217" s="833"/>
      <c r="O217" s="780">
        <f>M217+N217</f>
        <v>0</v>
      </c>
      <c r="P217" s="835"/>
    </row>
    <row r="218" spans="1:16" hidden="1" x14ac:dyDescent="0.25">
      <c r="A218" s="751">
        <v>6242</v>
      </c>
      <c r="B218" s="779" t="s">
        <v>235</v>
      </c>
      <c r="C218" s="780">
        <f t="shared" si="60"/>
        <v>0</v>
      </c>
      <c r="D218" s="833"/>
      <c r="E218" s="833"/>
      <c r="F218" s="780">
        <f>D218+E218</f>
        <v>0</v>
      </c>
      <c r="G218" s="833"/>
      <c r="H218" s="833"/>
      <c r="I218" s="780">
        <f>G218+H218</f>
        <v>0</v>
      </c>
      <c r="J218" s="834"/>
      <c r="K218" s="833"/>
      <c r="L218" s="780">
        <f>J218+K218</f>
        <v>0</v>
      </c>
      <c r="M218" s="833"/>
      <c r="N218" s="833"/>
      <c r="O218" s="780">
        <f>M218+N218</f>
        <v>0</v>
      </c>
      <c r="P218" s="835"/>
    </row>
    <row r="219" spans="1:16" ht="25.5" hidden="1" customHeight="1" x14ac:dyDescent="0.25">
      <c r="A219" s="836">
        <v>6250</v>
      </c>
      <c r="B219" s="779" t="s">
        <v>236</v>
      </c>
      <c r="C219" s="780">
        <f t="shared" si="60"/>
        <v>0</v>
      </c>
      <c r="D219" s="780">
        <f t="shared" ref="D219:O219" si="82">SUM(D220:D224)</f>
        <v>0</v>
      </c>
      <c r="E219" s="780">
        <f t="shared" si="82"/>
        <v>0</v>
      </c>
      <c r="F219" s="780">
        <f t="shared" si="82"/>
        <v>0</v>
      </c>
      <c r="G219" s="780">
        <f t="shared" si="82"/>
        <v>0</v>
      </c>
      <c r="H219" s="780">
        <f t="shared" si="82"/>
        <v>0</v>
      </c>
      <c r="I219" s="780">
        <f t="shared" si="82"/>
        <v>0</v>
      </c>
      <c r="J219" s="837">
        <f t="shared" si="82"/>
        <v>0</v>
      </c>
      <c r="K219" s="780">
        <f t="shared" si="82"/>
        <v>0</v>
      </c>
      <c r="L219" s="780">
        <f t="shared" si="82"/>
        <v>0</v>
      </c>
      <c r="M219" s="780">
        <f t="shared" si="82"/>
        <v>0</v>
      </c>
      <c r="N219" s="780">
        <f t="shared" si="82"/>
        <v>0</v>
      </c>
      <c r="O219" s="780">
        <f t="shared" si="82"/>
        <v>0</v>
      </c>
      <c r="P219" s="835"/>
    </row>
    <row r="220" spans="1:16" ht="14.25" hidden="1" customHeight="1" x14ac:dyDescent="0.25">
      <c r="A220" s="751">
        <v>6252</v>
      </c>
      <c r="B220" s="779" t="s">
        <v>237</v>
      </c>
      <c r="C220" s="780">
        <f t="shared" si="60"/>
        <v>0</v>
      </c>
      <c r="D220" s="833"/>
      <c r="E220" s="833"/>
      <c r="F220" s="780">
        <f t="shared" ref="F220:F226" si="83">D220+E220</f>
        <v>0</v>
      </c>
      <c r="G220" s="833"/>
      <c r="H220" s="833"/>
      <c r="I220" s="780">
        <f t="shared" ref="I220:I226" si="84">G220+H220</f>
        <v>0</v>
      </c>
      <c r="J220" s="834"/>
      <c r="K220" s="833"/>
      <c r="L220" s="780">
        <f t="shared" ref="L220:L226" si="85">J220+K220</f>
        <v>0</v>
      </c>
      <c r="M220" s="833"/>
      <c r="N220" s="833"/>
      <c r="O220" s="780">
        <f t="shared" ref="O220:O226" si="86">M220+N220</f>
        <v>0</v>
      </c>
      <c r="P220" s="835"/>
    </row>
    <row r="221" spans="1:16" ht="14.25" hidden="1" customHeight="1" x14ac:dyDescent="0.25">
      <c r="A221" s="751">
        <v>6253</v>
      </c>
      <c r="B221" s="779" t="s">
        <v>238</v>
      </c>
      <c r="C221" s="780">
        <f t="shared" si="60"/>
        <v>0</v>
      </c>
      <c r="D221" s="833"/>
      <c r="E221" s="833"/>
      <c r="F221" s="780">
        <f t="shared" si="83"/>
        <v>0</v>
      </c>
      <c r="G221" s="833"/>
      <c r="H221" s="833"/>
      <c r="I221" s="780">
        <f t="shared" si="84"/>
        <v>0</v>
      </c>
      <c r="J221" s="834"/>
      <c r="K221" s="833"/>
      <c r="L221" s="780">
        <f t="shared" si="85"/>
        <v>0</v>
      </c>
      <c r="M221" s="833"/>
      <c r="N221" s="833"/>
      <c r="O221" s="780">
        <f t="shared" si="86"/>
        <v>0</v>
      </c>
      <c r="P221" s="835"/>
    </row>
    <row r="222" spans="1:16" ht="24" hidden="1" x14ac:dyDescent="0.25">
      <c r="A222" s="751">
        <v>6254</v>
      </c>
      <c r="B222" s="779" t="s">
        <v>239</v>
      </c>
      <c r="C222" s="780">
        <f t="shared" si="60"/>
        <v>0</v>
      </c>
      <c r="D222" s="833"/>
      <c r="E222" s="833"/>
      <c r="F222" s="780">
        <f t="shared" si="83"/>
        <v>0</v>
      </c>
      <c r="G222" s="833"/>
      <c r="H222" s="833"/>
      <c r="I222" s="780">
        <f t="shared" si="84"/>
        <v>0</v>
      </c>
      <c r="J222" s="834"/>
      <c r="K222" s="833"/>
      <c r="L222" s="780">
        <f t="shared" si="85"/>
        <v>0</v>
      </c>
      <c r="M222" s="833"/>
      <c r="N222" s="833"/>
      <c r="O222" s="780">
        <f t="shared" si="86"/>
        <v>0</v>
      </c>
      <c r="P222" s="835"/>
    </row>
    <row r="223" spans="1:16" ht="24" hidden="1" x14ac:dyDescent="0.25">
      <c r="A223" s="751">
        <v>6255</v>
      </c>
      <c r="B223" s="779" t="s">
        <v>240</v>
      </c>
      <c r="C223" s="780">
        <f t="shared" si="60"/>
        <v>0</v>
      </c>
      <c r="D223" s="833"/>
      <c r="E223" s="833"/>
      <c r="F223" s="780">
        <f t="shared" si="83"/>
        <v>0</v>
      </c>
      <c r="G223" s="833"/>
      <c r="H223" s="833"/>
      <c r="I223" s="780">
        <f t="shared" si="84"/>
        <v>0</v>
      </c>
      <c r="J223" s="834"/>
      <c r="K223" s="833"/>
      <c r="L223" s="780">
        <f t="shared" si="85"/>
        <v>0</v>
      </c>
      <c r="M223" s="833"/>
      <c r="N223" s="833"/>
      <c r="O223" s="780">
        <f t="shared" si="86"/>
        <v>0</v>
      </c>
      <c r="P223" s="835"/>
    </row>
    <row r="224" spans="1:16" hidden="1" x14ac:dyDescent="0.25">
      <c r="A224" s="751">
        <v>6259</v>
      </c>
      <c r="B224" s="779" t="s">
        <v>241</v>
      </c>
      <c r="C224" s="780">
        <f t="shared" si="60"/>
        <v>0</v>
      </c>
      <c r="D224" s="833"/>
      <c r="E224" s="833"/>
      <c r="F224" s="780">
        <f t="shared" si="83"/>
        <v>0</v>
      </c>
      <c r="G224" s="833"/>
      <c r="H224" s="833"/>
      <c r="I224" s="780">
        <f t="shared" si="84"/>
        <v>0</v>
      </c>
      <c r="J224" s="834"/>
      <c r="K224" s="833"/>
      <c r="L224" s="780">
        <f t="shared" si="85"/>
        <v>0</v>
      </c>
      <c r="M224" s="833"/>
      <c r="N224" s="833"/>
      <c r="O224" s="780">
        <f t="shared" si="86"/>
        <v>0</v>
      </c>
      <c r="P224" s="835"/>
    </row>
    <row r="225" spans="1:16" ht="24" hidden="1" x14ac:dyDescent="0.25">
      <c r="A225" s="836">
        <v>6260</v>
      </c>
      <c r="B225" s="779" t="s">
        <v>242</v>
      </c>
      <c r="C225" s="780">
        <f t="shared" si="60"/>
        <v>0</v>
      </c>
      <c r="D225" s="833"/>
      <c r="E225" s="833"/>
      <c r="F225" s="780">
        <f t="shared" si="83"/>
        <v>0</v>
      </c>
      <c r="G225" s="833"/>
      <c r="H225" s="833"/>
      <c r="I225" s="780">
        <f t="shared" si="84"/>
        <v>0</v>
      </c>
      <c r="J225" s="834"/>
      <c r="K225" s="833"/>
      <c r="L225" s="780">
        <f t="shared" si="85"/>
        <v>0</v>
      </c>
      <c r="M225" s="833"/>
      <c r="N225" s="833"/>
      <c r="O225" s="780">
        <f t="shared" si="86"/>
        <v>0</v>
      </c>
      <c r="P225" s="835"/>
    </row>
    <row r="226" spans="1:16" hidden="1" x14ac:dyDescent="0.25">
      <c r="A226" s="836">
        <v>6270</v>
      </c>
      <c r="B226" s="779" t="s">
        <v>243</v>
      </c>
      <c r="C226" s="780">
        <f t="shared" si="60"/>
        <v>0</v>
      </c>
      <c r="D226" s="833"/>
      <c r="E226" s="833"/>
      <c r="F226" s="780">
        <f t="shared" si="83"/>
        <v>0</v>
      </c>
      <c r="G226" s="833"/>
      <c r="H226" s="833"/>
      <c r="I226" s="780">
        <f t="shared" si="84"/>
        <v>0</v>
      </c>
      <c r="J226" s="834"/>
      <c r="K226" s="833"/>
      <c r="L226" s="780">
        <f t="shared" si="85"/>
        <v>0</v>
      </c>
      <c r="M226" s="833"/>
      <c r="N226" s="833"/>
      <c r="O226" s="780">
        <f t="shared" si="86"/>
        <v>0</v>
      </c>
      <c r="P226" s="835"/>
    </row>
    <row r="227" spans="1:16" ht="24" hidden="1" x14ac:dyDescent="0.25">
      <c r="A227" s="836">
        <v>6290</v>
      </c>
      <c r="B227" s="779" t="s">
        <v>244</v>
      </c>
      <c r="C227" s="780">
        <f t="shared" si="60"/>
        <v>0</v>
      </c>
      <c r="D227" s="780">
        <f t="shared" ref="D227:O227" si="87">SUM(D228:D231)</f>
        <v>0</v>
      </c>
      <c r="E227" s="780">
        <f t="shared" si="87"/>
        <v>0</v>
      </c>
      <c r="F227" s="780">
        <f t="shared" si="87"/>
        <v>0</v>
      </c>
      <c r="G227" s="780">
        <f t="shared" si="87"/>
        <v>0</v>
      </c>
      <c r="H227" s="780">
        <f t="shared" si="87"/>
        <v>0</v>
      </c>
      <c r="I227" s="780">
        <f t="shared" si="87"/>
        <v>0</v>
      </c>
      <c r="J227" s="837">
        <f t="shared" si="87"/>
        <v>0</v>
      </c>
      <c r="K227" s="780">
        <f t="shared" si="87"/>
        <v>0</v>
      </c>
      <c r="L227" s="780">
        <f t="shared" si="87"/>
        <v>0</v>
      </c>
      <c r="M227" s="780">
        <f t="shared" si="87"/>
        <v>0</v>
      </c>
      <c r="N227" s="780">
        <f t="shared" si="87"/>
        <v>0</v>
      </c>
      <c r="O227" s="780">
        <f t="shared" si="87"/>
        <v>0</v>
      </c>
      <c r="P227" s="835"/>
    </row>
    <row r="228" spans="1:16" hidden="1" x14ac:dyDescent="0.25">
      <c r="A228" s="751">
        <v>6291</v>
      </c>
      <c r="B228" s="779" t="s">
        <v>245</v>
      </c>
      <c r="C228" s="780">
        <f t="shared" si="60"/>
        <v>0</v>
      </c>
      <c r="D228" s="833"/>
      <c r="E228" s="833"/>
      <c r="F228" s="780">
        <f>D228+E228</f>
        <v>0</v>
      </c>
      <c r="G228" s="833"/>
      <c r="H228" s="833"/>
      <c r="I228" s="780">
        <f>G228+H228</f>
        <v>0</v>
      </c>
      <c r="J228" s="834"/>
      <c r="K228" s="833"/>
      <c r="L228" s="780">
        <f>J228+K228</f>
        <v>0</v>
      </c>
      <c r="M228" s="833"/>
      <c r="N228" s="833"/>
      <c r="O228" s="780">
        <f>M228+N228</f>
        <v>0</v>
      </c>
      <c r="P228" s="835"/>
    </row>
    <row r="229" spans="1:16" hidden="1" x14ac:dyDescent="0.25">
      <c r="A229" s="751">
        <v>6292</v>
      </c>
      <c r="B229" s="779" t="s">
        <v>246</v>
      </c>
      <c r="C229" s="780">
        <f t="shared" si="60"/>
        <v>0</v>
      </c>
      <c r="D229" s="833"/>
      <c r="E229" s="833"/>
      <c r="F229" s="780">
        <f>D229+E229</f>
        <v>0</v>
      </c>
      <c r="G229" s="833"/>
      <c r="H229" s="833"/>
      <c r="I229" s="780">
        <f>G229+H229</f>
        <v>0</v>
      </c>
      <c r="J229" s="834"/>
      <c r="K229" s="833"/>
      <c r="L229" s="780">
        <f>J229+K229</f>
        <v>0</v>
      </c>
      <c r="M229" s="833"/>
      <c r="N229" s="833"/>
      <c r="O229" s="780">
        <f>M229+N229</f>
        <v>0</v>
      </c>
      <c r="P229" s="835"/>
    </row>
    <row r="230" spans="1:16" ht="72" hidden="1" x14ac:dyDescent="0.25">
      <c r="A230" s="751">
        <v>6296</v>
      </c>
      <c r="B230" s="779" t="s">
        <v>247</v>
      </c>
      <c r="C230" s="780">
        <f t="shared" si="60"/>
        <v>0</v>
      </c>
      <c r="D230" s="833"/>
      <c r="E230" s="833"/>
      <c r="F230" s="780">
        <f>D230+E230</f>
        <v>0</v>
      </c>
      <c r="G230" s="833"/>
      <c r="H230" s="833"/>
      <c r="I230" s="780">
        <f>G230+H230</f>
        <v>0</v>
      </c>
      <c r="J230" s="834"/>
      <c r="K230" s="833"/>
      <c r="L230" s="780">
        <f>J230+K230</f>
        <v>0</v>
      </c>
      <c r="M230" s="833"/>
      <c r="N230" s="833"/>
      <c r="O230" s="780">
        <f>M230+N230</f>
        <v>0</v>
      </c>
      <c r="P230" s="835"/>
    </row>
    <row r="231" spans="1:16" ht="39.75" hidden="1" customHeight="1" x14ac:dyDescent="0.25">
      <c r="A231" s="751">
        <v>6299</v>
      </c>
      <c r="B231" s="779" t="s">
        <v>248</v>
      </c>
      <c r="C231" s="780">
        <f t="shared" si="60"/>
        <v>0</v>
      </c>
      <c r="D231" s="833"/>
      <c r="E231" s="833"/>
      <c r="F231" s="780">
        <f>D231+E231</f>
        <v>0</v>
      </c>
      <c r="G231" s="833"/>
      <c r="H231" s="833"/>
      <c r="I231" s="780">
        <f>G231+H231</f>
        <v>0</v>
      </c>
      <c r="J231" s="834"/>
      <c r="K231" s="833"/>
      <c r="L231" s="780">
        <f>J231+K231</f>
        <v>0</v>
      </c>
      <c r="M231" s="833"/>
      <c r="N231" s="833"/>
      <c r="O231" s="780">
        <f>M231+N231</f>
        <v>0</v>
      </c>
      <c r="P231" s="835"/>
    </row>
    <row r="232" spans="1:16" hidden="1" x14ac:dyDescent="0.25">
      <c r="A232" s="786">
        <v>6300</v>
      </c>
      <c r="B232" s="792" t="s">
        <v>249</v>
      </c>
      <c r="C232" s="787">
        <f t="shared" si="60"/>
        <v>0</v>
      </c>
      <c r="D232" s="787">
        <f t="shared" ref="D232:O232" si="88">SUM(D233,D238,D239)</f>
        <v>0</v>
      </c>
      <c r="E232" s="787">
        <f t="shared" si="88"/>
        <v>0</v>
      </c>
      <c r="F232" s="787">
        <f t="shared" si="88"/>
        <v>0</v>
      </c>
      <c r="G232" s="787">
        <f t="shared" si="88"/>
        <v>0</v>
      </c>
      <c r="H232" s="787">
        <f t="shared" si="88"/>
        <v>0</v>
      </c>
      <c r="I232" s="787">
        <f t="shared" si="88"/>
        <v>0</v>
      </c>
      <c r="J232" s="838">
        <f t="shared" si="88"/>
        <v>0</v>
      </c>
      <c r="K232" s="787">
        <f t="shared" si="88"/>
        <v>0</v>
      </c>
      <c r="L232" s="787">
        <f t="shared" si="88"/>
        <v>0</v>
      </c>
      <c r="M232" s="787">
        <f t="shared" si="88"/>
        <v>0</v>
      </c>
      <c r="N232" s="787">
        <f t="shared" si="88"/>
        <v>0</v>
      </c>
      <c r="O232" s="787">
        <f t="shared" si="88"/>
        <v>0</v>
      </c>
      <c r="P232" s="839"/>
    </row>
    <row r="233" spans="1:16" ht="24" hidden="1" x14ac:dyDescent="0.25">
      <c r="A233" s="830">
        <v>6320</v>
      </c>
      <c r="B233" s="773" t="s">
        <v>250</v>
      </c>
      <c r="C233" s="774">
        <f t="shared" si="60"/>
        <v>0</v>
      </c>
      <c r="D233" s="774">
        <f t="shared" ref="D233:O233" si="89">SUM(D234:D237)</f>
        <v>0</v>
      </c>
      <c r="E233" s="774">
        <f t="shared" si="89"/>
        <v>0</v>
      </c>
      <c r="F233" s="774">
        <f t="shared" si="89"/>
        <v>0</v>
      </c>
      <c r="G233" s="774">
        <f t="shared" si="89"/>
        <v>0</v>
      </c>
      <c r="H233" s="774">
        <f t="shared" si="89"/>
        <v>0</v>
      </c>
      <c r="I233" s="774">
        <f t="shared" si="89"/>
        <v>0</v>
      </c>
      <c r="J233" s="831">
        <f t="shared" si="89"/>
        <v>0</v>
      </c>
      <c r="K233" s="774">
        <f t="shared" si="89"/>
        <v>0</v>
      </c>
      <c r="L233" s="774">
        <f t="shared" si="89"/>
        <v>0</v>
      </c>
      <c r="M233" s="774">
        <f t="shared" si="89"/>
        <v>0</v>
      </c>
      <c r="N233" s="774">
        <f t="shared" si="89"/>
        <v>0</v>
      </c>
      <c r="O233" s="774">
        <f t="shared" si="89"/>
        <v>0</v>
      </c>
      <c r="P233" s="832"/>
    </row>
    <row r="234" spans="1:16" hidden="1" x14ac:dyDescent="0.25">
      <c r="A234" s="751">
        <v>6322</v>
      </c>
      <c r="B234" s="779" t="s">
        <v>251</v>
      </c>
      <c r="C234" s="780">
        <f t="shared" si="60"/>
        <v>0</v>
      </c>
      <c r="D234" s="833"/>
      <c r="E234" s="833"/>
      <c r="F234" s="780">
        <f t="shared" ref="F234:F239" si="90">D234+E234</f>
        <v>0</v>
      </c>
      <c r="G234" s="833"/>
      <c r="H234" s="833"/>
      <c r="I234" s="780">
        <f t="shared" ref="I234:I239" si="91">G234+H234</f>
        <v>0</v>
      </c>
      <c r="J234" s="834"/>
      <c r="K234" s="833"/>
      <c r="L234" s="780">
        <f t="shared" ref="L234:L239" si="92">J234+K234</f>
        <v>0</v>
      </c>
      <c r="M234" s="833"/>
      <c r="N234" s="833"/>
      <c r="O234" s="780">
        <f t="shared" ref="O234:O239" si="93">M234+N234</f>
        <v>0</v>
      </c>
      <c r="P234" s="835"/>
    </row>
    <row r="235" spans="1:16" ht="24" hidden="1" x14ac:dyDescent="0.25">
      <c r="A235" s="751">
        <v>6323</v>
      </c>
      <c r="B235" s="779" t="s">
        <v>252</v>
      </c>
      <c r="C235" s="780">
        <f t="shared" si="60"/>
        <v>0</v>
      </c>
      <c r="D235" s="833"/>
      <c r="E235" s="833"/>
      <c r="F235" s="780">
        <f t="shared" si="90"/>
        <v>0</v>
      </c>
      <c r="G235" s="833"/>
      <c r="H235" s="833"/>
      <c r="I235" s="780">
        <f t="shared" si="91"/>
        <v>0</v>
      </c>
      <c r="J235" s="834"/>
      <c r="K235" s="833"/>
      <c r="L235" s="780">
        <f t="shared" si="92"/>
        <v>0</v>
      </c>
      <c r="M235" s="833"/>
      <c r="N235" s="833"/>
      <c r="O235" s="780">
        <f t="shared" si="93"/>
        <v>0</v>
      </c>
      <c r="P235" s="835"/>
    </row>
    <row r="236" spans="1:16" ht="24" hidden="1" x14ac:dyDescent="0.25">
      <c r="A236" s="751">
        <v>6324</v>
      </c>
      <c r="B236" s="779" t="s">
        <v>253</v>
      </c>
      <c r="C236" s="780">
        <f t="shared" si="60"/>
        <v>0</v>
      </c>
      <c r="D236" s="833"/>
      <c r="E236" s="833"/>
      <c r="F236" s="780">
        <f t="shared" si="90"/>
        <v>0</v>
      </c>
      <c r="G236" s="833"/>
      <c r="H236" s="833"/>
      <c r="I236" s="780">
        <f t="shared" si="91"/>
        <v>0</v>
      </c>
      <c r="J236" s="834"/>
      <c r="K236" s="833"/>
      <c r="L236" s="780">
        <f t="shared" si="92"/>
        <v>0</v>
      </c>
      <c r="M236" s="833"/>
      <c r="N236" s="833"/>
      <c r="O236" s="780">
        <f t="shared" si="93"/>
        <v>0</v>
      </c>
      <c r="P236" s="835"/>
    </row>
    <row r="237" spans="1:16" hidden="1" x14ac:dyDescent="0.25">
      <c r="A237" s="751">
        <v>6329</v>
      </c>
      <c r="B237" s="779" t="s">
        <v>254</v>
      </c>
      <c r="C237" s="780">
        <f t="shared" si="60"/>
        <v>0</v>
      </c>
      <c r="D237" s="833"/>
      <c r="E237" s="833"/>
      <c r="F237" s="780">
        <f t="shared" si="90"/>
        <v>0</v>
      </c>
      <c r="G237" s="833"/>
      <c r="H237" s="833"/>
      <c r="I237" s="780">
        <f t="shared" si="91"/>
        <v>0</v>
      </c>
      <c r="J237" s="834"/>
      <c r="K237" s="833"/>
      <c r="L237" s="780">
        <f t="shared" si="92"/>
        <v>0</v>
      </c>
      <c r="M237" s="833"/>
      <c r="N237" s="833"/>
      <c r="O237" s="780">
        <f t="shared" si="93"/>
        <v>0</v>
      </c>
      <c r="P237" s="835"/>
    </row>
    <row r="238" spans="1:16" ht="24" hidden="1" x14ac:dyDescent="0.25">
      <c r="A238" s="836">
        <v>6330</v>
      </c>
      <c r="B238" s="779" t="s">
        <v>255</v>
      </c>
      <c r="C238" s="780">
        <f t="shared" si="60"/>
        <v>0</v>
      </c>
      <c r="D238" s="833"/>
      <c r="E238" s="833"/>
      <c r="F238" s="780">
        <f t="shared" si="90"/>
        <v>0</v>
      </c>
      <c r="G238" s="833"/>
      <c r="H238" s="833"/>
      <c r="I238" s="780">
        <f t="shared" si="91"/>
        <v>0</v>
      </c>
      <c r="J238" s="834"/>
      <c r="K238" s="833"/>
      <c r="L238" s="780">
        <f t="shared" si="92"/>
        <v>0</v>
      </c>
      <c r="M238" s="833"/>
      <c r="N238" s="833"/>
      <c r="O238" s="780">
        <f t="shared" si="93"/>
        <v>0</v>
      </c>
      <c r="P238" s="835"/>
    </row>
    <row r="239" spans="1:16" hidden="1" x14ac:dyDescent="0.25">
      <c r="A239" s="836">
        <v>6360</v>
      </c>
      <c r="B239" s="779" t="s">
        <v>256</v>
      </c>
      <c r="C239" s="780">
        <f t="shared" si="60"/>
        <v>0</v>
      </c>
      <c r="D239" s="833"/>
      <c r="E239" s="833"/>
      <c r="F239" s="780">
        <f t="shared" si="90"/>
        <v>0</v>
      </c>
      <c r="G239" s="833"/>
      <c r="H239" s="833"/>
      <c r="I239" s="780">
        <f t="shared" si="91"/>
        <v>0</v>
      </c>
      <c r="J239" s="834"/>
      <c r="K239" s="833"/>
      <c r="L239" s="780">
        <f t="shared" si="92"/>
        <v>0</v>
      </c>
      <c r="M239" s="833"/>
      <c r="N239" s="833"/>
      <c r="O239" s="780">
        <f t="shared" si="93"/>
        <v>0</v>
      </c>
      <c r="P239" s="835"/>
    </row>
    <row r="240" spans="1:16" ht="36" hidden="1" x14ac:dyDescent="0.25">
      <c r="A240" s="786">
        <v>6400</v>
      </c>
      <c r="B240" s="792" t="s">
        <v>257</v>
      </c>
      <c r="C240" s="787">
        <f t="shared" si="60"/>
        <v>0</v>
      </c>
      <c r="D240" s="787">
        <f t="shared" ref="D240:O240" si="94">SUM(D241,D245)</f>
        <v>0</v>
      </c>
      <c r="E240" s="787">
        <f t="shared" si="94"/>
        <v>0</v>
      </c>
      <c r="F240" s="787">
        <f t="shared" si="94"/>
        <v>0</v>
      </c>
      <c r="G240" s="787">
        <f t="shared" si="94"/>
        <v>0</v>
      </c>
      <c r="H240" s="787">
        <f t="shared" si="94"/>
        <v>0</v>
      </c>
      <c r="I240" s="787">
        <f t="shared" si="94"/>
        <v>0</v>
      </c>
      <c r="J240" s="838">
        <f t="shared" si="94"/>
        <v>0</v>
      </c>
      <c r="K240" s="787">
        <f t="shared" si="94"/>
        <v>0</v>
      </c>
      <c r="L240" s="787">
        <f t="shared" si="94"/>
        <v>0</v>
      </c>
      <c r="M240" s="787">
        <f t="shared" si="94"/>
        <v>0</v>
      </c>
      <c r="N240" s="787">
        <f t="shared" si="94"/>
        <v>0</v>
      </c>
      <c r="O240" s="787">
        <f t="shared" si="94"/>
        <v>0</v>
      </c>
      <c r="P240" s="839"/>
    </row>
    <row r="241" spans="1:17" ht="24" hidden="1" x14ac:dyDescent="0.25">
      <c r="A241" s="830">
        <v>6410</v>
      </c>
      <c r="B241" s="773" t="s">
        <v>258</v>
      </c>
      <c r="C241" s="774">
        <f t="shared" si="60"/>
        <v>0</v>
      </c>
      <c r="D241" s="774">
        <f t="shared" ref="D241:O241" si="95">SUM(D242:D244)</f>
        <v>0</v>
      </c>
      <c r="E241" s="774">
        <f t="shared" si="95"/>
        <v>0</v>
      </c>
      <c r="F241" s="774">
        <f t="shared" si="95"/>
        <v>0</v>
      </c>
      <c r="G241" s="774">
        <f t="shared" si="95"/>
        <v>0</v>
      </c>
      <c r="H241" s="774">
        <f t="shared" si="95"/>
        <v>0</v>
      </c>
      <c r="I241" s="774">
        <f t="shared" si="95"/>
        <v>0</v>
      </c>
      <c r="J241" s="831">
        <f t="shared" si="95"/>
        <v>0</v>
      </c>
      <c r="K241" s="774">
        <f t="shared" si="95"/>
        <v>0</v>
      </c>
      <c r="L241" s="774">
        <f t="shared" si="95"/>
        <v>0</v>
      </c>
      <c r="M241" s="774">
        <f t="shared" si="95"/>
        <v>0</v>
      </c>
      <c r="N241" s="774">
        <f t="shared" si="95"/>
        <v>0</v>
      </c>
      <c r="O241" s="774">
        <f t="shared" si="95"/>
        <v>0</v>
      </c>
      <c r="P241" s="832"/>
      <c r="Q241" s="708"/>
    </row>
    <row r="242" spans="1:17" hidden="1" x14ac:dyDescent="0.25">
      <c r="A242" s="751">
        <v>6411</v>
      </c>
      <c r="B242" s="844" t="s">
        <v>259</v>
      </c>
      <c r="C242" s="780">
        <f t="shared" ref="C242:C284" si="96">F242+I242+L242+O242</f>
        <v>0</v>
      </c>
      <c r="D242" s="833"/>
      <c r="E242" s="833"/>
      <c r="F242" s="780">
        <f>D242+E242</f>
        <v>0</v>
      </c>
      <c r="G242" s="833"/>
      <c r="H242" s="833"/>
      <c r="I242" s="780">
        <f>G242+H242</f>
        <v>0</v>
      </c>
      <c r="J242" s="834"/>
      <c r="K242" s="833"/>
      <c r="L242" s="780">
        <f>J242+K242</f>
        <v>0</v>
      </c>
      <c r="M242" s="833"/>
      <c r="N242" s="833"/>
      <c r="O242" s="780">
        <f>M242+N242</f>
        <v>0</v>
      </c>
      <c r="P242" s="835"/>
      <c r="Q242" s="708"/>
    </row>
    <row r="243" spans="1:17" ht="36" hidden="1" x14ac:dyDescent="0.25">
      <c r="A243" s="751">
        <v>6412</v>
      </c>
      <c r="B243" s="779" t="s">
        <v>260</v>
      </c>
      <c r="C243" s="780">
        <f t="shared" si="96"/>
        <v>0</v>
      </c>
      <c r="D243" s="833"/>
      <c r="E243" s="833"/>
      <c r="F243" s="780">
        <f>D243+E243</f>
        <v>0</v>
      </c>
      <c r="G243" s="833"/>
      <c r="H243" s="833"/>
      <c r="I243" s="780">
        <f>G243+H243</f>
        <v>0</v>
      </c>
      <c r="J243" s="834"/>
      <c r="K243" s="833"/>
      <c r="L243" s="780">
        <f>J243+K243</f>
        <v>0</v>
      </c>
      <c r="M243" s="833"/>
      <c r="N243" s="833"/>
      <c r="O243" s="780">
        <f>M243+N243</f>
        <v>0</v>
      </c>
      <c r="P243" s="835"/>
      <c r="Q243" s="708"/>
    </row>
    <row r="244" spans="1:17" ht="36" hidden="1" x14ac:dyDescent="0.25">
      <c r="A244" s="751">
        <v>6419</v>
      </c>
      <c r="B244" s="779" t="s">
        <v>261</v>
      </c>
      <c r="C244" s="780">
        <f t="shared" si="96"/>
        <v>0</v>
      </c>
      <c r="D244" s="833"/>
      <c r="E244" s="833"/>
      <c r="F244" s="780">
        <f>D244+E244</f>
        <v>0</v>
      </c>
      <c r="G244" s="833"/>
      <c r="H244" s="833"/>
      <c r="I244" s="780">
        <f>G244+H244</f>
        <v>0</v>
      </c>
      <c r="J244" s="834"/>
      <c r="K244" s="833"/>
      <c r="L244" s="780">
        <f>J244+K244</f>
        <v>0</v>
      </c>
      <c r="M244" s="833"/>
      <c r="N244" s="833"/>
      <c r="O244" s="780">
        <f>M244+N244</f>
        <v>0</v>
      </c>
      <c r="P244" s="835"/>
      <c r="Q244" s="708"/>
    </row>
    <row r="245" spans="1:17" ht="48" hidden="1" x14ac:dyDescent="0.25">
      <c r="A245" s="836">
        <v>6420</v>
      </c>
      <c r="B245" s="779" t="s">
        <v>262</v>
      </c>
      <c r="C245" s="780">
        <f t="shared" si="96"/>
        <v>0</v>
      </c>
      <c r="D245" s="780">
        <f t="shared" ref="D245:O245" si="97">SUM(D246:D249)</f>
        <v>0</v>
      </c>
      <c r="E245" s="780">
        <f t="shared" si="97"/>
        <v>0</v>
      </c>
      <c r="F245" s="780">
        <f t="shared" si="97"/>
        <v>0</v>
      </c>
      <c r="G245" s="780">
        <f t="shared" si="97"/>
        <v>0</v>
      </c>
      <c r="H245" s="780">
        <f t="shared" si="97"/>
        <v>0</v>
      </c>
      <c r="I245" s="780">
        <f t="shared" si="97"/>
        <v>0</v>
      </c>
      <c r="J245" s="837">
        <f t="shared" si="97"/>
        <v>0</v>
      </c>
      <c r="K245" s="780">
        <f t="shared" si="97"/>
        <v>0</v>
      </c>
      <c r="L245" s="780">
        <f t="shared" si="97"/>
        <v>0</v>
      </c>
      <c r="M245" s="780">
        <f t="shared" si="97"/>
        <v>0</v>
      </c>
      <c r="N245" s="780">
        <f t="shared" si="97"/>
        <v>0</v>
      </c>
      <c r="O245" s="780">
        <f t="shared" si="97"/>
        <v>0</v>
      </c>
      <c r="P245" s="835"/>
      <c r="Q245" s="708"/>
    </row>
    <row r="246" spans="1:17" ht="36" hidden="1" x14ac:dyDescent="0.25">
      <c r="A246" s="751">
        <v>6421</v>
      </c>
      <c r="B246" s="779" t="s">
        <v>263</v>
      </c>
      <c r="C246" s="780">
        <f t="shared" si="96"/>
        <v>0</v>
      </c>
      <c r="D246" s="833"/>
      <c r="E246" s="833"/>
      <c r="F246" s="780">
        <f>D246+E246</f>
        <v>0</v>
      </c>
      <c r="G246" s="833"/>
      <c r="H246" s="833"/>
      <c r="I246" s="780">
        <f>G246+H246</f>
        <v>0</v>
      </c>
      <c r="J246" s="834"/>
      <c r="K246" s="833"/>
      <c r="L246" s="780">
        <f>J246+K246</f>
        <v>0</v>
      </c>
      <c r="M246" s="833"/>
      <c r="N246" s="833"/>
      <c r="O246" s="780">
        <f>M246+N246</f>
        <v>0</v>
      </c>
      <c r="P246" s="835"/>
      <c r="Q246" s="708"/>
    </row>
    <row r="247" spans="1:17" hidden="1" x14ac:dyDescent="0.25">
      <c r="A247" s="751">
        <v>6422</v>
      </c>
      <c r="B247" s="779" t="s">
        <v>264</v>
      </c>
      <c r="C247" s="780">
        <f t="shared" si="96"/>
        <v>0</v>
      </c>
      <c r="D247" s="833"/>
      <c r="E247" s="833"/>
      <c r="F247" s="780">
        <f>D247+E247</f>
        <v>0</v>
      </c>
      <c r="G247" s="833"/>
      <c r="H247" s="833"/>
      <c r="I247" s="780">
        <f>G247+H247</f>
        <v>0</v>
      </c>
      <c r="J247" s="834"/>
      <c r="K247" s="833"/>
      <c r="L247" s="780">
        <f>J247+K247</f>
        <v>0</v>
      </c>
      <c r="M247" s="833"/>
      <c r="N247" s="833"/>
      <c r="O247" s="780">
        <f>M247+N247</f>
        <v>0</v>
      </c>
      <c r="P247" s="835"/>
      <c r="Q247" s="708"/>
    </row>
    <row r="248" spans="1:17" ht="13.5" hidden="1" customHeight="1" x14ac:dyDescent="0.25">
      <c r="A248" s="751">
        <v>6423</v>
      </c>
      <c r="B248" s="779" t="s">
        <v>265</v>
      </c>
      <c r="C248" s="780">
        <f t="shared" si="96"/>
        <v>0</v>
      </c>
      <c r="D248" s="833"/>
      <c r="E248" s="833"/>
      <c r="F248" s="780">
        <f>D248+E248</f>
        <v>0</v>
      </c>
      <c r="G248" s="833"/>
      <c r="H248" s="833"/>
      <c r="I248" s="780">
        <f>G248+H248</f>
        <v>0</v>
      </c>
      <c r="J248" s="834"/>
      <c r="K248" s="833"/>
      <c r="L248" s="780">
        <f>J248+K248</f>
        <v>0</v>
      </c>
      <c r="M248" s="833"/>
      <c r="N248" s="833"/>
      <c r="O248" s="780">
        <f>M248+N248</f>
        <v>0</v>
      </c>
      <c r="P248" s="835"/>
      <c r="Q248" s="708"/>
    </row>
    <row r="249" spans="1:17" ht="36" hidden="1" x14ac:dyDescent="0.25">
      <c r="A249" s="751">
        <v>6424</v>
      </c>
      <c r="B249" s="779" t="s">
        <v>266</v>
      </c>
      <c r="C249" s="780">
        <f t="shared" si="96"/>
        <v>0</v>
      </c>
      <c r="D249" s="833"/>
      <c r="E249" s="833"/>
      <c r="F249" s="780">
        <f>D249+E249</f>
        <v>0</v>
      </c>
      <c r="G249" s="833"/>
      <c r="H249" s="833"/>
      <c r="I249" s="780">
        <f>G249+H249</f>
        <v>0</v>
      </c>
      <c r="J249" s="834"/>
      <c r="K249" s="833"/>
      <c r="L249" s="780">
        <f>J249+K249</f>
        <v>0</v>
      </c>
      <c r="M249" s="833"/>
      <c r="N249" s="833"/>
      <c r="O249" s="780">
        <f>M249+N249</f>
        <v>0</v>
      </c>
      <c r="P249" s="835"/>
      <c r="Q249" s="852"/>
    </row>
    <row r="250" spans="1:17" ht="60" hidden="1" x14ac:dyDescent="0.25">
      <c r="A250" s="786">
        <v>6500</v>
      </c>
      <c r="B250" s="792" t="s">
        <v>267</v>
      </c>
      <c r="C250" s="787">
        <f t="shared" si="96"/>
        <v>0</v>
      </c>
      <c r="D250" s="787">
        <f t="shared" ref="D250:O250" si="98">SUM(D251)</f>
        <v>0</v>
      </c>
      <c r="E250" s="787">
        <f t="shared" si="98"/>
        <v>0</v>
      </c>
      <c r="F250" s="787">
        <f t="shared" si="98"/>
        <v>0</v>
      </c>
      <c r="G250" s="841">
        <f t="shared" si="98"/>
        <v>0</v>
      </c>
      <c r="H250" s="841">
        <f t="shared" si="98"/>
        <v>0</v>
      </c>
      <c r="I250" s="787">
        <f t="shared" si="98"/>
        <v>0</v>
      </c>
      <c r="J250" s="842">
        <f t="shared" si="98"/>
        <v>0</v>
      </c>
      <c r="K250" s="841">
        <f t="shared" si="98"/>
        <v>0</v>
      </c>
      <c r="L250" s="787">
        <f t="shared" si="98"/>
        <v>0</v>
      </c>
      <c r="M250" s="841">
        <f t="shared" si="98"/>
        <v>0</v>
      </c>
      <c r="N250" s="841">
        <f t="shared" si="98"/>
        <v>0</v>
      </c>
      <c r="O250" s="787">
        <f t="shared" si="98"/>
        <v>0</v>
      </c>
      <c r="P250" s="839"/>
      <c r="Q250" s="852"/>
    </row>
    <row r="251" spans="1:17" ht="48" hidden="1" x14ac:dyDescent="0.25">
      <c r="A251" s="853">
        <v>6510</v>
      </c>
      <c r="B251" s="847" t="s">
        <v>268</v>
      </c>
      <c r="C251" s="848">
        <f t="shared" si="96"/>
        <v>0</v>
      </c>
      <c r="D251" s="854"/>
      <c r="E251" s="854"/>
      <c r="F251" s="848">
        <f>D251+E251</f>
        <v>0</v>
      </c>
      <c r="G251" s="855"/>
      <c r="H251" s="855"/>
      <c r="I251" s="848">
        <f>G251+H251</f>
        <v>0</v>
      </c>
      <c r="J251" s="856"/>
      <c r="K251" s="855"/>
      <c r="L251" s="848">
        <f>J251+K251</f>
        <v>0</v>
      </c>
      <c r="M251" s="855"/>
      <c r="N251" s="855"/>
      <c r="O251" s="848">
        <f>M251+N251</f>
        <v>0</v>
      </c>
      <c r="P251" s="829"/>
      <c r="Q251" s="852"/>
    </row>
    <row r="252" spans="1:17" ht="48" hidden="1" x14ac:dyDescent="0.25">
      <c r="A252" s="857">
        <v>7000</v>
      </c>
      <c r="B252" s="857" t="s">
        <v>269</v>
      </c>
      <c r="C252" s="858">
        <f t="shared" si="96"/>
        <v>0</v>
      </c>
      <c r="D252" s="858">
        <f t="shared" ref="D252:O252" si="99">SUM(D253,D263)</f>
        <v>0</v>
      </c>
      <c r="E252" s="858">
        <f t="shared" si="99"/>
        <v>0</v>
      </c>
      <c r="F252" s="858">
        <f t="shared" si="99"/>
        <v>0</v>
      </c>
      <c r="G252" s="858">
        <f t="shared" si="99"/>
        <v>0</v>
      </c>
      <c r="H252" s="858">
        <f t="shared" si="99"/>
        <v>0</v>
      </c>
      <c r="I252" s="858">
        <f t="shared" si="99"/>
        <v>0</v>
      </c>
      <c r="J252" s="859">
        <f t="shared" si="99"/>
        <v>0</v>
      </c>
      <c r="K252" s="858">
        <f t="shared" si="99"/>
        <v>0</v>
      </c>
      <c r="L252" s="858">
        <f t="shared" si="99"/>
        <v>0</v>
      </c>
      <c r="M252" s="858">
        <f t="shared" si="99"/>
        <v>0</v>
      </c>
      <c r="N252" s="858">
        <f t="shared" si="99"/>
        <v>0</v>
      </c>
      <c r="O252" s="858">
        <f t="shared" si="99"/>
        <v>0</v>
      </c>
      <c r="P252" s="860"/>
      <c r="Q252" s="708"/>
    </row>
    <row r="253" spans="1:17" ht="24" hidden="1" x14ac:dyDescent="0.25">
      <c r="A253" s="861">
        <v>7200</v>
      </c>
      <c r="B253" s="773" t="s">
        <v>270</v>
      </c>
      <c r="C253" s="774">
        <f t="shared" si="96"/>
        <v>0</v>
      </c>
      <c r="D253" s="774">
        <f t="shared" ref="D253:O253" si="100">SUM(D254,D255,D256,D257,D261,D262)</f>
        <v>0</v>
      </c>
      <c r="E253" s="774">
        <f t="shared" si="100"/>
        <v>0</v>
      </c>
      <c r="F253" s="774">
        <f t="shared" si="100"/>
        <v>0</v>
      </c>
      <c r="G253" s="774">
        <f t="shared" si="100"/>
        <v>0</v>
      </c>
      <c r="H253" s="774">
        <f t="shared" si="100"/>
        <v>0</v>
      </c>
      <c r="I253" s="774">
        <f t="shared" si="100"/>
        <v>0</v>
      </c>
      <c r="J253" s="831">
        <f t="shared" si="100"/>
        <v>0</v>
      </c>
      <c r="K253" s="774">
        <f t="shared" si="100"/>
        <v>0</v>
      </c>
      <c r="L253" s="774">
        <f t="shared" si="100"/>
        <v>0</v>
      </c>
      <c r="M253" s="774">
        <f t="shared" si="100"/>
        <v>0</v>
      </c>
      <c r="N253" s="774">
        <f t="shared" si="100"/>
        <v>0</v>
      </c>
      <c r="O253" s="774">
        <f t="shared" si="100"/>
        <v>0</v>
      </c>
      <c r="P253" s="832"/>
      <c r="Q253" s="708"/>
    </row>
    <row r="254" spans="1:17" ht="24" hidden="1" x14ac:dyDescent="0.25">
      <c r="A254" s="836">
        <v>7210</v>
      </c>
      <c r="B254" s="779" t="s">
        <v>271</v>
      </c>
      <c r="C254" s="780">
        <f t="shared" si="96"/>
        <v>0</v>
      </c>
      <c r="D254" s="833"/>
      <c r="E254" s="833"/>
      <c r="F254" s="780">
        <f>D254+E254</f>
        <v>0</v>
      </c>
      <c r="G254" s="833"/>
      <c r="H254" s="833"/>
      <c r="I254" s="780">
        <f>G254+H254</f>
        <v>0</v>
      </c>
      <c r="J254" s="834"/>
      <c r="K254" s="833"/>
      <c r="L254" s="780">
        <f>J254+K254</f>
        <v>0</v>
      </c>
      <c r="M254" s="833"/>
      <c r="N254" s="833"/>
      <c r="O254" s="780">
        <f>M254+N254</f>
        <v>0</v>
      </c>
      <c r="P254" s="835"/>
      <c r="Q254" s="708"/>
    </row>
    <row r="255" spans="1:17" s="852" customFormat="1" ht="36" hidden="1" x14ac:dyDescent="0.25">
      <c r="A255" s="836">
        <v>7220</v>
      </c>
      <c r="B255" s="779" t="s">
        <v>272</v>
      </c>
      <c r="C255" s="780">
        <f t="shared" si="96"/>
        <v>0</v>
      </c>
      <c r="D255" s="833"/>
      <c r="E255" s="833"/>
      <c r="F255" s="780">
        <f>D255+E255</f>
        <v>0</v>
      </c>
      <c r="G255" s="833"/>
      <c r="H255" s="833"/>
      <c r="I255" s="780">
        <f>G255+H255</f>
        <v>0</v>
      </c>
      <c r="J255" s="834"/>
      <c r="K255" s="833"/>
      <c r="L255" s="780">
        <f>J255+K255</f>
        <v>0</v>
      </c>
      <c r="M255" s="833"/>
      <c r="N255" s="833"/>
      <c r="O255" s="780">
        <f>M255+N255</f>
        <v>0</v>
      </c>
      <c r="P255" s="835"/>
    </row>
    <row r="256" spans="1:17" ht="24" hidden="1" x14ac:dyDescent="0.25">
      <c r="A256" s="836">
        <v>7230</v>
      </c>
      <c r="B256" s="779" t="s">
        <v>42</v>
      </c>
      <c r="C256" s="780">
        <f t="shared" si="96"/>
        <v>0</v>
      </c>
      <c r="D256" s="833"/>
      <c r="E256" s="833"/>
      <c r="F256" s="780">
        <f>D256+E256</f>
        <v>0</v>
      </c>
      <c r="G256" s="833"/>
      <c r="H256" s="833"/>
      <c r="I256" s="780">
        <f>G256+H256</f>
        <v>0</v>
      </c>
      <c r="J256" s="834"/>
      <c r="K256" s="833"/>
      <c r="L256" s="780">
        <f>J256+K256</f>
        <v>0</v>
      </c>
      <c r="M256" s="833"/>
      <c r="N256" s="833"/>
      <c r="O256" s="780">
        <f>M256+N256</f>
        <v>0</v>
      </c>
      <c r="P256" s="835"/>
      <c r="Q256" s="708"/>
    </row>
    <row r="257" spans="1:16" ht="24" hidden="1" x14ac:dyDescent="0.25">
      <c r="A257" s="836">
        <v>7240</v>
      </c>
      <c r="B257" s="779" t="s">
        <v>273</v>
      </c>
      <c r="C257" s="780">
        <f t="shared" si="96"/>
        <v>0</v>
      </c>
      <c r="D257" s="780">
        <f t="shared" ref="D257:O257" si="101">SUM(D258:D260)</f>
        <v>0</v>
      </c>
      <c r="E257" s="780">
        <f t="shared" si="101"/>
        <v>0</v>
      </c>
      <c r="F257" s="780">
        <f t="shared" si="101"/>
        <v>0</v>
      </c>
      <c r="G257" s="780">
        <f t="shared" si="101"/>
        <v>0</v>
      </c>
      <c r="H257" s="780">
        <f t="shared" si="101"/>
        <v>0</v>
      </c>
      <c r="I257" s="780">
        <f t="shared" si="101"/>
        <v>0</v>
      </c>
      <c r="J257" s="837">
        <f t="shared" si="101"/>
        <v>0</v>
      </c>
      <c r="K257" s="780">
        <f t="shared" si="101"/>
        <v>0</v>
      </c>
      <c r="L257" s="780">
        <f t="shared" si="101"/>
        <v>0</v>
      </c>
      <c r="M257" s="780">
        <f t="shared" si="101"/>
        <v>0</v>
      </c>
      <c r="N257" s="780">
        <f t="shared" si="101"/>
        <v>0</v>
      </c>
      <c r="O257" s="780">
        <f t="shared" si="101"/>
        <v>0</v>
      </c>
      <c r="P257" s="835"/>
    </row>
    <row r="258" spans="1:16" ht="48" hidden="1" x14ac:dyDescent="0.25">
      <c r="A258" s="751">
        <v>7245</v>
      </c>
      <c r="B258" s="779" t="s">
        <v>274</v>
      </c>
      <c r="C258" s="780">
        <f t="shared" si="96"/>
        <v>0</v>
      </c>
      <c r="D258" s="833"/>
      <c r="E258" s="833"/>
      <c r="F258" s="780">
        <f>D258+E258</f>
        <v>0</v>
      </c>
      <c r="G258" s="833"/>
      <c r="H258" s="833"/>
      <c r="I258" s="780">
        <f>G258+H258</f>
        <v>0</v>
      </c>
      <c r="J258" s="834"/>
      <c r="K258" s="833"/>
      <c r="L258" s="780">
        <f>J258+K258</f>
        <v>0</v>
      </c>
      <c r="M258" s="833"/>
      <c r="N258" s="833"/>
      <c r="O258" s="780">
        <f>M258+N258</f>
        <v>0</v>
      </c>
      <c r="P258" s="835"/>
    </row>
    <row r="259" spans="1:16" ht="84.75" hidden="1" customHeight="1" x14ac:dyDescent="0.25">
      <c r="A259" s="751">
        <v>7246</v>
      </c>
      <c r="B259" s="779" t="s">
        <v>275</v>
      </c>
      <c r="C259" s="780">
        <f t="shared" si="96"/>
        <v>0</v>
      </c>
      <c r="D259" s="833"/>
      <c r="E259" s="833"/>
      <c r="F259" s="780">
        <f>D259+E259</f>
        <v>0</v>
      </c>
      <c r="G259" s="833"/>
      <c r="H259" s="833"/>
      <c r="I259" s="780">
        <f>G259+H259</f>
        <v>0</v>
      </c>
      <c r="J259" s="834"/>
      <c r="K259" s="833"/>
      <c r="L259" s="780">
        <f>J259+K259</f>
        <v>0</v>
      </c>
      <c r="M259" s="833"/>
      <c r="N259" s="833"/>
      <c r="O259" s="780">
        <f>M259+N259</f>
        <v>0</v>
      </c>
      <c r="P259" s="835"/>
    </row>
    <row r="260" spans="1:16" ht="36" hidden="1" x14ac:dyDescent="0.25">
      <c r="A260" s="751">
        <v>7247</v>
      </c>
      <c r="B260" s="779" t="s">
        <v>277</v>
      </c>
      <c r="C260" s="780">
        <f t="shared" si="96"/>
        <v>0</v>
      </c>
      <c r="D260" s="833"/>
      <c r="E260" s="833"/>
      <c r="F260" s="780">
        <f>D260+E260</f>
        <v>0</v>
      </c>
      <c r="G260" s="833"/>
      <c r="H260" s="833"/>
      <c r="I260" s="780">
        <f>G260+H260</f>
        <v>0</v>
      </c>
      <c r="J260" s="834"/>
      <c r="K260" s="833"/>
      <c r="L260" s="780">
        <f>J260+K260</f>
        <v>0</v>
      </c>
      <c r="M260" s="833"/>
      <c r="N260" s="833"/>
      <c r="O260" s="780">
        <f>M260+N260</f>
        <v>0</v>
      </c>
      <c r="P260" s="835"/>
    </row>
    <row r="261" spans="1:16" ht="24" hidden="1" x14ac:dyDescent="0.25">
      <c r="A261" s="836">
        <v>7260</v>
      </c>
      <c r="B261" s="779" t="s">
        <v>278</v>
      </c>
      <c r="C261" s="780">
        <f t="shared" si="96"/>
        <v>0</v>
      </c>
      <c r="D261" s="833"/>
      <c r="E261" s="833"/>
      <c r="F261" s="780">
        <f>D261+E261</f>
        <v>0</v>
      </c>
      <c r="G261" s="833"/>
      <c r="H261" s="833"/>
      <c r="I261" s="780">
        <f>G261+H261</f>
        <v>0</v>
      </c>
      <c r="J261" s="834"/>
      <c r="K261" s="833"/>
      <c r="L261" s="780">
        <f>J261+K261</f>
        <v>0</v>
      </c>
      <c r="M261" s="833"/>
      <c r="N261" s="833"/>
      <c r="O261" s="780">
        <f>M261+N261</f>
        <v>0</v>
      </c>
      <c r="P261" s="835"/>
    </row>
    <row r="262" spans="1:16" ht="60" hidden="1" x14ac:dyDescent="0.25">
      <c r="A262" s="836">
        <v>7270</v>
      </c>
      <c r="B262" s="779" t="s">
        <v>279</v>
      </c>
      <c r="C262" s="780">
        <f t="shared" si="96"/>
        <v>0</v>
      </c>
      <c r="D262" s="833"/>
      <c r="E262" s="833"/>
      <c r="F262" s="780">
        <f>D262+E262</f>
        <v>0</v>
      </c>
      <c r="G262" s="833"/>
      <c r="H262" s="833"/>
      <c r="I262" s="780">
        <f>G262+H262</f>
        <v>0</v>
      </c>
      <c r="J262" s="834"/>
      <c r="K262" s="833"/>
      <c r="L262" s="780">
        <f>J262+K262</f>
        <v>0</v>
      </c>
      <c r="M262" s="833"/>
      <c r="N262" s="833"/>
      <c r="O262" s="780">
        <f>M262+N262</f>
        <v>0</v>
      </c>
      <c r="P262" s="835"/>
    </row>
    <row r="263" spans="1:16" hidden="1" x14ac:dyDescent="0.25">
      <c r="A263" s="786">
        <v>7700</v>
      </c>
      <c r="B263" s="792" t="s">
        <v>280</v>
      </c>
      <c r="C263" s="787">
        <f t="shared" si="96"/>
        <v>0</v>
      </c>
      <c r="D263" s="787">
        <f t="shared" ref="D263:O263" si="102">D264</f>
        <v>0</v>
      </c>
      <c r="E263" s="787">
        <f t="shared" si="102"/>
        <v>0</v>
      </c>
      <c r="F263" s="787">
        <f t="shared" si="102"/>
        <v>0</v>
      </c>
      <c r="G263" s="787">
        <f t="shared" si="102"/>
        <v>0</v>
      </c>
      <c r="H263" s="787">
        <f t="shared" si="102"/>
        <v>0</v>
      </c>
      <c r="I263" s="787">
        <f t="shared" si="102"/>
        <v>0</v>
      </c>
      <c r="J263" s="838">
        <f t="shared" si="102"/>
        <v>0</v>
      </c>
      <c r="K263" s="787">
        <f t="shared" si="102"/>
        <v>0</v>
      </c>
      <c r="L263" s="787">
        <f t="shared" si="102"/>
        <v>0</v>
      </c>
      <c r="M263" s="787">
        <f t="shared" si="102"/>
        <v>0</v>
      </c>
      <c r="N263" s="787">
        <f t="shared" si="102"/>
        <v>0</v>
      </c>
      <c r="O263" s="787">
        <f t="shared" si="102"/>
        <v>0</v>
      </c>
      <c r="P263" s="839"/>
    </row>
    <row r="264" spans="1:16" hidden="1" x14ac:dyDescent="0.25">
      <c r="A264" s="862">
        <v>7720</v>
      </c>
      <c r="B264" s="863" t="s">
        <v>281</v>
      </c>
      <c r="C264" s="848">
        <f t="shared" si="96"/>
        <v>0</v>
      </c>
      <c r="D264" s="855"/>
      <c r="E264" s="855"/>
      <c r="F264" s="848">
        <f>D264+E264</f>
        <v>0</v>
      </c>
      <c r="G264" s="855"/>
      <c r="H264" s="855"/>
      <c r="I264" s="848">
        <f>G264+H264</f>
        <v>0</v>
      </c>
      <c r="J264" s="856"/>
      <c r="K264" s="855"/>
      <c r="L264" s="848">
        <f>J264+K264</f>
        <v>0</v>
      </c>
      <c r="M264" s="855"/>
      <c r="N264" s="855"/>
      <c r="O264" s="848">
        <f>M264+N264</f>
        <v>0</v>
      </c>
      <c r="P264" s="829"/>
    </row>
    <row r="265" spans="1:16" hidden="1" x14ac:dyDescent="0.25">
      <c r="A265" s="864">
        <v>9000</v>
      </c>
      <c r="B265" s="865" t="s">
        <v>282</v>
      </c>
      <c r="C265" s="866">
        <f t="shared" si="96"/>
        <v>0</v>
      </c>
      <c r="D265" s="866">
        <f t="shared" ref="D265:O266" si="103">D266</f>
        <v>0</v>
      </c>
      <c r="E265" s="866">
        <f t="shared" si="103"/>
        <v>0</v>
      </c>
      <c r="F265" s="866">
        <f t="shared" si="103"/>
        <v>0</v>
      </c>
      <c r="G265" s="866">
        <f t="shared" si="103"/>
        <v>0</v>
      </c>
      <c r="H265" s="866">
        <f t="shared" si="103"/>
        <v>0</v>
      </c>
      <c r="I265" s="866">
        <f t="shared" si="103"/>
        <v>0</v>
      </c>
      <c r="J265" s="867">
        <f t="shared" si="103"/>
        <v>0</v>
      </c>
      <c r="K265" s="866">
        <f t="shared" si="103"/>
        <v>0</v>
      </c>
      <c r="L265" s="866">
        <f t="shared" si="103"/>
        <v>0</v>
      </c>
      <c r="M265" s="866">
        <f t="shared" si="103"/>
        <v>0</v>
      </c>
      <c r="N265" s="866">
        <f t="shared" si="103"/>
        <v>0</v>
      </c>
      <c r="O265" s="866">
        <f t="shared" si="103"/>
        <v>0</v>
      </c>
      <c r="P265" s="868"/>
    </row>
    <row r="266" spans="1:16" ht="24" hidden="1" x14ac:dyDescent="0.25">
      <c r="A266" s="869">
        <v>9200</v>
      </c>
      <c r="B266" s="773" t="s">
        <v>283</v>
      </c>
      <c r="C266" s="774">
        <f t="shared" si="96"/>
        <v>0</v>
      </c>
      <c r="D266" s="774">
        <f t="shared" si="103"/>
        <v>0</v>
      </c>
      <c r="E266" s="774">
        <f t="shared" si="103"/>
        <v>0</v>
      </c>
      <c r="F266" s="774">
        <f t="shared" si="103"/>
        <v>0</v>
      </c>
      <c r="G266" s="774">
        <f t="shared" si="103"/>
        <v>0</v>
      </c>
      <c r="H266" s="774">
        <f t="shared" si="103"/>
        <v>0</v>
      </c>
      <c r="I266" s="774">
        <f t="shared" si="103"/>
        <v>0</v>
      </c>
      <c r="J266" s="831">
        <f t="shared" si="103"/>
        <v>0</v>
      </c>
      <c r="K266" s="774">
        <f t="shared" si="103"/>
        <v>0</v>
      </c>
      <c r="L266" s="774">
        <f t="shared" si="103"/>
        <v>0</v>
      </c>
      <c r="M266" s="774">
        <f t="shared" si="103"/>
        <v>0</v>
      </c>
      <c r="N266" s="774">
        <f t="shared" si="103"/>
        <v>0</v>
      </c>
      <c r="O266" s="774">
        <f t="shared" si="103"/>
        <v>0</v>
      </c>
      <c r="P266" s="832"/>
    </row>
    <row r="267" spans="1:16" ht="24" hidden="1" x14ac:dyDescent="0.25">
      <c r="A267" s="870">
        <v>9260</v>
      </c>
      <c r="B267" s="779" t="s">
        <v>284</v>
      </c>
      <c r="C267" s="780">
        <f t="shared" si="96"/>
        <v>0</v>
      </c>
      <c r="D267" s="780">
        <f t="shared" ref="D267:O267" si="104">SUM(D268)</f>
        <v>0</v>
      </c>
      <c r="E267" s="780">
        <f t="shared" si="104"/>
        <v>0</v>
      </c>
      <c r="F267" s="780">
        <f t="shared" si="104"/>
        <v>0</v>
      </c>
      <c r="G267" s="780">
        <f t="shared" si="104"/>
        <v>0</v>
      </c>
      <c r="H267" s="780">
        <f t="shared" si="104"/>
        <v>0</v>
      </c>
      <c r="I267" s="780">
        <f t="shared" si="104"/>
        <v>0</v>
      </c>
      <c r="J267" s="837">
        <f t="shared" si="104"/>
        <v>0</v>
      </c>
      <c r="K267" s="780">
        <f t="shared" si="104"/>
        <v>0</v>
      </c>
      <c r="L267" s="780">
        <f t="shared" si="104"/>
        <v>0</v>
      </c>
      <c r="M267" s="780">
        <f t="shared" si="104"/>
        <v>0</v>
      </c>
      <c r="N267" s="780">
        <f t="shared" si="104"/>
        <v>0</v>
      </c>
      <c r="O267" s="780">
        <f t="shared" si="104"/>
        <v>0</v>
      </c>
      <c r="P267" s="835"/>
    </row>
    <row r="268" spans="1:16" ht="87" hidden="1" customHeight="1" x14ac:dyDescent="0.25">
      <c r="A268" s="871">
        <v>9263</v>
      </c>
      <c r="B268" s="779" t="s">
        <v>285</v>
      </c>
      <c r="C268" s="780">
        <f t="shared" si="96"/>
        <v>0</v>
      </c>
      <c r="D268" s="833"/>
      <c r="E268" s="833"/>
      <c r="F268" s="780">
        <f>D268+E268</f>
        <v>0</v>
      </c>
      <c r="G268" s="833"/>
      <c r="H268" s="833"/>
      <c r="I268" s="780">
        <f>G268+H268</f>
        <v>0</v>
      </c>
      <c r="J268" s="834"/>
      <c r="K268" s="833"/>
      <c r="L268" s="780">
        <f>J268+K268</f>
        <v>0</v>
      </c>
      <c r="M268" s="833"/>
      <c r="N268" s="833"/>
      <c r="O268" s="780">
        <f>M268+N268</f>
        <v>0</v>
      </c>
      <c r="P268" s="835"/>
    </row>
    <row r="269" spans="1:16" hidden="1" x14ac:dyDescent="0.25">
      <c r="A269" s="844"/>
      <c r="B269" s="779" t="s">
        <v>286</v>
      </c>
      <c r="C269" s="780">
        <f t="shared" si="96"/>
        <v>0</v>
      </c>
      <c r="D269" s="780">
        <f t="shared" ref="D269:O269" si="105">SUM(D270:D271)</f>
        <v>0</v>
      </c>
      <c r="E269" s="780">
        <f t="shared" si="105"/>
        <v>0</v>
      </c>
      <c r="F269" s="780">
        <f t="shared" si="105"/>
        <v>0</v>
      </c>
      <c r="G269" s="780">
        <f t="shared" si="105"/>
        <v>0</v>
      </c>
      <c r="H269" s="780">
        <f t="shared" si="105"/>
        <v>0</v>
      </c>
      <c r="I269" s="780">
        <f t="shared" si="105"/>
        <v>0</v>
      </c>
      <c r="J269" s="837">
        <f t="shared" si="105"/>
        <v>0</v>
      </c>
      <c r="K269" s="780">
        <f t="shared" si="105"/>
        <v>0</v>
      </c>
      <c r="L269" s="780">
        <f t="shared" si="105"/>
        <v>0</v>
      </c>
      <c r="M269" s="780">
        <f t="shared" si="105"/>
        <v>0</v>
      </c>
      <c r="N269" s="780">
        <f t="shared" si="105"/>
        <v>0</v>
      </c>
      <c r="O269" s="780">
        <f t="shared" si="105"/>
        <v>0</v>
      </c>
      <c r="P269" s="835"/>
    </row>
    <row r="270" spans="1:16" hidden="1" x14ac:dyDescent="0.25">
      <c r="A270" s="844" t="s">
        <v>287</v>
      </c>
      <c r="B270" s="751" t="s">
        <v>288</v>
      </c>
      <c r="C270" s="780">
        <f t="shared" si="96"/>
        <v>0</v>
      </c>
      <c r="D270" s="833"/>
      <c r="E270" s="833"/>
      <c r="F270" s="780">
        <f>D270+E270</f>
        <v>0</v>
      </c>
      <c r="G270" s="833"/>
      <c r="H270" s="833"/>
      <c r="I270" s="780">
        <f>G270+H270</f>
        <v>0</v>
      </c>
      <c r="J270" s="834"/>
      <c r="K270" s="833"/>
      <c r="L270" s="780">
        <f>J270+K270</f>
        <v>0</v>
      </c>
      <c r="M270" s="833"/>
      <c r="N270" s="833"/>
      <c r="O270" s="780">
        <f>M270+N270</f>
        <v>0</v>
      </c>
      <c r="P270" s="835"/>
    </row>
    <row r="271" spans="1:16" ht="24" hidden="1" x14ac:dyDescent="0.25">
      <c r="A271" s="872" t="s">
        <v>289</v>
      </c>
      <c r="B271" s="791" t="s">
        <v>290</v>
      </c>
      <c r="C271" s="787">
        <f t="shared" si="96"/>
        <v>0</v>
      </c>
      <c r="D271" s="841"/>
      <c r="E271" s="841"/>
      <c r="F271" s="787">
        <f>D271+E271</f>
        <v>0</v>
      </c>
      <c r="G271" s="841"/>
      <c r="H271" s="841"/>
      <c r="I271" s="787">
        <f>G271+H271</f>
        <v>0</v>
      </c>
      <c r="J271" s="842"/>
      <c r="K271" s="841"/>
      <c r="L271" s="787">
        <f>J271+K271</f>
        <v>0</v>
      </c>
      <c r="M271" s="841"/>
      <c r="N271" s="841"/>
      <c r="O271" s="787">
        <f>M271+N271</f>
        <v>0</v>
      </c>
      <c r="P271" s="839"/>
    </row>
    <row r="272" spans="1:16" ht="15.75" thickBot="1" x14ac:dyDescent="0.3">
      <c r="A272" s="873"/>
      <c r="B272" s="873" t="s">
        <v>291</v>
      </c>
      <c r="C272" s="874">
        <f t="shared" si="96"/>
        <v>156539</v>
      </c>
      <c r="D272" s="874">
        <f t="shared" ref="D272:O272" si="106">SUM(D269,D265,D252,D211,D182,D174,D160,D75,D53)</f>
        <v>158488</v>
      </c>
      <c r="E272" s="874">
        <f t="shared" si="106"/>
        <v>-1949</v>
      </c>
      <c r="F272" s="874">
        <f t="shared" si="106"/>
        <v>156539</v>
      </c>
      <c r="G272" s="874">
        <f t="shared" si="106"/>
        <v>0</v>
      </c>
      <c r="H272" s="874">
        <f t="shared" si="106"/>
        <v>0</v>
      </c>
      <c r="I272" s="874">
        <f t="shared" si="106"/>
        <v>0</v>
      </c>
      <c r="J272" s="875">
        <f t="shared" si="106"/>
        <v>0</v>
      </c>
      <c r="K272" s="874">
        <f t="shared" si="106"/>
        <v>0</v>
      </c>
      <c r="L272" s="874">
        <f t="shared" si="106"/>
        <v>0</v>
      </c>
      <c r="M272" s="874">
        <f t="shared" si="106"/>
        <v>0</v>
      </c>
      <c r="N272" s="874">
        <f t="shared" si="106"/>
        <v>0</v>
      </c>
      <c r="O272" s="874">
        <f t="shared" si="106"/>
        <v>0</v>
      </c>
      <c r="P272" s="876"/>
    </row>
    <row r="273" spans="1:16" s="732" customFormat="1" ht="13.5" hidden="1" thickTop="1" thickBot="1" x14ac:dyDescent="0.3">
      <c r="A273" s="1000" t="s">
        <v>292</v>
      </c>
      <c r="B273" s="1000"/>
      <c r="C273" s="877">
        <f t="shared" si="96"/>
        <v>0</v>
      </c>
      <c r="D273" s="877">
        <f>SUM(D24,D25,D41)-D51</f>
        <v>0</v>
      </c>
      <c r="E273" s="877">
        <f>SUM(E24,E25,E41,E43)-E51</f>
        <v>0</v>
      </c>
      <c r="F273" s="877">
        <f>SUM(F24,F25,F41,F43)-F51</f>
        <v>0</v>
      </c>
      <c r="G273" s="877">
        <f>SUM(G24,G25,G43)-G51</f>
        <v>0</v>
      </c>
      <c r="H273" s="877">
        <f>SUM(H24,H25,H43)-H51</f>
        <v>0</v>
      </c>
      <c r="I273" s="877">
        <f>SUM(I24,I25,I43)-I51</f>
        <v>0</v>
      </c>
      <c r="J273" s="878">
        <f>(J26+J43)-J51</f>
        <v>0</v>
      </c>
      <c r="K273" s="877">
        <f>(K26+K43)-K51</f>
        <v>0</v>
      </c>
      <c r="L273" s="877">
        <f>(L26+L43)-L51</f>
        <v>0</v>
      </c>
      <c r="M273" s="877">
        <f>M45-M51</f>
        <v>0</v>
      </c>
      <c r="N273" s="877">
        <f>N45-N51</f>
        <v>0</v>
      </c>
      <c r="O273" s="877">
        <f>O45-O51</f>
        <v>0</v>
      </c>
      <c r="P273" s="879"/>
    </row>
    <row r="274" spans="1:16" s="732" customFormat="1" ht="12.75" hidden="1" thickTop="1" x14ac:dyDescent="0.25">
      <c r="A274" s="1001" t="s">
        <v>293</v>
      </c>
      <c r="B274" s="1001"/>
      <c r="C274" s="880">
        <f t="shared" si="96"/>
        <v>0</v>
      </c>
      <c r="D274" s="880">
        <f t="shared" ref="D274:O274" si="107">SUM(D275,D276)-D283+D284</f>
        <v>0</v>
      </c>
      <c r="E274" s="880">
        <f t="shared" si="107"/>
        <v>0</v>
      </c>
      <c r="F274" s="880">
        <f t="shared" si="107"/>
        <v>0</v>
      </c>
      <c r="G274" s="880">
        <f t="shared" si="107"/>
        <v>0</v>
      </c>
      <c r="H274" s="880">
        <f t="shared" si="107"/>
        <v>0</v>
      </c>
      <c r="I274" s="880">
        <f t="shared" si="107"/>
        <v>0</v>
      </c>
      <c r="J274" s="881">
        <f t="shared" si="107"/>
        <v>0</v>
      </c>
      <c r="K274" s="880">
        <f t="shared" si="107"/>
        <v>0</v>
      </c>
      <c r="L274" s="880">
        <f t="shared" si="107"/>
        <v>0</v>
      </c>
      <c r="M274" s="880">
        <f t="shared" si="107"/>
        <v>0</v>
      </c>
      <c r="N274" s="880">
        <f t="shared" si="107"/>
        <v>0</v>
      </c>
      <c r="O274" s="880">
        <f t="shared" si="107"/>
        <v>0</v>
      </c>
      <c r="P274" s="882"/>
    </row>
    <row r="275" spans="1:16" s="732" customFormat="1" ht="13.5" hidden="1" thickTop="1" thickBot="1" x14ac:dyDescent="0.3">
      <c r="A275" s="811" t="s">
        <v>294</v>
      </c>
      <c r="B275" s="811" t="s">
        <v>295</v>
      </c>
      <c r="C275" s="812">
        <f t="shared" si="96"/>
        <v>0</v>
      </c>
      <c r="D275" s="812">
        <f t="shared" ref="D275:O275" si="108">D21-D269</f>
        <v>0</v>
      </c>
      <c r="E275" s="812">
        <f t="shared" si="108"/>
        <v>0</v>
      </c>
      <c r="F275" s="812">
        <f t="shared" si="108"/>
        <v>0</v>
      </c>
      <c r="G275" s="812">
        <f t="shared" si="108"/>
        <v>0</v>
      </c>
      <c r="H275" s="812">
        <f t="shared" si="108"/>
        <v>0</v>
      </c>
      <c r="I275" s="812">
        <f t="shared" si="108"/>
        <v>0</v>
      </c>
      <c r="J275" s="812">
        <f t="shared" si="108"/>
        <v>0</v>
      </c>
      <c r="K275" s="812">
        <f t="shared" si="108"/>
        <v>0</v>
      </c>
      <c r="L275" s="812">
        <f t="shared" si="108"/>
        <v>0</v>
      </c>
      <c r="M275" s="812">
        <f t="shared" si="108"/>
        <v>0</v>
      </c>
      <c r="N275" s="812">
        <f t="shared" si="108"/>
        <v>0</v>
      </c>
      <c r="O275" s="812">
        <f t="shared" si="108"/>
        <v>0</v>
      </c>
      <c r="P275" s="883"/>
    </row>
    <row r="276" spans="1:16" s="732" customFormat="1" ht="12.75" hidden="1" thickTop="1" x14ac:dyDescent="0.25">
      <c r="A276" s="884" t="s">
        <v>296</v>
      </c>
      <c r="B276" s="884" t="s">
        <v>297</v>
      </c>
      <c r="C276" s="880">
        <f t="shared" si="96"/>
        <v>0</v>
      </c>
      <c r="D276" s="880">
        <f t="shared" ref="D276:O276" si="109">SUM(D277,D279,D281)-SUM(D278,D280,D282)</f>
        <v>0</v>
      </c>
      <c r="E276" s="880">
        <f t="shared" si="109"/>
        <v>0</v>
      </c>
      <c r="F276" s="880">
        <f t="shared" si="109"/>
        <v>0</v>
      </c>
      <c r="G276" s="880">
        <f t="shared" si="109"/>
        <v>0</v>
      </c>
      <c r="H276" s="880">
        <f t="shared" si="109"/>
        <v>0</v>
      </c>
      <c r="I276" s="880">
        <f t="shared" si="109"/>
        <v>0</v>
      </c>
      <c r="J276" s="881">
        <f t="shared" si="109"/>
        <v>0</v>
      </c>
      <c r="K276" s="880">
        <f t="shared" si="109"/>
        <v>0</v>
      </c>
      <c r="L276" s="880">
        <f t="shared" si="109"/>
        <v>0</v>
      </c>
      <c r="M276" s="880">
        <f t="shared" si="109"/>
        <v>0</v>
      </c>
      <c r="N276" s="880">
        <f t="shared" si="109"/>
        <v>0</v>
      </c>
      <c r="O276" s="880">
        <f t="shared" si="109"/>
        <v>0</v>
      </c>
      <c r="P276" s="882"/>
    </row>
    <row r="277" spans="1:16" ht="15.75" hidden="1" thickTop="1" x14ac:dyDescent="0.25">
      <c r="A277" s="885" t="s">
        <v>298</v>
      </c>
      <c r="B277" s="744" t="s">
        <v>299</v>
      </c>
      <c r="C277" s="774">
        <f t="shared" si="96"/>
        <v>0</v>
      </c>
      <c r="D277" s="801"/>
      <c r="E277" s="801"/>
      <c r="F277" s="774">
        <f t="shared" ref="F277:F284" si="110">D277+E277</f>
        <v>0</v>
      </c>
      <c r="G277" s="801"/>
      <c r="H277" s="801"/>
      <c r="I277" s="774">
        <f t="shared" ref="I277:I284" si="111">G277+H277</f>
        <v>0</v>
      </c>
      <c r="J277" s="840"/>
      <c r="K277" s="801"/>
      <c r="L277" s="774">
        <f t="shared" ref="L277:L284" si="112">J277+K277</f>
        <v>0</v>
      </c>
      <c r="M277" s="801"/>
      <c r="N277" s="801"/>
      <c r="O277" s="774">
        <f t="shared" ref="O277:O284" si="113">M277+N277</f>
        <v>0</v>
      </c>
      <c r="P277" s="832"/>
    </row>
    <row r="278" spans="1:16" ht="24.75" hidden="1" thickTop="1" x14ac:dyDescent="0.25">
      <c r="A278" s="844" t="s">
        <v>300</v>
      </c>
      <c r="B278" s="750" t="s">
        <v>301</v>
      </c>
      <c r="C278" s="780">
        <f t="shared" si="96"/>
        <v>0</v>
      </c>
      <c r="D278" s="833"/>
      <c r="E278" s="833"/>
      <c r="F278" s="780">
        <f t="shared" si="110"/>
        <v>0</v>
      </c>
      <c r="G278" s="833"/>
      <c r="H278" s="833"/>
      <c r="I278" s="780">
        <f t="shared" si="111"/>
        <v>0</v>
      </c>
      <c r="J278" s="834"/>
      <c r="K278" s="833"/>
      <c r="L278" s="780">
        <f t="shared" si="112"/>
        <v>0</v>
      </c>
      <c r="M278" s="833"/>
      <c r="N278" s="833"/>
      <c r="O278" s="780">
        <f t="shared" si="113"/>
        <v>0</v>
      </c>
      <c r="P278" s="835"/>
    </row>
    <row r="279" spans="1:16" ht="15.75" hidden="1" thickTop="1" x14ac:dyDescent="0.25">
      <c r="A279" s="844" t="s">
        <v>302</v>
      </c>
      <c r="B279" s="750" t="s">
        <v>303</v>
      </c>
      <c r="C279" s="780">
        <f t="shared" si="96"/>
        <v>0</v>
      </c>
      <c r="D279" s="833"/>
      <c r="E279" s="833"/>
      <c r="F279" s="780">
        <f t="shared" si="110"/>
        <v>0</v>
      </c>
      <c r="G279" s="833"/>
      <c r="H279" s="833"/>
      <c r="I279" s="780">
        <f t="shared" si="111"/>
        <v>0</v>
      </c>
      <c r="J279" s="834"/>
      <c r="K279" s="833"/>
      <c r="L279" s="780">
        <f t="shared" si="112"/>
        <v>0</v>
      </c>
      <c r="M279" s="833"/>
      <c r="N279" s="833"/>
      <c r="O279" s="780">
        <f t="shared" si="113"/>
        <v>0</v>
      </c>
      <c r="P279" s="835"/>
    </row>
    <row r="280" spans="1:16" ht="24.75" hidden="1" thickTop="1" x14ac:dyDescent="0.25">
      <c r="A280" s="844" t="s">
        <v>304</v>
      </c>
      <c r="B280" s="750" t="s">
        <v>305</v>
      </c>
      <c r="C280" s="780">
        <f t="shared" si="96"/>
        <v>0</v>
      </c>
      <c r="D280" s="833"/>
      <c r="E280" s="833"/>
      <c r="F280" s="780">
        <f t="shared" si="110"/>
        <v>0</v>
      </c>
      <c r="G280" s="833"/>
      <c r="H280" s="833"/>
      <c r="I280" s="780">
        <f t="shared" si="111"/>
        <v>0</v>
      </c>
      <c r="J280" s="834"/>
      <c r="K280" s="833"/>
      <c r="L280" s="780">
        <f t="shared" si="112"/>
        <v>0</v>
      </c>
      <c r="M280" s="833"/>
      <c r="N280" s="833"/>
      <c r="O280" s="780">
        <f t="shared" si="113"/>
        <v>0</v>
      </c>
      <c r="P280" s="835"/>
    </row>
    <row r="281" spans="1:16" ht="15.75" hidden="1" thickTop="1" x14ac:dyDescent="0.25">
      <c r="A281" s="844" t="s">
        <v>306</v>
      </c>
      <c r="B281" s="750" t="s">
        <v>307</v>
      </c>
      <c r="C281" s="780">
        <f t="shared" si="96"/>
        <v>0</v>
      </c>
      <c r="D281" s="833"/>
      <c r="E281" s="833"/>
      <c r="F281" s="780">
        <f t="shared" si="110"/>
        <v>0</v>
      </c>
      <c r="G281" s="833"/>
      <c r="H281" s="833"/>
      <c r="I281" s="780">
        <f t="shared" si="111"/>
        <v>0</v>
      </c>
      <c r="J281" s="834"/>
      <c r="K281" s="833"/>
      <c r="L281" s="780">
        <f t="shared" si="112"/>
        <v>0</v>
      </c>
      <c r="M281" s="833"/>
      <c r="N281" s="833"/>
      <c r="O281" s="780">
        <f t="shared" si="113"/>
        <v>0</v>
      </c>
      <c r="P281" s="835"/>
    </row>
    <row r="282" spans="1:16" ht="25.5" hidden="1" thickTop="1" thickBot="1" x14ac:dyDescent="0.3">
      <c r="A282" s="886" t="s">
        <v>308</v>
      </c>
      <c r="B282" s="887" t="s">
        <v>309</v>
      </c>
      <c r="C282" s="757">
        <f t="shared" si="96"/>
        <v>0</v>
      </c>
      <c r="D282" s="758"/>
      <c r="E282" s="758"/>
      <c r="F282" s="757">
        <f t="shared" si="110"/>
        <v>0</v>
      </c>
      <c r="G282" s="758"/>
      <c r="H282" s="758"/>
      <c r="I282" s="757">
        <f t="shared" si="111"/>
        <v>0</v>
      </c>
      <c r="J282" s="888"/>
      <c r="K282" s="758"/>
      <c r="L282" s="757">
        <f t="shared" si="112"/>
        <v>0</v>
      </c>
      <c r="M282" s="758"/>
      <c r="N282" s="758"/>
      <c r="O282" s="757">
        <f t="shared" si="113"/>
        <v>0</v>
      </c>
      <c r="P282" s="889"/>
    </row>
    <row r="283" spans="1:16" s="732" customFormat="1" ht="13.5" hidden="1" thickTop="1" thickBot="1" x14ac:dyDescent="0.3">
      <c r="A283" s="890" t="s">
        <v>310</v>
      </c>
      <c r="B283" s="890" t="s">
        <v>311</v>
      </c>
      <c r="C283" s="877">
        <f t="shared" si="96"/>
        <v>0</v>
      </c>
      <c r="D283" s="891"/>
      <c r="E283" s="891"/>
      <c r="F283" s="877">
        <f t="shared" si="110"/>
        <v>0</v>
      </c>
      <c r="G283" s="891"/>
      <c r="H283" s="891"/>
      <c r="I283" s="877">
        <f t="shared" si="111"/>
        <v>0</v>
      </c>
      <c r="J283" s="892"/>
      <c r="K283" s="891"/>
      <c r="L283" s="877">
        <f t="shared" si="112"/>
        <v>0</v>
      </c>
      <c r="M283" s="891"/>
      <c r="N283" s="891"/>
      <c r="O283" s="877">
        <f t="shared" si="113"/>
        <v>0</v>
      </c>
      <c r="P283" s="879"/>
    </row>
    <row r="284" spans="1:16" s="732" customFormat="1" ht="48.75" hidden="1" thickTop="1" x14ac:dyDescent="0.25">
      <c r="A284" s="884" t="s">
        <v>312</v>
      </c>
      <c r="B284" s="893" t="s">
        <v>313</v>
      </c>
      <c r="C284" s="880">
        <f t="shared" si="96"/>
        <v>0</v>
      </c>
      <c r="D284" s="894"/>
      <c r="E284" s="894"/>
      <c r="F284" s="765">
        <f t="shared" si="110"/>
        <v>0</v>
      </c>
      <c r="G284" s="854"/>
      <c r="H284" s="854"/>
      <c r="I284" s="765">
        <f t="shared" si="111"/>
        <v>0</v>
      </c>
      <c r="J284" s="895"/>
      <c r="K284" s="854"/>
      <c r="L284" s="765">
        <f t="shared" si="112"/>
        <v>0</v>
      </c>
      <c r="M284" s="854"/>
      <c r="N284" s="854"/>
      <c r="O284" s="765">
        <f t="shared" si="113"/>
        <v>0</v>
      </c>
      <c r="P284" s="843"/>
    </row>
    <row r="285" spans="1:16" ht="15.75" thickTop="1" x14ac:dyDescent="0.25">
      <c r="A285" s="708"/>
      <c r="B285" s="708"/>
      <c r="C285" s="708"/>
      <c r="D285" s="708"/>
      <c r="E285" s="708"/>
      <c r="F285" s="708"/>
      <c r="G285" s="708"/>
      <c r="H285" s="708"/>
      <c r="I285" s="708"/>
      <c r="J285" s="708"/>
      <c r="K285" s="708"/>
      <c r="L285" s="708"/>
      <c r="M285" s="708"/>
      <c r="N285" s="708"/>
      <c r="O285" s="708"/>
      <c r="P285" s="708"/>
    </row>
    <row r="286" spans="1:16" x14ac:dyDescent="0.25">
      <c r="A286" s="708"/>
      <c r="B286" s="708"/>
      <c r="C286" s="708"/>
      <c r="D286" s="708"/>
      <c r="E286" s="708"/>
      <c r="F286" s="708"/>
      <c r="G286" s="708"/>
      <c r="H286" s="708"/>
      <c r="I286" s="708"/>
      <c r="J286" s="708"/>
      <c r="K286" s="708"/>
      <c r="L286" s="708"/>
      <c r="M286" s="708"/>
      <c r="N286" s="708"/>
      <c r="O286" s="708"/>
      <c r="P286" s="708"/>
    </row>
  </sheetData>
  <sheetProtection algorithmName="SHA-512" hashValue="PpTtLiLWbXWrgo9IqU4zfCV2/T3o/5/nmKk3ofsj6M6rNhKYuJSNcl43M8rzKVmGiBMKuCV13riC0lXO1XqKdQ==" saltValue="kMAYfnDIc1e7YDTYFIYxBA==" spinCount="100000" sheet="1" objects="1" scenarios="1"/>
  <autoFilter ref="A18:P284">
    <filterColumn colId="2">
      <filters>
        <filter val="156 539"/>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fitToWidth="0" fitToHeight="0" orientation="portrait" r:id="rId1"/>
  <headerFooter differentFirst="1">
    <oddFooter>&amp;L&amp;"Times New Roman,Regular"&amp;9&amp;D; &amp;T&amp;R&amp;"Times New Roman,Regular"&amp;9&amp;P (&amp;N)</oddFooter>
    <firstHeader>&amp;R&amp;"Times New Roman,Regular"&amp;9 35.pielikums Jūrmalas pilsētas domes
2020.gada 17.decembra saistošajiem noteikumiem Nr.38
(protokols Nr.23, 14.punkts)</firstHeader>
    <firstFooter>&amp;L&amp;9&amp;D; &amp;T&amp;R&amp;9&amp;P (&amp;N)</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292"/>
  <sheetViews>
    <sheetView showGridLines="0" tabSelected="1" view="pageLayout" zoomScaleNormal="100" workbookViewId="0">
      <selection activeCell="S13" sqref="S13"/>
    </sheetView>
  </sheetViews>
  <sheetFormatPr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8.28515625" style="3" customWidth="1" collapsed="1"/>
    <col min="18" max="16384" width="9.140625" style="3"/>
  </cols>
  <sheetData>
    <row r="1" spans="1:17" x14ac:dyDescent="0.25">
      <c r="A1" s="1"/>
      <c r="B1" s="1"/>
      <c r="C1" s="1"/>
      <c r="D1" s="1"/>
      <c r="E1" s="1"/>
      <c r="F1" s="1"/>
      <c r="G1" s="1"/>
      <c r="H1" s="1"/>
      <c r="I1" s="1"/>
      <c r="J1" s="1"/>
      <c r="K1" s="1"/>
      <c r="L1" s="1"/>
      <c r="M1" s="1"/>
      <c r="N1" s="896"/>
      <c r="O1" s="2" t="s">
        <v>591</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592</v>
      </c>
      <c r="D3" s="939"/>
      <c r="E3" s="939"/>
      <c r="F3" s="939"/>
      <c r="G3" s="939"/>
      <c r="H3" s="939"/>
      <c r="I3" s="939"/>
      <c r="J3" s="939"/>
      <c r="K3" s="939"/>
      <c r="L3" s="939"/>
      <c r="M3" s="939"/>
      <c r="N3" s="939"/>
      <c r="O3" s="939"/>
      <c r="P3" s="940"/>
      <c r="Q3" s="4"/>
    </row>
    <row r="4" spans="1:17" ht="12.75" customHeight="1" x14ac:dyDescent="0.25">
      <c r="A4" s="5" t="s">
        <v>4</v>
      </c>
      <c r="B4" s="6"/>
      <c r="C4" s="939" t="s">
        <v>593</v>
      </c>
      <c r="D4" s="939"/>
      <c r="E4" s="939"/>
      <c r="F4" s="939"/>
      <c r="G4" s="939"/>
      <c r="H4" s="939"/>
      <c r="I4" s="939"/>
      <c r="J4" s="939"/>
      <c r="K4" s="939"/>
      <c r="L4" s="939"/>
      <c r="M4" s="939"/>
      <c r="N4" s="939"/>
      <c r="O4" s="939"/>
      <c r="P4" s="940"/>
      <c r="Q4" s="4"/>
    </row>
    <row r="5" spans="1:17" ht="12.75" customHeight="1" x14ac:dyDescent="0.25">
      <c r="A5" s="7" t="s">
        <v>6</v>
      </c>
      <c r="B5" s="8"/>
      <c r="C5" s="934" t="s">
        <v>594</v>
      </c>
      <c r="D5" s="934"/>
      <c r="E5" s="934"/>
      <c r="F5" s="934"/>
      <c r="G5" s="934"/>
      <c r="H5" s="934"/>
      <c r="I5" s="934"/>
      <c r="J5" s="934"/>
      <c r="K5" s="934"/>
      <c r="L5" s="934"/>
      <c r="M5" s="934"/>
      <c r="N5" s="934"/>
      <c r="O5" s="934"/>
      <c r="P5" s="935"/>
      <c r="Q5" s="4"/>
    </row>
    <row r="6" spans="1:17" ht="12.75" customHeight="1" x14ac:dyDescent="0.25">
      <c r="A6" s="7" t="s">
        <v>8</v>
      </c>
      <c r="B6" s="8"/>
      <c r="C6" s="934" t="s">
        <v>318</v>
      </c>
      <c r="D6" s="934"/>
      <c r="E6" s="934"/>
      <c r="F6" s="934"/>
      <c r="G6" s="934"/>
      <c r="H6" s="934"/>
      <c r="I6" s="934"/>
      <c r="J6" s="934"/>
      <c r="K6" s="934"/>
      <c r="L6" s="934"/>
      <c r="M6" s="934"/>
      <c r="N6" s="934"/>
      <c r="O6" s="934"/>
      <c r="P6" s="935"/>
      <c r="Q6" s="4"/>
    </row>
    <row r="7" spans="1:17" ht="27.75" customHeight="1" x14ac:dyDescent="0.25">
      <c r="A7" s="7" t="s">
        <v>10</v>
      </c>
      <c r="B7" s="8"/>
      <c r="C7" s="939" t="s">
        <v>595</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1013" t="s">
        <v>598</v>
      </c>
      <c r="D9" s="939"/>
      <c r="E9" s="939"/>
      <c r="F9" s="1013"/>
      <c r="G9" s="939"/>
      <c r="H9" s="939"/>
      <c r="I9" s="1013"/>
      <c r="J9" s="939"/>
      <c r="K9" s="939"/>
      <c r="L9" s="1013"/>
      <c r="M9" s="939"/>
      <c r="N9" s="939"/>
      <c r="O9" s="1013"/>
      <c r="P9" s="940"/>
      <c r="Q9" s="4"/>
    </row>
    <row r="10" spans="1:17" ht="12.75" customHeight="1" x14ac:dyDescent="0.25">
      <c r="A10" s="7"/>
      <c r="B10" s="8" t="s">
        <v>14</v>
      </c>
      <c r="C10" s="934" t="s">
        <v>599</v>
      </c>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1949</v>
      </c>
      <c r="D20" s="38">
        <f t="shared" ref="D20:E20" si="0">SUM(D21,D24,D25,D41,D43)</f>
        <v>0</v>
      </c>
      <c r="E20" s="39">
        <f t="shared" si="0"/>
        <v>1949</v>
      </c>
      <c r="F20" s="40">
        <f>SUM(F21,F24,F25,F41,F43)</f>
        <v>1949</v>
      </c>
      <c r="G20" s="38">
        <f t="shared" ref="G20:H20" si="1">SUM(G21,G24,G43)</f>
        <v>0</v>
      </c>
      <c r="H20" s="39">
        <f t="shared" si="1"/>
        <v>0</v>
      </c>
      <c r="I20" s="40">
        <f>SUM(I21,I24,I43)</f>
        <v>0</v>
      </c>
      <c r="J20" s="41">
        <f t="shared" ref="J20:K20" si="2">SUM(J21,J26,J43)</f>
        <v>0</v>
      </c>
      <c r="K20" s="657">
        <f t="shared" si="2"/>
        <v>0</v>
      </c>
      <c r="L20" s="40">
        <f>SUM(L21,L26,L43)</f>
        <v>0</v>
      </c>
      <c r="M20" s="38">
        <f t="shared" ref="M20:O20" si="3">SUM(M21,M45)</f>
        <v>0</v>
      </c>
      <c r="N20" s="39">
        <f t="shared" si="3"/>
        <v>0</v>
      </c>
      <c r="O20" s="40">
        <f t="shared" si="3"/>
        <v>0</v>
      </c>
      <c r="P20" s="42"/>
      <c r="Q20" s="658"/>
    </row>
    <row r="21" spans="1:17" ht="12.75" hidden="1" thickTop="1" x14ac:dyDescent="0.25">
      <c r="A21" s="43"/>
      <c r="B21" s="44" t="s">
        <v>39</v>
      </c>
      <c r="C21" s="45">
        <f t="shared" ref="C21:C84" si="4">F21+I21+L21+O21</f>
        <v>0</v>
      </c>
      <c r="D21" s="46">
        <f t="shared" ref="D21:E21" si="5">SUM(D22:D23)</f>
        <v>0</v>
      </c>
      <c r="E21" s="47">
        <f t="shared" si="5"/>
        <v>0</v>
      </c>
      <c r="F21" s="48">
        <f>SUM(F22:F23)</f>
        <v>0</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t="12.75" hidden="1" thickTop="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ht="12.75" hidden="1" thickTop="1" x14ac:dyDescent="0.25">
      <c r="A23" s="455"/>
      <c r="B23" s="456" t="s">
        <v>41</v>
      </c>
      <c r="C23" s="457">
        <f t="shared" si="4"/>
        <v>0</v>
      </c>
      <c r="D23" s="458"/>
      <c r="E23" s="63"/>
      <c r="F23" s="459">
        <f t="shared" ref="F23:F25" si="9">D23+E23</f>
        <v>0</v>
      </c>
      <c r="G23" s="458"/>
      <c r="H23" s="63"/>
      <c r="I23" s="459">
        <f t="shared" ref="I23:I24" si="10">G23+H23</f>
        <v>0</v>
      </c>
      <c r="J23" s="460"/>
      <c r="K23" s="63"/>
      <c r="L23" s="459">
        <f>J23+K23</f>
        <v>0</v>
      </c>
      <c r="M23" s="458"/>
      <c r="N23" s="63"/>
      <c r="O23" s="459">
        <f>M23+N23</f>
        <v>0</v>
      </c>
      <c r="P23" s="897"/>
    </row>
    <row r="24" spans="1:17" s="34" customFormat="1" ht="25.5" thickTop="1" thickBot="1" x14ac:dyDescent="0.3">
      <c r="A24" s="68">
        <v>19300</v>
      </c>
      <c r="B24" s="68" t="s">
        <v>42</v>
      </c>
      <c r="C24" s="69">
        <f>F24+I24</f>
        <v>1949</v>
      </c>
      <c r="D24" s="70"/>
      <c r="E24" s="73">
        <v>1949</v>
      </c>
      <c r="F24" s="72">
        <f t="shared" si="9"/>
        <v>1949</v>
      </c>
      <c r="G24" s="70"/>
      <c r="H24" s="73"/>
      <c r="I24" s="72">
        <f t="shared" si="10"/>
        <v>0</v>
      </c>
      <c r="J24" s="74" t="s">
        <v>43</v>
      </c>
      <c r="K24" s="75" t="s">
        <v>43</v>
      </c>
      <c r="L24" s="76" t="s">
        <v>43</v>
      </c>
      <c r="M24" s="77" t="s">
        <v>43</v>
      </c>
      <c r="N24" s="78" t="s">
        <v>43</v>
      </c>
      <c r="O24" s="76" t="s">
        <v>43</v>
      </c>
      <c r="P24" s="655"/>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660" t="s">
        <v>43</v>
      </c>
      <c r="L25" s="88" t="s">
        <v>43</v>
      </c>
      <c r="M25" s="91" t="s">
        <v>43</v>
      </c>
      <c r="N25" s="90" t="s">
        <v>43</v>
      </c>
      <c r="O25" s="88" t="s">
        <v>43</v>
      </c>
      <c r="P25" s="93"/>
    </row>
    <row r="26" spans="1:17" s="34" customFormat="1" ht="36.75" hidden="1" thickTop="1" x14ac:dyDescent="0.25">
      <c r="A26" s="81">
        <v>21300</v>
      </c>
      <c r="B26" s="81" t="s">
        <v>45</v>
      </c>
      <c r="C26" s="82">
        <f>L26</f>
        <v>0</v>
      </c>
      <c r="D26" s="91" t="s">
        <v>43</v>
      </c>
      <c r="E26" s="90" t="s">
        <v>43</v>
      </c>
      <c r="F26" s="88" t="s">
        <v>43</v>
      </c>
      <c r="G26" s="91" t="s">
        <v>43</v>
      </c>
      <c r="H26" s="90" t="s">
        <v>43</v>
      </c>
      <c r="I26" s="88" t="s">
        <v>43</v>
      </c>
      <c r="J26" s="89">
        <f t="shared" ref="J26:K26" si="11">SUM(J27,J31,J33,J36)</f>
        <v>0</v>
      </c>
      <c r="K26" s="90">
        <f t="shared" si="11"/>
        <v>0</v>
      </c>
      <c r="L26" s="92">
        <f>SUM(L27,L31,L33,L36)</f>
        <v>0</v>
      </c>
      <c r="M26" s="91" t="s">
        <v>43</v>
      </c>
      <c r="N26" s="90" t="s">
        <v>43</v>
      </c>
      <c r="O26" s="88" t="s">
        <v>43</v>
      </c>
      <c r="P26" s="93"/>
    </row>
    <row r="27" spans="1:17" s="34" customFormat="1" ht="24.75" hidden="1" thickTop="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t="12.75" hidden="1" thickTop="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t="12.75" hidden="1" thickTop="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75" hidden="1" thickTop="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75" hidden="1" thickTop="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75" hidden="1" thickTop="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7" s="34" customFormat="1" ht="12.75" hidden="1" thickTop="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7" ht="12.75" hidden="1" thickTop="1" x14ac:dyDescent="0.25">
      <c r="A34" s="515">
        <v>21381</v>
      </c>
      <c r="B34" s="502" t="s">
        <v>53</v>
      </c>
      <c r="C34" s="503">
        <f t="shared" si="13"/>
        <v>0</v>
      </c>
      <c r="D34" s="898" t="s">
        <v>43</v>
      </c>
      <c r="E34" s="899" t="s">
        <v>43</v>
      </c>
      <c r="F34" s="900" t="s">
        <v>43</v>
      </c>
      <c r="G34" s="898" t="s">
        <v>43</v>
      </c>
      <c r="H34" s="899" t="s">
        <v>43</v>
      </c>
      <c r="I34" s="900" t="s">
        <v>43</v>
      </c>
      <c r="J34" s="901"/>
      <c r="K34" s="361"/>
      <c r="L34" s="505">
        <f t="shared" ref="L34:L35" si="17">J34+K34</f>
        <v>0</v>
      </c>
      <c r="M34" s="902" t="s">
        <v>43</v>
      </c>
      <c r="N34" s="361" t="s">
        <v>43</v>
      </c>
      <c r="O34" s="900" t="s">
        <v>43</v>
      </c>
      <c r="P34" s="897"/>
      <c r="Q34" s="243"/>
    </row>
    <row r="35" spans="1:17" ht="24.75" hidden="1" thickTop="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7" s="34" customFormat="1" ht="25.5" hidden="1" customHeight="1" x14ac:dyDescent="0.25">
      <c r="A36" s="94">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93"/>
    </row>
    <row r="37" spans="1:17" ht="24.75" hidden="1" thickTop="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7" ht="12.75" hidden="1" thickTop="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7" ht="12.75" hidden="1" thickTop="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7" ht="24.75" hidden="1" thickTop="1" x14ac:dyDescent="0.25">
      <c r="A40" s="490">
        <v>21399</v>
      </c>
      <c r="B40" s="491" t="s">
        <v>59</v>
      </c>
      <c r="C40" s="492">
        <f t="shared" si="13"/>
        <v>0</v>
      </c>
      <c r="D40" s="493" t="s">
        <v>43</v>
      </c>
      <c r="E40" s="494" t="s">
        <v>43</v>
      </c>
      <c r="F40" s="495" t="s">
        <v>43</v>
      </c>
      <c r="G40" s="493" t="s">
        <v>43</v>
      </c>
      <c r="H40" s="494" t="s">
        <v>43</v>
      </c>
      <c r="I40" s="495" t="s">
        <v>43</v>
      </c>
      <c r="J40" s="496"/>
      <c r="K40" s="497"/>
      <c r="L40" s="498">
        <f t="shared" si="19"/>
        <v>0</v>
      </c>
      <c r="M40" s="499" t="s">
        <v>43</v>
      </c>
      <c r="N40" s="497" t="s">
        <v>43</v>
      </c>
      <c r="O40" s="495" t="s">
        <v>43</v>
      </c>
      <c r="P40" s="500"/>
    </row>
    <row r="41" spans="1:17"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7"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7" s="34" customFormat="1" ht="24.75" hidden="1" thickTop="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7" s="34" customFormat="1" ht="24.75" hidden="1" thickTop="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125"/>
    </row>
    <row r="45" spans="1:17"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7" ht="24.75" hidden="1" thickTop="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7" ht="24.75" hidden="1" thickTop="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7" ht="12.75" hidden="1" thickTop="1" x14ac:dyDescent="0.25">
      <c r="A48" s="171"/>
      <c r="B48" s="167"/>
      <c r="C48" s="172"/>
      <c r="D48" s="173"/>
      <c r="E48" s="174"/>
      <c r="F48" s="143"/>
      <c r="G48" s="146"/>
      <c r="H48" s="145"/>
      <c r="I48" s="143"/>
      <c r="J48" s="144"/>
      <c r="K48" s="145"/>
      <c r="L48" s="142"/>
      <c r="M48" s="140"/>
      <c r="N48" s="141"/>
      <c r="O48" s="142"/>
      <c r="P48" s="170"/>
    </row>
    <row r="49" spans="1:17" s="34" customFormat="1" ht="12.75" hidden="1" thickTop="1" x14ac:dyDescent="0.25">
      <c r="A49" s="175"/>
      <c r="B49" s="176" t="s">
        <v>67</v>
      </c>
      <c r="C49" s="177"/>
      <c r="D49" s="178"/>
      <c r="E49" s="179"/>
      <c r="F49" s="180"/>
      <c r="G49" s="178"/>
      <c r="H49" s="179"/>
      <c r="I49" s="180"/>
      <c r="J49" s="181"/>
      <c r="K49" s="179"/>
      <c r="L49" s="180"/>
      <c r="M49" s="178"/>
      <c r="N49" s="179"/>
      <c r="O49" s="180"/>
      <c r="P49" s="182"/>
    </row>
    <row r="50" spans="1:17" s="34" customFormat="1" ht="13.5" thickTop="1" thickBot="1" x14ac:dyDescent="0.3">
      <c r="A50" s="183"/>
      <c r="B50" s="35" t="s">
        <v>68</v>
      </c>
      <c r="C50" s="184">
        <f t="shared" si="4"/>
        <v>1949</v>
      </c>
      <c r="D50" s="185">
        <f t="shared" ref="D50:E50" si="26">SUM(D51,D269)</f>
        <v>0</v>
      </c>
      <c r="E50" s="186">
        <f t="shared" si="26"/>
        <v>1949</v>
      </c>
      <c r="F50" s="187">
        <f>SUM(F51,F269)</f>
        <v>1949</v>
      </c>
      <c r="G50" s="185">
        <f t="shared" ref="G50:O50" si="27">SUM(G51,G269)</f>
        <v>0</v>
      </c>
      <c r="H50" s="186">
        <f t="shared" si="27"/>
        <v>0</v>
      </c>
      <c r="I50" s="187">
        <f t="shared" si="27"/>
        <v>0</v>
      </c>
      <c r="J50" s="188">
        <f t="shared" si="27"/>
        <v>0</v>
      </c>
      <c r="K50" s="186">
        <f t="shared" si="27"/>
        <v>0</v>
      </c>
      <c r="L50" s="187">
        <f t="shared" si="27"/>
        <v>0</v>
      </c>
      <c r="M50" s="185">
        <f t="shared" si="27"/>
        <v>0</v>
      </c>
      <c r="N50" s="186">
        <f t="shared" si="27"/>
        <v>0</v>
      </c>
      <c r="O50" s="187">
        <f t="shared" si="27"/>
        <v>0</v>
      </c>
      <c r="P50" s="189"/>
      <c r="Q50" s="658"/>
    </row>
    <row r="51" spans="1:17" s="34" customFormat="1" ht="36.75" thickTop="1" x14ac:dyDescent="0.25">
      <c r="A51" s="190"/>
      <c r="B51" s="191" t="s">
        <v>69</v>
      </c>
      <c r="C51" s="192">
        <f t="shared" si="4"/>
        <v>1949</v>
      </c>
      <c r="D51" s="193">
        <f t="shared" ref="D51:E51" si="28">SUM(D52,D181)</f>
        <v>0</v>
      </c>
      <c r="E51" s="194">
        <f t="shared" si="28"/>
        <v>1949</v>
      </c>
      <c r="F51" s="195">
        <f>SUM(F52,F181)</f>
        <v>1949</v>
      </c>
      <c r="G51" s="193">
        <f t="shared" ref="G51:H51" si="29">SUM(G52,G181)</f>
        <v>0</v>
      </c>
      <c r="H51" s="194">
        <f t="shared" si="29"/>
        <v>0</v>
      </c>
      <c r="I51" s="195">
        <f>SUM(I52,I181)</f>
        <v>0</v>
      </c>
      <c r="J51" s="196">
        <f t="shared" ref="J51:K51" si="30">SUM(J52,J181)</f>
        <v>0</v>
      </c>
      <c r="K51" s="194">
        <f t="shared" si="30"/>
        <v>0</v>
      </c>
      <c r="L51" s="195">
        <f>SUM(L52,L181)</f>
        <v>0</v>
      </c>
      <c r="M51" s="193">
        <f t="shared" ref="M51:O51" si="31">SUM(M52,M181)</f>
        <v>0</v>
      </c>
      <c r="N51" s="194">
        <f t="shared" si="31"/>
        <v>0</v>
      </c>
      <c r="O51" s="195">
        <f t="shared" si="31"/>
        <v>0</v>
      </c>
      <c r="P51" s="197"/>
    </row>
    <row r="52" spans="1:17" s="34" customFormat="1" ht="24" x14ac:dyDescent="0.25">
      <c r="A52" s="26"/>
      <c r="B52" s="24" t="s">
        <v>70</v>
      </c>
      <c r="C52" s="198">
        <f t="shared" si="4"/>
        <v>1949</v>
      </c>
      <c r="D52" s="199">
        <f t="shared" ref="D52:E52" si="32">SUM(D53,D75,D160,D174)</f>
        <v>0</v>
      </c>
      <c r="E52" s="200">
        <f t="shared" si="32"/>
        <v>1949</v>
      </c>
      <c r="F52" s="201">
        <f>SUM(F53,F75,F160,F174)</f>
        <v>1949</v>
      </c>
      <c r="G52" s="199">
        <f t="shared" ref="G52:H52" si="33">SUM(G53,G75,G160,G174)</f>
        <v>0</v>
      </c>
      <c r="H52" s="200">
        <f t="shared" si="33"/>
        <v>0</v>
      </c>
      <c r="I52" s="201">
        <f>SUM(I53,I75,I160,I174)</f>
        <v>0</v>
      </c>
      <c r="J52" s="202">
        <f t="shared" ref="J52:K52" si="34">SUM(J53,J75,J160,J174)</f>
        <v>0</v>
      </c>
      <c r="K52" s="200">
        <f t="shared" si="34"/>
        <v>0</v>
      </c>
      <c r="L52" s="201">
        <f>SUM(L53,L75,L160,L174)</f>
        <v>0</v>
      </c>
      <c r="M52" s="199">
        <f t="shared" ref="M52:O52" si="35">SUM(M53,M75,M160,M174)</f>
        <v>0</v>
      </c>
      <c r="N52" s="200">
        <f t="shared" si="35"/>
        <v>0</v>
      </c>
      <c r="O52" s="201">
        <f t="shared" si="35"/>
        <v>0</v>
      </c>
      <c r="P52" s="203"/>
    </row>
    <row r="53" spans="1:17" s="34" customFormat="1" x14ac:dyDescent="0.25">
      <c r="A53" s="204">
        <v>1000</v>
      </c>
      <c r="B53" s="204" t="s">
        <v>71</v>
      </c>
      <c r="C53" s="205">
        <f t="shared" si="4"/>
        <v>1949</v>
      </c>
      <c r="D53" s="206">
        <f t="shared" ref="D53:E53" si="36">SUM(D54,D67)</f>
        <v>0</v>
      </c>
      <c r="E53" s="207">
        <f t="shared" si="36"/>
        <v>1949</v>
      </c>
      <c r="F53" s="208">
        <f>SUM(F54,F67)</f>
        <v>1949</v>
      </c>
      <c r="G53" s="206">
        <f t="shared" ref="G53:H53" si="37">SUM(G54,G67)</f>
        <v>0</v>
      </c>
      <c r="H53" s="207">
        <f t="shared" si="37"/>
        <v>0</v>
      </c>
      <c r="I53" s="208">
        <f>SUM(I54,I67)</f>
        <v>0</v>
      </c>
      <c r="J53" s="209">
        <f t="shared" ref="J53:K53" si="38">SUM(J54,J67)</f>
        <v>0</v>
      </c>
      <c r="K53" s="207">
        <f t="shared" si="38"/>
        <v>0</v>
      </c>
      <c r="L53" s="208">
        <f>SUM(L54,L67)</f>
        <v>0</v>
      </c>
      <c r="M53" s="206">
        <f t="shared" ref="M53:O53" si="39">SUM(M54,M67)</f>
        <v>0</v>
      </c>
      <c r="N53" s="207">
        <f t="shared" si="39"/>
        <v>0</v>
      </c>
      <c r="O53" s="208">
        <f t="shared" si="39"/>
        <v>0</v>
      </c>
      <c r="P53" s="210"/>
    </row>
    <row r="54" spans="1:17" x14ac:dyDescent="0.25">
      <c r="A54" s="81">
        <v>1100</v>
      </c>
      <c r="B54" s="211" t="s">
        <v>72</v>
      </c>
      <c r="C54" s="82">
        <f t="shared" si="4"/>
        <v>1822</v>
      </c>
      <c r="D54" s="212">
        <f t="shared" ref="D54:E54" si="40">SUM(D55,D58,D66)</f>
        <v>0</v>
      </c>
      <c r="E54" s="213">
        <f t="shared" si="40"/>
        <v>1822</v>
      </c>
      <c r="F54" s="92">
        <f>SUM(F55,F58,F66)</f>
        <v>1822</v>
      </c>
      <c r="G54" s="212">
        <f t="shared" ref="G54:H54" si="41">SUM(G55,G58,G66)</f>
        <v>0</v>
      </c>
      <c r="H54" s="213">
        <f t="shared" si="41"/>
        <v>0</v>
      </c>
      <c r="I54" s="92">
        <f>SUM(I55,I58,I66)</f>
        <v>0</v>
      </c>
      <c r="J54" s="214">
        <f t="shared" ref="J54:K54" si="42">SUM(J55,J58,J66)</f>
        <v>0</v>
      </c>
      <c r="K54" s="213">
        <f t="shared" si="42"/>
        <v>0</v>
      </c>
      <c r="L54" s="92">
        <f>SUM(L55,L58,L66)</f>
        <v>0</v>
      </c>
      <c r="M54" s="212">
        <f t="shared" ref="M54:O54" si="43">SUM(M55,M58,M66)</f>
        <v>0</v>
      </c>
      <c r="N54" s="213">
        <f t="shared" si="43"/>
        <v>0</v>
      </c>
      <c r="O54" s="92">
        <f t="shared" si="43"/>
        <v>0</v>
      </c>
      <c r="P54" s="215"/>
    </row>
    <row r="55" spans="1:17" x14ac:dyDescent="0.25">
      <c r="A55" s="216">
        <v>1110</v>
      </c>
      <c r="B55" s="167" t="s">
        <v>73</v>
      </c>
      <c r="C55" s="172">
        <f t="shared" si="4"/>
        <v>1822</v>
      </c>
      <c r="D55" s="173">
        <f t="shared" ref="D55:E55" si="44">SUM(D56:D57)</f>
        <v>0</v>
      </c>
      <c r="E55" s="174">
        <f t="shared" si="44"/>
        <v>1822</v>
      </c>
      <c r="F55" s="217">
        <f>SUM(F56:F57)</f>
        <v>1822</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7"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7" ht="28.5" customHeight="1" x14ac:dyDescent="0.25">
      <c r="A57" s="60">
        <v>1119</v>
      </c>
      <c r="B57" s="105" t="s">
        <v>75</v>
      </c>
      <c r="C57" s="106">
        <f t="shared" si="4"/>
        <v>1822</v>
      </c>
      <c r="D57" s="224"/>
      <c r="E57" s="225">
        <v>1822</v>
      </c>
      <c r="F57" s="112">
        <f t="shared" si="48"/>
        <v>1822</v>
      </c>
      <c r="G57" s="224"/>
      <c r="H57" s="225"/>
      <c r="I57" s="112">
        <f t="shared" si="49"/>
        <v>0</v>
      </c>
      <c r="J57" s="226"/>
      <c r="K57" s="225"/>
      <c r="L57" s="112">
        <f t="shared" si="50"/>
        <v>0</v>
      </c>
      <c r="M57" s="224"/>
      <c r="N57" s="225"/>
      <c r="O57" s="112">
        <f t="shared" si="51"/>
        <v>0</v>
      </c>
      <c r="P57" s="284" t="s">
        <v>596</v>
      </c>
    </row>
    <row r="58" spans="1:17" hidden="1" x14ac:dyDescent="0.25">
      <c r="A58" s="228">
        <v>1140</v>
      </c>
      <c r="B58" s="105" t="s">
        <v>76</v>
      </c>
      <c r="C58" s="106">
        <f t="shared" si="4"/>
        <v>0</v>
      </c>
      <c r="D58" s="229">
        <f t="shared" ref="D58:E58" si="52">SUM(D59:D65)</f>
        <v>0</v>
      </c>
      <c r="E58" s="230">
        <f t="shared" si="52"/>
        <v>0</v>
      </c>
      <c r="F58" s="112">
        <f>SUM(F59:F65)</f>
        <v>0</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7" hidden="1" x14ac:dyDescent="0.25">
      <c r="A59" s="60">
        <v>1141</v>
      </c>
      <c r="B59" s="105" t="s">
        <v>77</v>
      </c>
      <c r="C59" s="106">
        <f t="shared" si="4"/>
        <v>0</v>
      </c>
      <c r="D59" s="224"/>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227"/>
    </row>
    <row r="60" spans="1:17" ht="24.75" hidden="1" customHeight="1" x14ac:dyDescent="0.25">
      <c r="A60" s="60">
        <v>1142</v>
      </c>
      <c r="B60" s="105" t="s">
        <v>78</v>
      </c>
      <c r="C60" s="106">
        <f t="shared" si="4"/>
        <v>0</v>
      </c>
      <c r="D60" s="224"/>
      <c r="E60" s="225"/>
      <c r="F60" s="112">
        <f t="shared" si="56"/>
        <v>0</v>
      </c>
      <c r="G60" s="224"/>
      <c r="H60" s="225"/>
      <c r="I60" s="112">
        <f t="shared" si="57"/>
        <v>0</v>
      </c>
      <c r="J60" s="226"/>
      <c r="K60" s="225"/>
      <c r="L60" s="112">
        <f t="shared" si="58"/>
        <v>0</v>
      </c>
      <c r="M60" s="224"/>
      <c r="N60" s="225"/>
      <c r="O60" s="112">
        <f t="shared" si="59"/>
        <v>0</v>
      </c>
      <c r="P60" s="227"/>
    </row>
    <row r="61" spans="1:17"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7"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7" hidden="1" x14ac:dyDescent="0.25">
      <c r="A63" s="60">
        <v>1147</v>
      </c>
      <c r="B63" s="105" t="s">
        <v>81</v>
      </c>
      <c r="C63" s="106">
        <f t="shared" si="4"/>
        <v>0</v>
      </c>
      <c r="D63" s="224"/>
      <c r="E63" s="225"/>
      <c r="F63" s="112">
        <f t="shared" si="56"/>
        <v>0</v>
      </c>
      <c r="G63" s="224"/>
      <c r="H63" s="225"/>
      <c r="I63" s="112">
        <f t="shared" si="57"/>
        <v>0</v>
      </c>
      <c r="J63" s="226"/>
      <c r="K63" s="225"/>
      <c r="L63" s="112">
        <f t="shared" si="58"/>
        <v>0</v>
      </c>
      <c r="M63" s="224"/>
      <c r="N63" s="225"/>
      <c r="O63" s="112">
        <f t="shared" si="59"/>
        <v>0</v>
      </c>
      <c r="P63" s="227"/>
    </row>
    <row r="64" spans="1:17" hidden="1" x14ac:dyDescent="0.25">
      <c r="A64" s="60">
        <v>1148</v>
      </c>
      <c r="B64" s="105" t="s">
        <v>82</v>
      </c>
      <c r="C64" s="106">
        <f t="shared" si="4"/>
        <v>0</v>
      </c>
      <c r="D64" s="224"/>
      <c r="E64" s="225"/>
      <c r="F64" s="112">
        <f t="shared" si="56"/>
        <v>0</v>
      </c>
      <c r="G64" s="224"/>
      <c r="H64" s="225"/>
      <c r="I64" s="112">
        <f t="shared" si="57"/>
        <v>0</v>
      </c>
      <c r="J64" s="226"/>
      <c r="K64" s="225"/>
      <c r="L64" s="112">
        <f t="shared" si="58"/>
        <v>0</v>
      </c>
      <c r="M64" s="224"/>
      <c r="N64" s="225"/>
      <c r="O64" s="112">
        <f t="shared" si="59"/>
        <v>0</v>
      </c>
      <c r="P64" s="227"/>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hidden="1" x14ac:dyDescent="0.25">
      <c r="A66" s="216">
        <v>1150</v>
      </c>
      <c r="B66" s="167" t="s">
        <v>84</v>
      </c>
      <c r="C66" s="172">
        <f t="shared" si="4"/>
        <v>0</v>
      </c>
      <c r="D66" s="232"/>
      <c r="E66" s="233"/>
      <c r="F66" s="217">
        <f t="shared" si="56"/>
        <v>0</v>
      </c>
      <c r="G66" s="232"/>
      <c r="H66" s="233"/>
      <c r="I66" s="217">
        <f t="shared" si="57"/>
        <v>0</v>
      </c>
      <c r="J66" s="234"/>
      <c r="K66" s="233"/>
      <c r="L66" s="217">
        <f t="shared" si="58"/>
        <v>0</v>
      </c>
      <c r="M66" s="232"/>
      <c r="N66" s="233"/>
      <c r="O66" s="217">
        <f t="shared" si="59"/>
        <v>0</v>
      </c>
      <c r="P66" s="219"/>
    </row>
    <row r="67" spans="1:16" ht="36" x14ac:dyDescent="0.25">
      <c r="A67" s="81">
        <v>1200</v>
      </c>
      <c r="B67" s="211" t="s">
        <v>85</v>
      </c>
      <c r="C67" s="82">
        <f t="shared" si="4"/>
        <v>127</v>
      </c>
      <c r="D67" s="212">
        <f t="shared" ref="D67:E67" si="60">SUM(D68:D69)</f>
        <v>0</v>
      </c>
      <c r="E67" s="213">
        <f t="shared" si="60"/>
        <v>127</v>
      </c>
      <c r="F67" s="92">
        <f>SUM(F68:F69)</f>
        <v>127</v>
      </c>
      <c r="G67" s="212">
        <f t="shared" ref="G67:H67" si="61">SUM(G68:G69)</f>
        <v>0</v>
      </c>
      <c r="H67" s="213">
        <f t="shared" si="61"/>
        <v>0</v>
      </c>
      <c r="I67" s="92">
        <f>SUM(I68:I69)</f>
        <v>0</v>
      </c>
      <c r="J67" s="214">
        <f t="shared" ref="J67:K67" si="62">SUM(J68:J69)</f>
        <v>0</v>
      </c>
      <c r="K67" s="213">
        <f t="shared" si="62"/>
        <v>0</v>
      </c>
      <c r="L67" s="92">
        <f>SUM(L68:L69)</f>
        <v>0</v>
      </c>
      <c r="M67" s="212">
        <f t="shared" ref="M67:O67" si="63">SUM(M68:M69)</f>
        <v>0</v>
      </c>
      <c r="N67" s="213">
        <f t="shared" si="63"/>
        <v>0</v>
      </c>
      <c r="O67" s="92">
        <f t="shared" si="63"/>
        <v>0</v>
      </c>
      <c r="P67" s="235"/>
    </row>
    <row r="68" spans="1:16" ht="24" x14ac:dyDescent="0.25">
      <c r="A68" s="236">
        <v>1210</v>
      </c>
      <c r="B68" s="95" t="s">
        <v>86</v>
      </c>
      <c r="C68" s="96">
        <f t="shared" si="4"/>
        <v>127</v>
      </c>
      <c r="D68" s="220"/>
      <c r="E68" s="221">
        <v>127</v>
      </c>
      <c r="F68" s="102">
        <f>D68+E68</f>
        <v>127</v>
      </c>
      <c r="G68" s="220"/>
      <c r="H68" s="221"/>
      <c r="I68" s="102">
        <f>G68+H68</f>
        <v>0</v>
      </c>
      <c r="J68" s="222"/>
      <c r="K68" s="221"/>
      <c r="L68" s="102">
        <f>J68+K68</f>
        <v>0</v>
      </c>
      <c r="M68" s="220"/>
      <c r="N68" s="221"/>
      <c r="O68" s="102">
        <f t="shared" ref="O68" si="64">M68+N68</f>
        <v>0</v>
      </c>
      <c r="P68" s="465" t="s">
        <v>597</v>
      </c>
    </row>
    <row r="69" spans="1:16" ht="24" hidden="1" x14ac:dyDescent="0.25">
      <c r="A69" s="228">
        <v>1220</v>
      </c>
      <c r="B69" s="105" t="s">
        <v>87</v>
      </c>
      <c r="C69" s="106">
        <f t="shared" si="4"/>
        <v>0</v>
      </c>
      <c r="D69" s="229">
        <f t="shared" ref="D69:E69" si="65">SUM(D70:D74)</f>
        <v>0</v>
      </c>
      <c r="E69" s="230">
        <f t="shared" si="65"/>
        <v>0</v>
      </c>
      <c r="F69" s="112">
        <f>SUM(F70:F74)</f>
        <v>0</v>
      </c>
      <c r="G69" s="229">
        <f t="shared" ref="G69:H69" si="66">SUM(G70:G74)</f>
        <v>0</v>
      </c>
      <c r="H69" s="230">
        <f t="shared" si="66"/>
        <v>0</v>
      </c>
      <c r="I69" s="112">
        <f>SUM(I70:I74)</f>
        <v>0</v>
      </c>
      <c r="J69" s="231">
        <f t="shared" ref="J69:K69" si="67">SUM(J70:J74)</f>
        <v>0</v>
      </c>
      <c r="K69" s="230">
        <f t="shared" si="67"/>
        <v>0</v>
      </c>
      <c r="L69" s="112">
        <f>SUM(L70:L74)</f>
        <v>0</v>
      </c>
      <c r="M69" s="229">
        <f t="shared" ref="M69:O69" si="68">SUM(M70:M74)</f>
        <v>0</v>
      </c>
      <c r="N69" s="230">
        <f t="shared" si="68"/>
        <v>0</v>
      </c>
      <c r="O69" s="112">
        <f t="shared" si="68"/>
        <v>0</v>
      </c>
      <c r="P69" s="227"/>
    </row>
    <row r="70" spans="1:16" ht="60" hidden="1" x14ac:dyDescent="0.25">
      <c r="A70" s="60">
        <v>1221</v>
      </c>
      <c r="B70" s="105" t="s">
        <v>88</v>
      </c>
      <c r="C70" s="106">
        <f t="shared" si="4"/>
        <v>0</v>
      </c>
      <c r="D70" s="224"/>
      <c r="E70" s="225"/>
      <c r="F70" s="112">
        <f t="shared" ref="F70:F74" si="69">D70+E70</f>
        <v>0</v>
      </c>
      <c r="G70" s="224"/>
      <c r="H70" s="225"/>
      <c r="I70" s="112">
        <f t="shared" ref="I70:I74" si="70">G70+H70</f>
        <v>0</v>
      </c>
      <c r="J70" s="226"/>
      <c r="K70" s="225"/>
      <c r="L70" s="112">
        <f t="shared" ref="L70:L74" si="71">J70+K70</f>
        <v>0</v>
      </c>
      <c r="M70" s="224"/>
      <c r="N70" s="225"/>
      <c r="O70" s="112">
        <f t="shared" ref="O70:O74" si="72">M70+N70</f>
        <v>0</v>
      </c>
      <c r="P70" s="227"/>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hidden="1" x14ac:dyDescent="0.25">
      <c r="A73" s="60">
        <v>1227</v>
      </c>
      <c r="B73" s="105" t="s">
        <v>91</v>
      </c>
      <c r="C73" s="106">
        <f t="shared" si="4"/>
        <v>0</v>
      </c>
      <c r="D73" s="224"/>
      <c r="E73" s="225"/>
      <c r="F73" s="112">
        <f t="shared" si="69"/>
        <v>0</v>
      </c>
      <c r="G73" s="224"/>
      <c r="H73" s="225"/>
      <c r="I73" s="112">
        <f t="shared" si="70"/>
        <v>0</v>
      </c>
      <c r="J73" s="226"/>
      <c r="K73" s="225"/>
      <c r="L73" s="112">
        <f t="shared" si="71"/>
        <v>0</v>
      </c>
      <c r="M73" s="224"/>
      <c r="N73" s="225"/>
      <c r="O73" s="112">
        <f t="shared" si="72"/>
        <v>0</v>
      </c>
      <c r="P73" s="227"/>
    </row>
    <row r="74" spans="1:16" ht="60" hidden="1" x14ac:dyDescent="0.25">
      <c r="A74" s="60">
        <v>1228</v>
      </c>
      <c r="B74" s="105" t="s">
        <v>92</v>
      </c>
      <c r="C74" s="106">
        <f t="shared" si="4"/>
        <v>0</v>
      </c>
      <c r="D74" s="224"/>
      <c r="E74" s="225"/>
      <c r="F74" s="112">
        <f t="shared" si="69"/>
        <v>0</v>
      </c>
      <c r="G74" s="224"/>
      <c r="H74" s="225"/>
      <c r="I74" s="112">
        <f t="shared" si="70"/>
        <v>0</v>
      </c>
      <c r="J74" s="226"/>
      <c r="K74" s="225"/>
      <c r="L74" s="112">
        <f t="shared" si="71"/>
        <v>0</v>
      </c>
      <c r="M74" s="224"/>
      <c r="N74" s="225"/>
      <c r="O74" s="112">
        <f t="shared" si="72"/>
        <v>0</v>
      </c>
      <c r="P74" s="227"/>
    </row>
    <row r="75" spans="1:16" hidden="1" x14ac:dyDescent="0.25">
      <c r="A75" s="204">
        <v>2000</v>
      </c>
      <c r="B75" s="204" t="s">
        <v>93</v>
      </c>
      <c r="C75" s="205">
        <f t="shared" si="4"/>
        <v>0</v>
      </c>
      <c r="D75" s="206">
        <f t="shared" ref="D75:O75" si="73">SUM(D76,D83,D120,D151,D152)</f>
        <v>0</v>
      </c>
      <c r="E75" s="207">
        <f t="shared" si="73"/>
        <v>0</v>
      </c>
      <c r="F75" s="208">
        <f t="shared" si="73"/>
        <v>0</v>
      </c>
      <c r="G75" s="206">
        <f t="shared" si="73"/>
        <v>0</v>
      </c>
      <c r="H75" s="207">
        <f t="shared" si="73"/>
        <v>0</v>
      </c>
      <c r="I75" s="208">
        <f t="shared" si="73"/>
        <v>0</v>
      </c>
      <c r="J75" s="209">
        <f t="shared" si="73"/>
        <v>0</v>
      </c>
      <c r="K75" s="207">
        <f t="shared" si="73"/>
        <v>0</v>
      </c>
      <c r="L75" s="208">
        <f t="shared" si="73"/>
        <v>0</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7"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7"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7" hidden="1" x14ac:dyDescent="0.25">
      <c r="A83" s="81">
        <v>2200</v>
      </c>
      <c r="B83" s="211" t="s">
        <v>99</v>
      </c>
      <c r="C83" s="82">
        <f t="shared" si="4"/>
        <v>0</v>
      </c>
      <c r="D83" s="212">
        <f t="shared" ref="D83:E83" si="94">SUM(D84,D85,D91,D99,D107,D108,D114,D119)</f>
        <v>0</v>
      </c>
      <c r="E83" s="213">
        <f t="shared" si="94"/>
        <v>0</v>
      </c>
      <c r="F83" s="92">
        <f>SUM(F84,F85,F91,F99,F107,F108,F114,F119)</f>
        <v>0</v>
      </c>
      <c r="G83" s="212">
        <f t="shared" ref="G83:H83" si="95">SUM(G84,G85,G91,G99,G107,G108,G114,G119)</f>
        <v>0</v>
      </c>
      <c r="H83" s="213">
        <f t="shared" si="95"/>
        <v>0</v>
      </c>
      <c r="I83" s="92">
        <f>SUM(I84,I85,I91,I99,I107,I108,I114,I119)</f>
        <v>0</v>
      </c>
      <c r="J83" s="214">
        <f t="shared" ref="J83:K83" si="96">SUM(J84,J85,J91,J99,J107,J108,J114,J119)</f>
        <v>0</v>
      </c>
      <c r="K83" s="213">
        <f t="shared" si="96"/>
        <v>0</v>
      </c>
      <c r="L83" s="92">
        <f>SUM(L84,L85,L91,L99,L107,L108,L114,L119)</f>
        <v>0</v>
      </c>
      <c r="M83" s="212">
        <f t="shared" ref="M83:O83" si="97">SUM(M84,M85,M91,M99,M107,M108,M114,M119)</f>
        <v>0</v>
      </c>
      <c r="N83" s="213">
        <f t="shared" si="97"/>
        <v>0</v>
      </c>
      <c r="O83" s="92">
        <f t="shared" si="97"/>
        <v>0</v>
      </c>
      <c r="P83" s="240"/>
    </row>
    <row r="84" spans="1:17" hidden="1" x14ac:dyDescent="0.25">
      <c r="A84" s="216">
        <v>2210</v>
      </c>
      <c r="B84" s="167" t="s">
        <v>100</v>
      </c>
      <c r="C84" s="172">
        <f t="shared" si="4"/>
        <v>0</v>
      </c>
      <c r="D84" s="232"/>
      <c r="E84" s="233"/>
      <c r="F84" s="217">
        <f>D84+E84</f>
        <v>0</v>
      </c>
      <c r="G84" s="232"/>
      <c r="H84" s="233"/>
      <c r="I84" s="217">
        <f>G84+H84</f>
        <v>0</v>
      </c>
      <c r="J84" s="234"/>
      <c r="K84" s="233"/>
      <c r="L84" s="217">
        <f>J84+K84</f>
        <v>0</v>
      </c>
      <c r="M84" s="232"/>
      <c r="N84" s="233"/>
      <c r="O84" s="217">
        <f t="shared" ref="O84" si="98">M84+N84</f>
        <v>0</v>
      </c>
      <c r="P84" s="219"/>
    </row>
    <row r="85" spans="1:17" ht="24" hidden="1" x14ac:dyDescent="0.25">
      <c r="A85" s="228">
        <v>2220</v>
      </c>
      <c r="B85" s="105" t="s">
        <v>101</v>
      </c>
      <c r="C85" s="106">
        <f t="shared" ref="C85:C148" si="99">F85+I85+L85+O85</f>
        <v>0</v>
      </c>
      <c r="D85" s="229">
        <f t="shared" ref="D85:E85" si="100">SUM(D86:D90)</f>
        <v>0</v>
      </c>
      <c r="E85" s="230">
        <f t="shared" si="100"/>
        <v>0</v>
      </c>
      <c r="F85" s="112">
        <f>SUM(F86:F90)</f>
        <v>0</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7" hidden="1" x14ac:dyDescent="0.25">
      <c r="A86" s="456">
        <v>2221</v>
      </c>
      <c r="B86" s="467" t="s">
        <v>102</v>
      </c>
      <c r="C86" s="468">
        <f t="shared" si="99"/>
        <v>0</v>
      </c>
      <c r="D86" s="474"/>
      <c r="E86" s="283"/>
      <c r="F86" s="471">
        <f t="shared" ref="F86:F90" si="104">D86+E86</f>
        <v>0</v>
      </c>
      <c r="G86" s="474"/>
      <c r="H86" s="283"/>
      <c r="I86" s="471">
        <f t="shared" ref="I86:I90" si="105">G86+H86</f>
        <v>0</v>
      </c>
      <c r="J86" s="475"/>
      <c r="K86" s="283"/>
      <c r="L86" s="471">
        <f t="shared" ref="L86:L90" si="106">J86+K86</f>
        <v>0</v>
      </c>
      <c r="M86" s="474"/>
      <c r="N86" s="283"/>
      <c r="O86" s="471">
        <f t="shared" ref="O86:O90" si="107">M86+N86</f>
        <v>0</v>
      </c>
      <c r="P86" s="241"/>
      <c r="Q86" s="243"/>
    </row>
    <row r="87" spans="1:17" ht="24" hidden="1" x14ac:dyDescent="0.25">
      <c r="A87" s="456">
        <v>2222</v>
      </c>
      <c r="B87" s="467" t="s">
        <v>103</v>
      </c>
      <c r="C87" s="468">
        <f t="shared" si="99"/>
        <v>0</v>
      </c>
      <c r="D87" s="474"/>
      <c r="E87" s="283"/>
      <c r="F87" s="471">
        <f t="shared" si="104"/>
        <v>0</v>
      </c>
      <c r="G87" s="474"/>
      <c r="H87" s="283"/>
      <c r="I87" s="471">
        <f t="shared" si="105"/>
        <v>0</v>
      </c>
      <c r="J87" s="475"/>
      <c r="K87" s="283"/>
      <c r="L87" s="471">
        <f t="shared" si="106"/>
        <v>0</v>
      </c>
      <c r="M87" s="474"/>
      <c r="N87" s="283"/>
      <c r="O87" s="471">
        <f t="shared" si="107"/>
        <v>0</v>
      </c>
      <c r="P87" s="241"/>
      <c r="Q87" s="243"/>
    </row>
    <row r="88" spans="1:17" hidden="1" x14ac:dyDescent="0.25">
      <c r="A88" s="456">
        <v>2223</v>
      </c>
      <c r="B88" s="467" t="s">
        <v>104</v>
      </c>
      <c r="C88" s="468">
        <f t="shared" si="99"/>
        <v>0</v>
      </c>
      <c r="D88" s="474"/>
      <c r="E88" s="283"/>
      <c r="F88" s="471">
        <f t="shared" si="104"/>
        <v>0</v>
      </c>
      <c r="G88" s="474"/>
      <c r="H88" s="283"/>
      <c r="I88" s="471">
        <f t="shared" si="105"/>
        <v>0</v>
      </c>
      <c r="J88" s="475"/>
      <c r="K88" s="283"/>
      <c r="L88" s="471">
        <f t="shared" si="106"/>
        <v>0</v>
      </c>
      <c r="M88" s="474"/>
      <c r="N88" s="283"/>
      <c r="O88" s="471">
        <f t="shared" si="107"/>
        <v>0</v>
      </c>
      <c r="P88" s="241"/>
      <c r="Q88" s="243"/>
    </row>
    <row r="89" spans="1:17" ht="48" hidden="1" x14ac:dyDescent="0.25">
      <c r="A89" s="456">
        <v>2224</v>
      </c>
      <c r="B89" s="467" t="s">
        <v>105</v>
      </c>
      <c r="C89" s="468">
        <f t="shared" si="99"/>
        <v>0</v>
      </c>
      <c r="D89" s="474"/>
      <c r="E89" s="283"/>
      <c r="F89" s="471">
        <f t="shared" si="104"/>
        <v>0</v>
      </c>
      <c r="G89" s="474"/>
      <c r="H89" s="283"/>
      <c r="I89" s="471">
        <f t="shared" si="105"/>
        <v>0</v>
      </c>
      <c r="J89" s="475"/>
      <c r="K89" s="283"/>
      <c r="L89" s="471">
        <f t="shared" si="106"/>
        <v>0</v>
      </c>
      <c r="M89" s="474"/>
      <c r="N89" s="283"/>
      <c r="O89" s="471">
        <f t="shared" si="107"/>
        <v>0</v>
      </c>
      <c r="P89" s="241"/>
      <c r="Q89" s="243"/>
    </row>
    <row r="90" spans="1:17"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7" hidden="1" x14ac:dyDescent="0.25">
      <c r="A91" s="228">
        <v>2230</v>
      </c>
      <c r="B91" s="105" t="s">
        <v>107</v>
      </c>
      <c r="C91" s="106">
        <f t="shared" si="99"/>
        <v>0</v>
      </c>
      <c r="D91" s="229">
        <f t="shared" ref="D91:E91" si="108">SUM(D92:D98)</f>
        <v>0</v>
      </c>
      <c r="E91" s="230">
        <f t="shared" si="108"/>
        <v>0</v>
      </c>
      <c r="F91" s="112">
        <f>SUM(F92:F98)</f>
        <v>0</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7" ht="24" hidden="1" x14ac:dyDescent="0.25">
      <c r="A92" s="60">
        <v>2231</v>
      </c>
      <c r="B92" s="105" t="s">
        <v>108</v>
      </c>
      <c r="C92" s="106">
        <f t="shared" si="99"/>
        <v>0</v>
      </c>
      <c r="D92" s="224"/>
      <c r="E92" s="225"/>
      <c r="F92" s="112">
        <f t="shared" ref="F92:F98" si="112">D92+E92</f>
        <v>0</v>
      </c>
      <c r="G92" s="224"/>
      <c r="H92" s="225"/>
      <c r="I92" s="112">
        <f t="shared" ref="I92:I98" si="113">G92+H92</f>
        <v>0</v>
      </c>
      <c r="J92" s="226"/>
      <c r="K92" s="225"/>
      <c r="L92" s="112">
        <f t="shared" ref="L92:L98" si="114">J92+K92</f>
        <v>0</v>
      </c>
      <c r="M92" s="224"/>
      <c r="N92" s="225"/>
      <c r="O92" s="112">
        <f t="shared" ref="O92:O98" si="115">M92+N92</f>
        <v>0</v>
      </c>
      <c r="P92" s="227"/>
    </row>
    <row r="93" spans="1:17"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7"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7"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7" ht="24" hidden="1" x14ac:dyDescent="0.25">
      <c r="A96" s="60">
        <v>2235</v>
      </c>
      <c r="B96" s="105" t="s">
        <v>112</v>
      </c>
      <c r="C96" s="106">
        <f t="shared" si="99"/>
        <v>0</v>
      </c>
      <c r="D96" s="224"/>
      <c r="E96" s="225"/>
      <c r="F96" s="112">
        <f t="shared" si="112"/>
        <v>0</v>
      </c>
      <c r="G96" s="224"/>
      <c r="H96" s="225"/>
      <c r="I96" s="112">
        <f t="shared" si="113"/>
        <v>0</v>
      </c>
      <c r="J96" s="226"/>
      <c r="K96" s="225"/>
      <c r="L96" s="112">
        <f t="shared" si="114"/>
        <v>0</v>
      </c>
      <c r="M96" s="224"/>
      <c r="N96" s="225"/>
      <c r="O96" s="112">
        <f t="shared" si="115"/>
        <v>0</v>
      </c>
      <c r="P96" s="227"/>
    </row>
    <row r="97" spans="1:17"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7" hidden="1" x14ac:dyDescent="0.25">
      <c r="A98" s="456">
        <v>2239</v>
      </c>
      <c r="B98" s="467" t="s">
        <v>115</v>
      </c>
      <c r="C98" s="468">
        <f t="shared" si="99"/>
        <v>0</v>
      </c>
      <c r="D98" s="474"/>
      <c r="E98" s="283"/>
      <c r="F98" s="471">
        <f t="shared" si="112"/>
        <v>0</v>
      </c>
      <c r="G98" s="474"/>
      <c r="H98" s="283"/>
      <c r="I98" s="471">
        <f t="shared" si="113"/>
        <v>0</v>
      </c>
      <c r="J98" s="475"/>
      <c r="K98" s="283"/>
      <c r="L98" s="471">
        <f t="shared" si="114"/>
        <v>0</v>
      </c>
      <c r="M98" s="474"/>
      <c r="N98" s="283"/>
      <c r="O98" s="471">
        <f t="shared" si="115"/>
        <v>0</v>
      </c>
      <c r="P98" s="241"/>
    </row>
    <row r="99" spans="1:17" ht="36" hidden="1" x14ac:dyDescent="0.25">
      <c r="A99" s="228">
        <v>2240</v>
      </c>
      <c r="B99" s="105" t="s">
        <v>116</v>
      </c>
      <c r="C99" s="106">
        <f t="shared" si="99"/>
        <v>0</v>
      </c>
      <c r="D99" s="229">
        <f t="shared" ref="D99:E99" si="116">SUM(D100:D106)</f>
        <v>0</v>
      </c>
      <c r="E99" s="230">
        <f t="shared" si="116"/>
        <v>0</v>
      </c>
      <c r="F99" s="112">
        <f>SUM(F100:F106)</f>
        <v>0</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7"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7"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7" ht="24" hidden="1" x14ac:dyDescent="0.25">
      <c r="A102" s="456">
        <v>2243</v>
      </c>
      <c r="B102" s="467" t="s">
        <v>119</v>
      </c>
      <c r="C102" s="468">
        <f t="shared" si="99"/>
        <v>0</v>
      </c>
      <c r="D102" s="474"/>
      <c r="E102" s="283"/>
      <c r="F102" s="471">
        <f t="shared" si="120"/>
        <v>0</v>
      </c>
      <c r="G102" s="474"/>
      <c r="H102" s="283"/>
      <c r="I102" s="471">
        <f t="shared" si="121"/>
        <v>0</v>
      </c>
      <c r="J102" s="475"/>
      <c r="K102" s="283"/>
      <c r="L102" s="471">
        <f t="shared" si="122"/>
        <v>0</v>
      </c>
      <c r="M102" s="474"/>
      <c r="N102" s="283"/>
      <c r="O102" s="471">
        <f t="shared" si="123"/>
        <v>0</v>
      </c>
      <c r="P102" s="241"/>
    </row>
    <row r="103" spans="1:17" hidden="1" x14ac:dyDescent="0.25">
      <c r="A103" s="456">
        <v>2244</v>
      </c>
      <c r="B103" s="467" t="s">
        <v>120</v>
      </c>
      <c r="C103" s="468">
        <f t="shared" si="99"/>
        <v>0</v>
      </c>
      <c r="D103" s="474"/>
      <c r="E103" s="283"/>
      <c r="F103" s="471">
        <f t="shared" si="120"/>
        <v>0</v>
      </c>
      <c r="G103" s="474"/>
      <c r="H103" s="283"/>
      <c r="I103" s="471">
        <f t="shared" si="121"/>
        <v>0</v>
      </c>
      <c r="J103" s="475"/>
      <c r="K103" s="283"/>
      <c r="L103" s="471">
        <f t="shared" si="122"/>
        <v>0</v>
      </c>
      <c r="M103" s="474"/>
      <c r="N103" s="283"/>
      <c r="O103" s="471">
        <f t="shared" si="123"/>
        <v>0</v>
      </c>
      <c r="P103" s="241"/>
      <c r="Q103" s="243"/>
    </row>
    <row r="104" spans="1:17"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7"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7"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7"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7" hidden="1" x14ac:dyDescent="0.25">
      <c r="A108" s="228">
        <v>2260</v>
      </c>
      <c r="B108" s="105" t="s">
        <v>125</v>
      </c>
      <c r="C108" s="106">
        <f t="shared" si="99"/>
        <v>0</v>
      </c>
      <c r="D108" s="229">
        <f t="shared" ref="D108:E108" si="124">SUM(D109:D113)</f>
        <v>0</v>
      </c>
      <c r="E108" s="230">
        <f t="shared" si="124"/>
        <v>0</v>
      </c>
      <c r="F108" s="112">
        <f>SUM(F109:F113)</f>
        <v>0</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7"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7"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7"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7" ht="24" hidden="1" x14ac:dyDescent="0.25">
      <c r="A112" s="456">
        <v>2264</v>
      </c>
      <c r="B112" s="467" t="s">
        <v>129</v>
      </c>
      <c r="C112" s="468">
        <f t="shared" si="99"/>
        <v>0</v>
      </c>
      <c r="D112" s="474"/>
      <c r="E112" s="283"/>
      <c r="F112" s="471">
        <f t="shared" si="128"/>
        <v>0</v>
      </c>
      <c r="G112" s="474"/>
      <c r="H112" s="283"/>
      <c r="I112" s="471">
        <f t="shared" si="129"/>
        <v>0</v>
      </c>
      <c r="J112" s="475"/>
      <c r="K112" s="283"/>
      <c r="L112" s="471">
        <f t="shared" si="130"/>
        <v>0</v>
      </c>
      <c r="M112" s="474"/>
      <c r="N112" s="283"/>
      <c r="O112" s="471">
        <f t="shared" si="131"/>
        <v>0</v>
      </c>
      <c r="P112" s="473"/>
    </row>
    <row r="113" spans="1:17" hidden="1" x14ac:dyDescent="0.25">
      <c r="A113" s="456">
        <v>2269</v>
      </c>
      <c r="B113" s="467" t="s">
        <v>130</v>
      </c>
      <c r="C113" s="468">
        <f t="shared" si="99"/>
        <v>0</v>
      </c>
      <c r="D113" s="474"/>
      <c r="E113" s="283"/>
      <c r="F113" s="471">
        <f t="shared" si="128"/>
        <v>0</v>
      </c>
      <c r="G113" s="474"/>
      <c r="H113" s="283"/>
      <c r="I113" s="471">
        <f t="shared" si="129"/>
        <v>0</v>
      </c>
      <c r="J113" s="475"/>
      <c r="K113" s="283"/>
      <c r="L113" s="471">
        <f t="shared" si="130"/>
        <v>0</v>
      </c>
      <c r="M113" s="474"/>
      <c r="N113" s="283"/>
      <c r="O113" s="471">
        <f t="shared" si="131"/>
        <v>0</v>
      </c>
      <c r="P113" s="241"/>
    </row>
    <row r="114" spans="1:17"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7"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7"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7"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7"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7"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7" ht="38.25" hidden="1" customHeight="1" x14ac:dyDescent="0.25">
      <c r="A120" s="162">
        <v>2300</v>
      </c>
      <c r="B120" s="127" t="s">
        <v>137</v>
      </c>
      <c r="C120" s="128">
        <f t="shared" si="99"/>
        <v>0</v>
      </c>
      <c r="D120" s="244">
        <f t="shared" ref="D120:E120" si="140">SUM(D121,D126,D130,D131,D134,D138,D146,D147,D150)</f>
        <v>0</v>
      </c>
      <c r="E120" s="245">
        <f t="shared" si="140"/>
        <v>0</v>
      </c>
      <c r="F120" s="134">
        <f>SUM(F121,F126,F130,F131,F134,F138,F146,F147,F150)</f>
        <v>0</v>
      </c>
      <c r="G120" s="244">
        <f t="shared" ref="G120:H120" si="141">SUM(G121,G126,G130,G131,G134,G138,G146,G147,G150)</f>
        <v>0</v>
      </c>
      <c r="H120" s="245">
        <f t="shared" si="141"/>
        <v>0</v>
      </c>
      <c r="I120" s="134">
        <f>SUM(I121,I126,I130,I131,I134,I138,I146,I147,I150)</f>
        <v>0</v>
      </c>
      <c r="J120" s="246">
        <f t="shared" ref="J120:K120" si="142">SUM(J121,J126,J130,J131,J134,J138,J146,J147,J150)</f>
        <v>0</v>
      </c>
      <c r="K120" s="245">
        <f t="shared" si="142"/>
        <v>0</v>
      </c>
      <c r="L120" s="134">
        <f>SUM(L121,L126,L130,L131,L134,L138,L146,L147,L150)</f>
        <v>0</v>
      </c>
      <c r="M120" s="244">
        <f t="shared" ref="M120:O120" si="143">SUM(M121,M126,M130,M131,M134,M138,M146,M147,M150)</f>
        <v>0</v>
      </c>
      <c r="N120" s="245">
        <f t="shared" si="143"/>
        <v>0</v>
      </c>
      <c r="O120" s="134">
        <f t="shared" si="143"/>
        <v>0</v>
      </c>
      <c r="P120" s="240"/>
    </row>
    <row r="121" spans="1:17" ht="24" hidden="1" x14ac:dyDescent="0.25">
      <c r="A121" s="236">
        <v>2310</v>
      </c>
      <c r="B121" s="95" t="s">
        <v>138</v>
      </c>
      <c r="C121" s="96">
        <f t="shared" si="99"/>
        <v>0</v>
      </c>
      <c r="D121" s="237">
        <f t="shared" ref="D121:O121" si="144">SUM(D122:D125)</f>
        <v>0</v>
      </c>
      <c r="E121" s="238">
        <f t="shared" si="144"/>
        <v>0</v>
      </c>
      <c r="F121" s="102">
        <f t="shared" si="144"/>
        <v>0</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7" hidden="1" x14ac:dyDescent="0.25">
      <c r="A122" s="60">
        <v>2311</v>
      </c>
      <c r="B122" s="105" t="s">
        <v>139</v>
      </c>
      <c r="C122" s="106">
        <f t="shared" si="99"/>
        <v>0</v>
      </c>
      <c r="D122" s="224"/>
      <c r="E122" s="225"/>
      <c r="F122" s="112">
        <f t="shared" ref="F122:F125" si="145">D122+E122</f>
        <v>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7" ht="19.5" hidden="1" customHeight="1" x14ac:dyDescent="0.25">
      <c r="A123" s="456">
        <v>2312</v>
      </c>
      <c r="B123" s="467" t="s">
        <v>140</v>
      </c>
      <c r="C123" s="468">
        <f t="shared" si="99"/>
        <v>0</v>
      </c>
      <c r="D123" s="474"/>
      <c r="E123" s="283"/>
      <c r="F123" s="471">
        <f t="shared" si="145"/>
        <v>0</v>
      </c>
      <c r="G123" s="474"/>
      <c r="H123" s="283"/>
      <c r="I123" s="471">
        <f t="shared" si="146"/>
        <v>0</v>
      </c>
      <c r="J123" s="475"/>
      <c r="K123" s="283"/>
      <c r="L123" s="471">
        <f t="shared" si="147"/>
        <v>0</v>
      </c>
      <c r="M123" s="474"/>
      <c r="N123" s="283"/>
      <c r="O123" s="471">
        <f t="shared" si="148"/>
        <v>0</v>
      </c>
      <c r="P123" s="241"/>
      <c r="Q123" s="243"/>
    </row>
    <row r="124" spans="1:17" hidden="1" x14ac:dyDescent="0.25">
      <c r="A124" s="456">
        <v>2313</v>
      </c>
      <c r="B124" s="467" t="s">
        <v>141</v>
      </c>
      <c r="C124" s="468">
        <f t="shared" si="99"/>
        <v>0</v>
      </c>
      <c r="D124" s="474"/>
      <c r="E124" s="283"/>
      <c r="F124" s="471">
        <f t="shared" si="145"/>
        <v>0</v>
      </c>
      <c r="G124" s="474"/>
      <c r="H124" s="283"/>
      <c r="I124" s="471">
        <f t="shared" si="146"/>
        <v>0</v>
      </c>
      <c r="J124" s="475"/>
      <c r="K124" s="283"/>
      <c r="L124" s="471">
        <f t="shared" si="147"/>
        <v>0</v>
      </c>
      <c r="M124" s="474"/>
      <c r="N124" s="283"/>
      <c r="O124" s="471">
        <f t="shared" si="148"/>
        <v>0</v>
      </c>
      <c r="P124" s="241"/>
    </row>
    <row r="125" spans="1:17" ht="36" hidden="1" customHeight="1" x14ac:dyDescent="0.25">
      <c r="A125" s="60">
        <v>2314</v>
      </c>
      <c r="B125" s="105" t="s">
        <v>142</v>
      </c>
      <c r="C125" s="106">
        <f t="shared" si="99"/>
        <v>0</v>
      </c>
      <c r="D125" s="224"/>
      <c r="E125" s="225"/>
      <c r="F125" s="112">
        <f t="shared" si="145"/>
        <v>0</v>
      </c>
      <c r="G125" s="224"/>
      <c r="H125" s="225"/>
      <c r="I125" s="112">
        <f t="shared" si="146"/>
        <v>0</v>
      </c>
      <c r="J125" s="226"/>
      <c r="K125" s="225"/>
      <c r="L125" s="112">
        <f t="shared" si="147"/>
        <v>0</v>
      </c>
      <c r="M125" s="224"/>
      <c r="N125" s="225"/>
      <c r="O125" s="112">
        <f t="shared" si="148"/>
        <v>0</v>
      </c>
      <c r="P125" s="227"/>
    </row>
    <row r="126" spans="1:17" hidden="1" x14ac:dyDescent="0.25">
      <c r="A126" s="228">
        <v>2320</v>
      </c>
      <c r="B126" s="105" t="s">
        <v>143</v>
      </c>
      <c r="C126" s="106">
        <f t="shared" si="99"/>
        <v>0</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7"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7" hidden="1" x14ac:dyDescent="0.25">
      <c r="A128" s="60">
        <v>2322</v>
      </c>
      <c r="B128" s="105" t="s">
        <v>145</v>
      </c>
      <c r="C128" s="106">
        <f t="shared" si="99"/>
        <v>0</v>
      </c>
      <c r="D128" s="224"/>
      <c r="E128" s="225"/>
      <c r="F128" s="112">
        <f t="shared" si="153"/>
        <v>0</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36" hidden="1" x14ac:dyDescent="0.25">
      <c r="A131" s="228">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hidden="1" x14ac:dyDescent="0.25">
      <c r="A132" s="60">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24" hidden="1" x14ac:dyDescent="0.25">
      <c r="A134" s="216">
        <v>2350</v>
      </c>
      <c r="B134" s="167" t="s">
        <v>151</v>
      </c>
      <c r="C134" s="172">
        <f t="shared" si="99"/>
        <v>0</v>
      </c>
      <c r="D134" s="173">
        <f t="shared" ref="D134:E134" si="165">SUM(D135:D137)</f>
        <v>0</v>
      </c>
      <c r="E134" s="174">
        <f t="shared" si="165"/>
        <v>0</v>
      </c>
      <c r="F134" s="217">
        <f>SUM(F135:F137)</f>
        <v>0</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hidden="1" x14ac:dyDescent="0.25">
      <c r="A135" s="52">
        <v>2351</v>
      </c>
      <c r="B135" s="95" t="s">
        <v>152</v>
      </c>
      <c r="C135" s="96">
        <f t="shared" si="99"/>
        <v>0</v>
      </c>
      <c r="D135" s="220"/>
      <c r="E135" s="221"/>
      <c r="F135" s="102">
        <f t="shared" ref="F135:F137" si="169">D135+E135</f>
        <v>0</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hidden="1" x14ac:dyDescent="0.25">
      <c r="A136" s="456">
        <v>2352</v>
      </c>
      <c r="B136" s="467" t="s">
        <v>153</v>
      </c>
      <c r="C136" s="468">
        <f t="shared" si="99"/>
        <v>0</v>
      </c>
      <c r="D136" s="474"/>
      <c r="E136" s="283"/>
      <c r="F136" s="471">
        <f t="shared" si="169"/>
        <v>0</v>
      </c>
      <c r="G136" s="474"/>
      <c r="H136" s="283"/>
      <c r="I136" s="471">
        <f t="shared" si="170"/>
        <v>0</v>
      </c>
      <c r="J136" s="475"/>
      <c r="K136" s="283"/>
      <c r="L136" s="471">
        <f t="shared" si="171"/>
        <v>0</v>
      </c>
      <c r="M136" s="474"/>
      <c r="N136" s="283"/>
      <c r="O136" s="471">
        <f t="shared" si="172"/>
        <v>0</v>
      </c>
      <c r="P136" s="241"/>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hidden="1" x14ac:dyDescent="0.25">
      <c r="A138" s="228">
        <v>2360</v>
      </c>
      <c r="B138" s="105" t="s">
        <v>155</v>
      </c>
      <c r="C138" s="106">
        <f t="shared" si="99"/>
        <v>0</v>
      </c>
      <c r="D138" s="229">
        <f t="shared" ref="D138:E138" si="173">SUM(D139:D145)</f>
        <v>0</v>
      </c>
      <c r="E138" s="230">
        <f t="shared" si="173"/>
        <v>0</v>
      </c>
      <c r="F138" s="112">
        <f>SUM(F139:F145)</f>
        <v>0</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hidden="1" x14ac:dyDescent="0.25">
      <c r="A152" s="81">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hidden="1" x14ac:dyDescent="0.25">
      <c r="A153" s="23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hidden="1" x14ac:dyDescent="0.25">
      <c r="A181" s="267"/>
      <c r="B181" s="25" t="s">
        <v>198</v>
      </c>
      <c r="C181" s="198">
        <f t="shared" si="189"/>
        <v>0</v>
      </c>
      <c r="D181" s="199">
        <f t="shared" ref="D181:O181" si="245">SUM(D182,D211,D252,D265)</f>
        <v>0</v>
      </c>
      <c r="E181" s="200">
        <f t="shared" si="245"/>
        <v>0</v>
      </c>
      <c r="F181" s="201">
        <f t="shared" si="245"/>
        <v>0</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hidden="1" x14ac:dyDescent="0.25">
      <c r="A182" s="204">
        <v>5000</v>
      </c>
      <c r="B182" s="204" t="s">
        <v>199</v>
      </c>
      <c r="C182" s="205">
        <f t="shared" si="189"/>
        <v>0</v>
      </c>
      <c r="D182" s="206">
        <f t="shared" ref="D182:E182" si="246">D183+D187</f>
        <v>0</v>
      </c>
      <c r="E182" s="207">
        <f t="shared" si="246"/>
        <v>0</v>
      </c>
      <c r="F182" s="208">
        <f>F183+F187</f>
        <v>0</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hidden="1" x14ac:dyDescent="0.25">
      <c r="A187" s="81">
        <v>5200</v>
      </c>
      <c r="B187" s="211" t="s">
        <v>204</v>
      </c>
      <c r="C187" s="82">
        <f t="shared" si="189"/>
        <v>0</v>
      </c>
      <c r="D187" s="212">
        <f t="shared" ref="D187:E187" si="258">D188+D198+D199+D206+D207+D208+D210</f>
        <v>0</v>
      </c>
      <c r="E187" s="213">
        <f t="shared" si="258"/>
        <v>0</v>
      </c>
      <c r="F187" s="92">
        <f>F188+F198+F199+F206+F207+F208+F210</f>
        <v>0</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7"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7"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7"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7"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7"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7"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7" hidden="1" x14ac:dyDescent="0.25">
      <c r="A199" s="228">
        <v>5230</v>
      </c>
      <c r="B199" s="105" t="s">
        <v>216</v>
      </c>
      <c r="C199" s="106">
        <f t="shared" si="189"/>
        <v>0</v>
      </c>
      <c r="D199" s="229">
        <f t="shared" ref="D199:E199" si="270">SUM(D200:D205)</f>
        <v>0</v>
      </c>
      <c r="E199" s="230">
        <f t="shared" si="270"/>
        <v>0</v>
      </c>
      <c r="F199" s="112">
        <f>SUM(F200:F205)</f>
        <v>0</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7"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7"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7"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7"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7" ht="24" hidden="1" x14ac:dyDescent="0.25">
      <c r="A204" s="60">
        <v>5238</v>
      </c>
      <c r="B204" s="105" t="s">
        <v>221</v>
      </c>
      <c r="C204" s="106">
        <f t="shared" si="189"/>
        <v>0</v>
      </c>
      <c r="D204" s="224"/>
      <c r="E204" s="225"/>
      <c r="F204" s="112">
        <f t="shared" si="274"/>
        <v>0</v>
      </c>
      <c r="G204" s="224"/>
      <c r="H204" s="225"/>
      <c r="I204" s="112">
        <f t="shared" si="275"/>
        <v>0</v>
      </c>
      <c r="J204" s="226"/>
      <c r="K204" s="225"/>
      <c r="L204" s="112">
        <f t="shared" si="276"/>
        <v>0</v>
      </c>
      <c r="M204" s="224"/>
      <c r="N204" s="225"/>
      <c r="O204" s="112">
        <f t="shared" si="277"/>
        <v>0</v>
      </c>
      <c r="P204" s="227"/>
    </row>
    <row r="205" spans="1:17" ht="24" hidden="1" x14ac:dyDescent="0.25">
      <c r="A205" s="456">
        <v>5239</v>
      </c>
      <c r="B205" s="467" t="s">
        <v>222</v>
      </c>
      <c r="C205" s="468">
        <f t="shared" si="189"/>
        <v>0</v>
      </c>
      <c r="D205" s="474"/>
      <c r="E205" s="283"/>
      <c r="F205" s="471">
        <f t="shared" si="274"/>
        <v>0</v>
      </c>
      <c r="G205" s="474"/>
      <c r="H205" s="283"/>
      <c r="I205" s="471">
        <f t="shared" si="275"/>
        <v>0</v>
      </c>
      <c r="J205" s="475"/>
      <c r="K205" s="283"/>
      <c r="L205" s="471">
        <f t="shared" si="276"/>
        <v>0</v>
      </c>
      <c r="M205" s="474"/>
      <c r="N205" s="283"/>
      <c r="O205" s="471">
        <f t="shared" si="277"/>
        <v>0</v>
      </c>
      <c r="P205" s="241"/>
      <c r="Q205" s="243"/>
    </row>
    <row r="206" spans="1:17" ht="24"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7"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7"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hidden="1" x14ac:dyDescent="0.25">
      <c r="A252" s="276">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hidden="1" x14ac:dyDescent="0.25">
      <c r="A253" s="81">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112">
        <f t="shared" si="351"/>
        <v>0</v>
      </c>
      <c r="P256" s="227"/>
    </row>
    <row r="257" spans="1:16" ht="24" hidden="1" x14ac:dyDescent="0.25">
      <c r="A257" s="228">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1949</v>
      </c>
      <c r="D272" s="299">
        <f>SUM(D269,D265,D252,D211,D182,D174,D160,D75,D53)</f>
        <v>0</v>
      </c>
      <c r="E272" s="300">
        <f t="shared" ref="E272:O272" si="371">SUM(E269,E265,E252,E211,E182,E174,E160,E75,E53)</f>
        <v>1949</v>
      </c>
      <c r="F272" s="301">
        <f t="shared" si="371"/>
        <v>1949</v>
      </c>
      <c r="G272" s="299">
        <f t="shared" si="371"/>
        <v>0</v>
      </c>
      <c r="H272" s="300">
        <f t="shared" si="371"/>
        <v>0</v>
      </c>
      <c r="I272" s="301">
        <f t="shared" si="371"/>
        <v>0</v>
      </c>
      <c r="J272" s="302">
        <f t="shared" si="371"/>
        <v>0</v>
      </c>
      <c r="K272" s="300">
        <f t="shared" si="371"/>
        <v>0</v>
      </c>
      <c r="L272" s="301">
        <f t="shared" si="371"/>
        <v>0</v>
      </c>
      <c r="M272" s="299">
        <f t="shared" si="371"/>
        <v>0</v>
      </c>
      <c r="N272" s="300">
        <f t="shared" si="371"/>
        <v>0</v>
      </c>
      <c r="O272" s="301">
        <f t="shared" si="371"/>
        <v>0</v>
      </c>
      <c r="P272" s="303"/>
    </row>
    <row r="273" spans="1:16" s="34" customFormat="1" ht="13.5" hidden="1" thickTop="1" thickBot="1" x14ac:dyDescent="0.3">
      <c r="A273" s="903" t="s">
        <v>292</v>
      </c>
      <c r="B273" s="904"/>
      <c r="C273" s="304">
        <f t="shared" si="291"/>
        <v>0</v>
      </c>
      <c r="D273" s="305">
        <f t="shared" ref="D273:E273" si="372">SUM(D24,D25,D41)-D51</f>
        <v>0</v>
      </c>
      <c r="E273" s="306">
        <f t="shared" si="372"/>
        <v>0</v>
      </c>
      <c r="F273" s="307">
        <f>SUM(F24,F25,F41)-F51</f>
        <v>0</v>
      </c>
      <c r="G273" s="305">
        <f t="shared" ref="G273:H273" si="373">SUM(G24,G25,G41)-G51</f>
        <v>0</v>
      </c>
      <c r="H273" s="306">
        <f t="shared" si="373"/>
        <v>0</v>
      </c>
      <c r="I273" s="307">
        <f>SUM(I24,I25,I41)-I51</f>
        <v>0</v>
      </c>
      <c r="J273" s="308">
        <f t="shared" ref="J273:K273" si="374">(J26+J43)-J51</f>
        <v>0</v>
      </c>
      <c r="K273" s="306">
        <f t="shared" si="374"/>
        <v>0</v>
      </c>
      <c r="L273" s="307">
        <f>(L26+L43)-L51</f>
        <v>0</v>
      </c>
      <c r="M273" s="305">
        <f t="shared" ref="M273:O273" si="375">M45-M51</f>
        <v>0</v>
      </c>
      <c r="N273" s="306">
        <f t="shared" si="375"/>
        <v>0</v>
      </c>
      <c r="O273" s="307">
        <f t="shared" si="375"/>
        <v>0</v>
      </c>
      <c r="P273" s="309"/>
    </row>
    <row r="274" spans="1:16" s="34" customFormat="1" ht="12.75" hidden="1" thickTop="1" x14ac:dyDescent="0.25">
      <c r="A274" s="905" t="s">
        <v>293</v>
      </c>
      <c r="B274" s="906"/>
      <c r="C274" s="310">
        <f t="shared" si="291"/>
        <v>0</v>
      </c>
      <c r="D274" s="311">
        <f t="shared" ref="D274:O274" si="376">SUM(D275,D276)-D283+D284</f>
        <v>0</v>
      </c>
      <c r="E274" s="312">
        <f t="shared" si="376"/>
        <v>0</v>
      </c>
      <c r="F274" s="313">
        <f t="shared" si="376"/>
        <v>0</v>
      </c>
      <c r="G274" s="311">
        <f t="shared" si="376"/>
        <v>0</v>
      </c>
      <c r="H274" s="312">
        <f t="shared" si="376"/>
        <v>0</v>
      </c>
      <c r="I274" s="313">
        <f t="shared" si="376"/>
        <v>0</v>
      </c>
      <c r="J274" s="314">
        <f t="shared" si="376"/>
        <v>0</v>
      </c>
      <c r="K274" s="312">
        <f t="shared" si="376"/>
        <v>0</v>
      </c>
      <c r="L274" s="313">
        <f t="shared" si="376"/>
        <v>0</v>
      </c>
      <c r="M274" s="311">
        <f t="shared" si="376"/>
        <v>0</v>
      </c>
      <c r="N274" s="312">
        <f t="shared" si="376"/>
        <v>0</v>
      </c>
      <c r="O274" s="313">
        <f t="shared" si="376"/>
        <v>0</v>
      </c>
      <c r="P274" s="315"/>
    </row>
    <row r="275" spans="1:16" s="34" customFormat="1" ht="13.5" hidden="1" thickTop="1" thickBot="1" x14ac:dyDescent="0.3">
      <c r="A275" s="183" t="s">
        <v>294</v>
      </c>
      <c r="B275" s="183" t="s">
        <v>295</v>
      </c>
      <c r="C275" s="184">
        <f t="shared" si="291"/>
        <v>0</v>
      </c>
      <c r="D275" s="185">
        <f>D21-D269</f>
        <v>0</v>
      </c>
      <c r="E275" s="186">
        <f t="shared" ref="E275:O275" si="377">E21-E269</f>
        <v>0</v>
      </c>
      <c r="F275" s="187">
        <f t="shared" si="377"/>
        <v>0</v>
      </c>
      <c r="G275" s="185">
        <f t="shared" si="377"/>
        <v>0</v>
      </c>
      <c r="H275" s="186">
        <f t="shared" si="377"/>
        <v>0</v>
      </c>
      <c r="I275" s="187">
        <f t="shared" si="377"/>
        <v>0</v>
      </c>
      <c r="J275" s="188">
        <f t="shared" si="377"/>
        <v>0</v>
      </c>
      <c r="K275" s="186">
        <f t="shared" si="377"/>
        <v>0</v>
      </c>
      <c r="L275" s="187">
        <f t="shared" si="377"/>
        <v>0</v>
      </c>
      <c r="M275" s="185">
        <f t="shared" si="377"/>
        <v>0</v>
      </c>
      <c r="N275" s="186">
        <f t="shared" si="377"/>
        <v>0</v>
      </c>
      <c r="O275" s="187">
        <f t="shared" si="377"/>
        <v>0</v>
      </c>
      <c r="P275" s="189"/>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sheetData>
  <sheetProtection algorithmName="SHA-512" hashValue="qaC7442y/MYDwOj0F42M9OVD7Vyx8JqjAkdlhvQfxtX3UwwIrEq3aNgCXNlactGqwIUAR7y5btV1qBbt0wJwQA==" saltValue="SFW7IduljjdI96mwlOoIjw==" spinCount="100000" sheet="1" objects="1" scenarios="1" formatCells="0" formatColumns="0" formatRows="0" deleteColumns="0"/>
  <autoFilter ref="A18:P284">
    <filterColumn colId="2">
      <filters>
        <filter val="1 822"/>
        <filter val="1 949"/>
        <filter val="127"/>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36.pielikums Jūrmalas pilsētas domes
2020.gada 17.decembra saistošajiem noteikumiem Nr.38
(protokols Nr.23, 14.punkts)</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S10" sqref="S10"/>
    </sheetView>
  </sheetViews>
  <sheetFormatPr defaultColWidth="9.140625"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314</v>
      </c>
      <c r="P1" s="1"/>
    </row>
    <row r="2" spans="1:17" ht="35.25" customHeight="1" x14ac:dyDescent="0.25">
      <c r="A2" s="941" t="s">
        <v>1</v>
      </c>
      <c r="B2" s="942"/>
      <c r="C2" s="942"/>
      <c r="D2" s="942"/>
      <c r="E2" s="942"/>
      <c r="F2" s="942"/>
      <c r="G2" s="942"/>
      <c r="H2" s="942"/>
      <c r="I2" s="942"/>
      <c r="J2" s="942"/>
      <c r="K2" s="942"/>
      <c r="L2" s="942"/>
      <c r="M2" s="942"/>
      <c r="N2" s="942"/>
      <c r="O2" s="942"/>
      <c r="P2" s="942"/>
      <c r="Q2" s="4"/>
    </row>
    <row r="3" spans="1:17" ht="12.75" customHeight="1" x14ac:dyDescent="0.25">
      <c r="A3" s="329" t="s">
        <v>2</v>
      </c>
      <c r="B3" s="6"/>
      <c r="C3" s="939" t="s">
        <v>315</v>
      </c>
      <c r="D3" s="939"/>
      <c r="E3" s="939"/>
      <c r="F3" s="939"/>
      <c r="G3" s="939"/>
      <c r="H3" s="939"/>
      <c r="I3" s="939"/>
      <c r="J3" s="939"/>
      <c r="K3" s="939"/>
      <c r="L3" s="939"/>
      <c r="M3" s="939"/>
      <c r="N3" s="939"/>
      <c r="O3" s="939"/>
      <c r="P3" s="939"/>
      <c r="Q3" s="4"/>
    </row>
    <row r="4" spans="1:17" ht="12.75" customHeight="1" x14ac:dyDescent="0.25">
      <c r="A4" s="329" t="s">
        <v>4</v>
      </c>
      <c r="B4" s="6"/>
      <c r="C4" s="939" t="s">
        <v>316</v>
      </c>
      <c r="D4" s="939"/>
      <c r="E4" s="939"/>
      <c r="F4" s="939"/>
      <c r="G4" s="939"/>
      <c r="H4" s="939"/>
      <c r="I4" s="939"/>
      <c r="J4" s="939"/>
      <c r="K4" s="939"/>
      <c r="L4" s="939"/>
      <c r="M4" s="939"/>
      <c r="N4" s="939"/>
      <c r="O4" s="939"/>
      <c r="P4" s="939"/>
      <c r="Q4" s="4"/>
    </row>
    <row r="5" spans="1:17" ht="12.75" customHeight="1" x14ac:dyDescent="0.25">
      <c r="A5" s="330" t="s">
        <v>6</v>
      </c>
      <c r="B5" s="8"/>
      <c r="C5" s="934" t="s">
        <v>317</v>
      </c>
      <c r="D5" s="934"/>
      <c r="E5" s="934"/>
      <c r="F5" s="934"/>
      <c r="G5" s="934"/>
      <c r="H5" s="934"/>
      <c r="I5" s="934"/>
      <c r="J5" s="934"/>
      <c r="K5" s="934"/>
      <c r="L5" s="934"/>
      <c r="M5" s="934"/>
      <c r="N5" s="934"/>
      <c r="O5" s="934"/>
      <c r="P5" s="934"/>
      <c r="Q5" s="4"/>
    </row>
    <row r="6" spans="1:17" ht="12.75" customHeight="1" x14ac:dyDescent="0.25">
      <c r="A6" s="330" t="s">
        <v>8</v>
      </c>
      <c r="B6" s="8"/>
      <c r="C6" s="934" t="s">
        <v>318</v>
      </c>
      <c r="D6" s="934"/>
      <c r="E6" s="934"/>
      <c r="F6" s="934"/>
      <c r="G6" s="934"/>
      <c r="H6" s="934"/>
      <c r="I6" s="934"/>
      <c r="J6" s="934"/>
      <c r="K6" s="934"/>
      <c r="L6" s="934"/>
      <c r="M6" s="934"/>
      <c r="N6" s="934"/>
      <c r="O6" s="934"/>
      <c r="P6" s="934"/>
      <c r="Q6" s="4"/>
    </row>
    <row r="7" spans="1:17" ht="26.25" customHeight="1" x14ac:dyDescent="0.25">
      <c r="A7" s="330" t="s">
        <v>10</v>
      </c>
      <c r="B7" s="8"/>
      <c r="C7" s="939" t="s">
        <v>319</v>
      </c>
      <c r="D7" s="939"/>
      <c r="E7" s="939"/>
      <c r="F7" s="939"/>
      <c r="G7" s="939"/>
      <c r="H7" s="939"/>
      <c r="I7" s="939"/>
      <c r="J7" s="939"/>
      <c r="K7" s="939"/>
      <c r="L7" s="939"/>
      <c r="M7" s="939"/>
      <c r="N7" s="939"/>
      <c r="O7" s="939"/>
      <c r="P7" s="939"/>
      <c r="Q7" s="4"/>
    </row>
    <row r="8" spans="1:17" ht="12.75" customHeight="1" x14ac:dyDescent="0.25">
      <c r="A8" s="331" t="s">
        <v>12</v>
      </c>
      <c r="B8" s="8"/>
      <c r="C8" s="932"/>
      <c r="D8" s="932"/>
      <c r="E8" s="932"/>
      <c r="F8" s="932"/>
      <c r="G8" s="932"/>
      <c r="H8" s="932"/>
      <c r="I8" s="932"/>
      <c r="J8" s="932"/>
      <c r="K8" s="932"/>
      <c r="L8" s="932"/>
      <c r="M8" s="932"/>
      <c r="N8" s="932"/>
      <c r="O8" s="932"/>
      <c r="P8" s="932"/>
      <c r="Q8" s="4"/>
    </row>
    <row r="9" spans="1:17" ht="12.75" customHeight="1" x14ac:dyDescent="0.25">
      <c r="A9" s="330"/>
      <c r="B9" s="8" t="s">
        <v>13</v>
      </c>
      <c r="C9" s="934" t="s">
        <v>320</v>
      </c>
      <c r="D9" s="934" t="s">
        <v>320</v>
      </c>
      <c r="E9" s="934" t="s">
        <v>320</v>
      </c>
      <c r="F9" s="934" t="s">
        <v>320</v>
      </c>
      <c r="G9" s="934" t="s">
        <v>320</v>
      </c>
      <c r="H9" s="934" t="s">
        <v>320</v>
      </c>
      <c r="I9" s="934" t="s">
        <v>320</v>
      </c>
      <c r="J9" s="934" t="s">
        <v>320</v>
      </c>
      <c r="K9" s="934" t="s">
        <v>320</v>
      </c>
      <c r="L9" s="934" t="s">
        <v>320</v>
      </c>
      <c r="M9" s="934" t="s">
        <v>320</v>
      </c>
      <c r="N9" s="934" t="s">
        <v>320</v>
      </c>
      <c r="O9" s="934" t="s">
        <v>320</v>
      </c>
      <c r="P9" s="934" t="s">
        <v>320</v>
      </c>
      <c r="Q9" s="4"/>
    </row>
    <row r="10" spans="1:17" ht="12.75" customHeight="1" x14ac:dyDescent="0.25">
      <c r="A10" s="330"/>
      <c r="B10" s="8" t="s">
        <v>14</v>
      </c>
      <c r="C10" s="934" t="s">
        <v>321</v>
      </c>
      <c r="D10" s="934" t="s">
        <v>321</v>
      </c>
      <c r="E10" s="934" t="s">
        <v>321</v>
      </c>
      <c r="F10" s="934" t="s">
        <v>321</v>
      </c>
      <c r="G10" s="934" t="s">
        <v>321</v>
      </c>
      <c r="H10" s="934" t="s">
        <v>321</v>
      </c>
      <c r="I10" s="934" t="s">
        <v>321</v>
      </c>
      <c r="J10" s="934" t="s">
        <v>321</v>
      </c>
      <c r="K10" s="934" t="s">
        <v>321</v>
      </c>
      <c r="L10" s="934" t="s">
        <v>321</v>
      </c>
      <c r="M10" s="934" t="s">
        <v>321</v>
      </c>
      <c r="N10" s="934" t="s">
        <v>321</v>
      </c>
      <c r="O10" s="934" t="s">
        <v>321</v>
      </c>
      <c r="P10" s="934" t="s">
        <v>321</v>
      </c>
      <c r="Q10" s="4"/>
    </row>
    <row r="11" spans="1:17" ht="12.75" customHeight="1" x14ac:dyDescent="0.25">
      <c r="A11" s="330"/>
      <c r="B11" s="8" t="s">
        <v>15</v>
      </c>
      <c r="C11" s="934"/>
      <c r="D11" s="934"/>
      <c r="E11" s="934"/>
      <c r="F11" s="934"/>
      <c r="G11" s="934"/>
      <c r="H11" s="934"/>
      <c r="I11" s="934"/>
      <c r="J11" s="934"/>
      <c r="K11" s="934"/>
      <c r="L11" s="934"/>
      <c r="M11" s="934"/>
      <c r="N11" s="934"/>
      <c r="O11" s="934"/>
      <c r="P11" s="934"/>
      <c r="Q11" s="4"/>
    </row>
    <row r="12" spans="1:17" ht="12.75" customHeight="1" x14ac:dyDescent="0.25">
      <c r="A12" s="330"/>
      <c r="B12" s="8" t="s">
        <v>17</v>
      </c>
      <c r="C12" s="934" t="s">
        <v>322</v>
      </c>
      <c r="D12" s="934" t="s">
        <v>322</v>
      </c>
      <c r="E12" s="934" t="s">
        <v>322</v>
      </c>
      <c r="F12" s="934" t="s">
        <v>322</v>
      </c>
      <c r="G12" s="934" t="s">
        <v>322</v>
      </c>
      <c r="H12" s="934" t="s">
        <v>322</v>
      </c>
      <c r="I12" s="934" t="s">
        <v>322</v>
      </c>
      <c r="J12" s="934" t="s">
        <v>322</v>
      </c>
      <c r="K12" s="934" t="s">
        <v>322</v>
      </c>
      <c r="L12" s="934" t="s">
        <v>322</v>
      </c>
      <c r="M12" s="934" t="s">
        <v>322</v>
      </c>
      <c r="N12" s="934" t="s">
        <v>322</v>
      </c>
      <c r="O12" s="934" t="s">
        <v>322</v>
      </c>
      <c r="P12" s="934" t="s">
        <v>322</v>
      </c>
      <c r="Q12" s="4"/>
    </row>
    <row r="13" spans="1:17" ht="12.75" customHeight="1" x14ac:dyDescent="0.25">
      <c r="A13" s="330"/>
      <c r="B13" s="8" t="s">
        <v>18</v>
      </c>
      <c r="C13" s="934" t="s">
        <v>323</v>
      </c>
      <c r="D13" s="934" t="s">
        <v>323</v>
      </c>
      <c r="E13" s="934" t="s">
        <v>323</v>
      </c>
      <c r="F13" s="934" t="s">
        <v>323</v>
      </c>
      <c r="G13" s="934" t="s">
        <v>323</v>
      </c>
      <c r="H13" s="934" t="s">
        <v>323</v>
      </c>
      <c r="I13" s="934" t="s">
        <v>323</v>
      </c>
      <c r="J13" s="934" t="s">
        <v>323</v>
      </c>
      <c r="K13" s="934" t="s">
        <v>323</v>
      </c>
      <c r="L13" s="934" t="s">
        <v>323</v>
      </c>
      <c r="M13" s="934" t="s">
        <v>323</v>
      </c>
      <c r="N13" s="934" t="s">
        <v>323</v>
      </c>
      <c r="O13" s="934" t="s">
        <v>323</v>
      </c>
      <c r="P13" s="934" t="s">
        <v>323</v>
      </c>
      <c r="Q13" s="4"/>
    </row>
    <row r="14" spans="1:17" ht="12.75" customHeight="1" x14ac:dyDescent="0.25">
      <c r="A14" s="332"/>
      <c r="B14" s="11"/>
      <c r="C14" s="12"/>
      <c r="D14" s="12"/>
      <c r="E14" s="12"/>
      <c r="F14" s="12"/>
      <c r="G14" s="12"/>
      <c r="H14" s="12"/>
      <c r="I14" s="12"/>
      <c r="J14" s="12"/>
      <c r="K14" s="12"/>
      <c r="L14" s="12"/>
      <c r="M14" s="12"/>
      <c r="N14" s="12"/>
      <c r="O14" s="12"/>
      <c r="P14" s="12"/>
      <c r="Q14" s="4"/>
    </row>
    <row r="15" spans="1:17" s="15" customFormat="1" ht="12.75" customHeight="1" x14ac:dyDescent="0.25">
      <c r="A15" s="946" t="s">
        <v>19</v>
      </c>
      <c r="B15" s="916" t="s">
        <v>20</v>
      </c>
      <c r="C15" s="919" t="s">
        <v>21</v>
      </c>
      <c r="D15" s="920"/>
      <c r="E15" s="920"/>
      <c r="F15" s="920"/>
      <c r="G15" s="920"/>
      <c r="H15" s="920"/>
      <c r="I15" s="920"/>
      <c r="J15" s="920"/>
      <c r="K15" s="920"/>
      <c r="L15" s="920"/>
      <c r="M15" s="920"/>
      <c r="N15" s="920"/>
      <c r="O15" s="920"/>
      <c r="P15" s="920"/>
      <c r="Q15" s="14"/>
    </row>
    <row r="16" spans="1:17" s="15" customFormat="1" ht="12.75" customHeight="1" x14ac:dyDescent="0.25">
      <c r="A16" s="947"/>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49" t="s">
        <v>35</v>
      </c>
      <c r="Q16" s="14"/>
    </row>
    <row r="17" spans="1:17" s="17" customFormat="1" ht="61.5" customHeight="1" thickBot="1" x14ac:dyDescent="0.3">
      <c r="A17" s="948"/>
      <c r="B17" s="918"/>
      <c r="C17" s="923"/>
      <c r="D17" s="925"/>
      <c r="E17" s="927"/>
      <c r="F17" s="929"/>
      <c r="G17" s="908"/>
      <c r="H17" s="910"/>
      <c r="I17" s="931"/>
      <c r="J17" s="908"/>
      <c r="K17" s="910"/>
      <c r="L17" s="912"/>
      <c r="M17" s="908"/>
      <c r="N17" s="910"/>
      <c r="O17" s="938"/>
      <c r="P17" s="950"/>
      <c r="Q17" s="16"/>
    </row>
    <row r="18" spans="1:17" s="17" customFormat="1" ht="9.75" customHeight="1" thickTop="1" x14ac:dyDescent="0.25">
      <c r="A18" s="333" t="s">
        <v>36</v>
      </c>
      <c r="B18" s="18">
        <v>2</v>
      </c>
      <c r="C18" s="18">
        <v>8</v>
      </c>
      <c r="D18" s="19"/>
      <c r="E18" s="20"/>
      <c r="F18" s="21">
        <v>9</v>
      </c>
      <c r="G18" s="19"/>
      <c r="H18" s="20"/>
      <c r="I18" s="21">
        <v>10</v>
      </c>
      <c r="J18" s="22"/>
      <c r="K18" s="20"/>
      <c r="L18" s="21">
        <v>11</v>
      </c>
      <c r="M18" s="19"/>
      <c r="N18" s="20"/>
      <c r="O18" s="21"/>
      <c r="P18" s="334">
        <v>12</v>
      </c>
      <c r="Q18" s="16"/>
    </row>
    <row r="19" spans="1:17" s="34" customFormat="1" hidden="1" x14ac:dyDescent="0.25">
      <c r="A19" s="335"/>
      <c r="B19" s="25" t="s">
        <v>37</v>
      </c>
      <c r="C19" s="26"/>
      <c r="D19" s="27"/>
      <c r="E19" s="28"/>
      <c r="F19" s="29"/>
      <c r="G19" s="30"/>
      <c r="H19" s="31"/>
      <c r="I19" s="29"/>
      <c r="J19" s="32"/>
      <c r="K19" s="31"/>
      <c r="L19" s="29"/>
      <c r="M19" s="30"/>
      <c r="N19" s="31"/>
      <c r="O19" s="29"/>
      <c r="P19" s="336"/>
      <c r="Q19" s="337"/>
    </row>
    <row r="20" spans="1:17" s="34" customFormat="1" ht="12.75" thickBot="1" x14ac:dyDescent="0.3">
      <c r="A20" s="338"/>
      <c r="B20" s="36" t="s">
        <v>38</v>
      </c>
      <c r="C20" s="37">
        <f>F20+I20+L20+O20</f>
        <v>1196519</v>
      </c>
      <c r="D20" s="38">
        <f t="shared" ref="D20:E20" si="0">SUM(D21,D24,D25,D41,D43)</f>
        <v>513423</v>
      </c>
      <c r="E20" s="39">
        <f t="shared" si="0"/>
        <v>0</v>
      </c>
      <c r="F20" s="40">
        <f>SUM(F21,F24,F25,F41,F43)</f>
        <v>513423</v>
      </c>
      <c r="G20" s="38">
        <f t="shared" ref="G20:H20" si="1">SUM(G21,G24,G43)</f>
        <v>562222</v>
      </c>
      <c r="H20" s="39">
        <f t="shared" si="1"/>
        <v>0</v>
      </c>
      <c r="I20" s="40">
        <f>SUM(I21,I24,I43)</f>
        <v>562222</v>
      </c>
      <c r="J20" s="41">
        <f t="shared" ref="J20:K20" si="2">SUM(J21,J26,J43)</f>
        <v>120874</v>
      </c>
      <c r="K20" s="39">
        <f t="shared" si="2"/>
        <v>0</v>
      </c>
      <c r="L20" s="40">
        <f>SUM(L21,L26,L43)</f>
        <v>120874</v>
      </c>
      <c r="M20" s="38">
        <f t="shared" ref="M20:O20" si="3">SUM(M21,M45)</f>
        <v>0</v>
      </c>
      <c r="N20" s="39">
        <f t="shared" si="3"/>
        <v>0</v>
      </c>
      <c r="O20" s="40">
        <f t="shared" si="3"/>
        <v>0</v>
      </c>
      <c r="P20" s="339"/>
      <c r="Q20" s="337"/>
    </row>
    <row r="21" spans="1:17" ht="12.75" thickTop="1" x14ac:dyDescent="0.25">
      <c r="A21" s="340"/>
      <c r="B21" s="44" t="s">
        <v>39</v>
      </c>
      <c r="C21" s="45">
        <f t="shared" ref="C21:C84" si="4">F21+I21+L21+O21</f>
        <v>9646</v>
      </c>
      <c r="D21" s="46">
        <f t="shared" ref="D21:E21" si="5">SUM(D22:D23)</f>
        <v>0</v>
      </c>
      <c r="E21" s="47">
        <f t="shared" si="5"/>
        <v>0</v>
      </c>
      <c r="F21" s="48">
        <f>SUM(F22:F23)</f>
        <v>0</v>
      </c>
      <c r="G21" s="46">
        <f t="shared" ref="G21:H21" si="6">SUM(G22:G23)</f>
        <v>0</v>
      </c>
      <c r="H21" s="47">
        <f t="shared" si="6"/>
        <v>0</v>
      </c>
      <c r="I21" s="48">
        <f>SUM(I22:I23)</f>
        <v>0</v>
      </c>
      <c r="J21" s="49">
        <f t="shared" ref="J21:K21" si="7">SUM(J22:J23)</f>
        <v>9646</v>
      </c>
      <c r="K21" s="47">
        <f t="shared" si="7"/>
        <v>0</v>
      </c>
      <c r="L21" s="48">
        <f>SUM(L22:L23)</f>
        <v>9646</v>
      </c>
      <c r="M21" s="46">
        <f t="shared" ref="M21:O21" si="8">SUM(M22:M23)</f>
        <v>0</v>
      </c>
      <c r="N21" s="47">
        <f t="shared" si="8"/>
        <v>0</v>
      </c>
      <c r="O21" s="48">
        <f t="shared" si="8"/>
        <v>0</v>
      </c>
      <c r="P21" s="341"/>
      <c r="Q21" s="4"/>
    </row>
    <row r="22" spans="1:17" hidden="1" x14ac:dyDescent="0.25">
      <c r="A22" s="342"/>
      <c r="B22" s="52" t="s">
        <v>40</v>
      </c>
      <c r="C22" s="53">
        <f t="shared" si="4"/>
        <v>0</v>
      </c>
      <c r="D22" s="54"/>
      <c r="E22" s="55"/>
      <c r="F22" s="56">
        <f>D22+E22</f>
        <v>0</v>
      </c>
      <c r="G22" s="54"/>
      <c r="H22" s="55"/>
      <c r="I22" s="56">
        <f>G22+H22</f>
        <v>0</v>
      </c>
      <c r="J22" s="57"/>
      <c r="K22" s="55"/>
      <c r="L22" s="56">
        <f>J22+K22</f>
        <v>0</v>
      </c>
      <c r="M22" s="54"/>
      <c r="N22" s="55"/>
      <c r="O22" s="56">
        <f>M22+N22</f>
        <v>0</v>
      </c>
      <c r="P22" s="343"/>
      <c r="Q22" s="4"/>
    </row>
    <row r="23" spans="1:17" x14ac:dyDescent="0.25">
      <c r="A23" s="344"/>
      <c r="B23" s="60" t="s">
        <v>41</v>
      </c>
      <c r="C23" s="61">
        <f t="shared" si="4"/>
        <v>9646</v>
      </c>
      <c r="D23" s="62"/>
      <c r="E23" s="65"/>
      <c r="F23" s="64">
        <f t="shared" ref="F23:F25" si="9">D23+E23</f>
        <v>0</v>
      </c>
      <c r="G23" s="62"/>
      <c r="H23" s="65"/>
      <c r="I23" s="64">
        <f t="shared" ref="I23:I24" si="10">G23+H23</f>
        <v>0</v>
      </c>
      <c r="J23" s="66">
        <v>9646</v>
      </c>
      <c r="K23" s="63"/>
      <c r="L23" s="64">
        <f>J23+K23</f>
        <v>9646</v>
      </c>
      <c r="M23" s="62"/>
      <c r="N23" s="65"/>
      <c r="O23" s="64">
        <f>M23+N23</f>
        <v>0</v>
      </c>
      <c r="P23" s="345"/>
      <c r="Q23" s="4"/>
    </row>
    <row r="24" spans="1:17" s="34" customFormat="1" ht="24.75" thickBot="1" x14ac:dyDescent="0.3">
      <c r="A24" s="346">
        <v>19300</v>
      </c>
      <c r="B24" s="68" t="s">
        <v>42</v>
      </c>
      <c r="C24" s="69">
        <f>F24+I24</f>
        <v>1075645</v>
      </c>
      <c r="D24" s="70">
        <v>513423</v>
      </c>
      <c r="E24" s="347"/>
      <c r="F24" s="72">
        <f t="shared" si="9"/>
        <v>513423</v>
      </c>
      <c r="G24" s="70">
        <v>562222</v>
      </c>
      <c r="H24" s="347"/>
      <c r="I24" s="72">
        <f t="shared" si="10"/>
        <v>562222</v>
      </c>
      <c r="J24" s="74" t="s">
        <v>43</v>
      </c>
      <c r="K24" s="75" t="s">
        <v>43</v>
      </c>
      <c r="L24" s="76" t="s">
        <v>43</v>
      </c>
      <c r="M24" s="77" t="s">
        <v>43</v>
      </c>
      <c r="N24" s="78" t="s">
        <v>43</v>
      </c>
      <c r="O24" s="76" t="s">
        <v>43</v>
      </c>
      <c r="P24" s="348"/>
      <c r="Q24" s="337"/>
    </row>
    <row r="25" spans="1:17" s="34" customFormat="1" ht="24.75" hidden="1" thickTop="1" x14ac:dyDescent="0.25">
      <c r="A25" s="349"/>
      <c r="B25" s="81" t="s">
        <v>44</v>
      </c>
      <c r="C25" s="82">
        <f>F25</f>
        <v>0</v>
      </c>
      <c r="D25" s="83"/>
      <c r="E25" s="350"/>
      <c r="F25" s="85">
        <f t="shared" si="9"/>
        <v>0</v>
      </c>
      <c r="G25" s="86" t="s">
        <v>43</v>
      </c>
      <c r="H25" s="87" t="s">
        <v>43</v>
      </c>
      <c r="I25" s="88" t="s">
        <v>43</v>
      </c>
      <c r="J25" s="89" t="s">
        <v>43</v>
      </c>
      <c r="K25" s="90" t="s">
        <v>43</v>
      </c>
      <c r="L25" s="88" t="s">
        <v>43</v>
      </c>
      <c r="M25" s="91" t="s">
        <v>43</v>
      </c>
      <c r="N25" s="90" t="s">
        <v>43</v>
      </c>
      <c r="O25" s="88" t="s">
        <v>43</v>
      </c>
      <c r="P25" s="351"/>
      <c r="Q25" s="337"/>
    </row>
    <row r="26" spans="1:17" s="34" customFormat="1" ht="36.75" thickTop="1" x14ac:dyDescent="0.25">
      <c r="A26" s="352">
        <v>21300</v>
      </c>
      <c r="B26" s="81" t="s">
        <v>45</v>
      </c>
      <c r="C26" s="82">
        <f>L26</f>
        <v>111129</v>
      </c>
      <c r="D26" s="91" t="s">
        <v>43</v>
      </c>
      <c r="E26" s="90" t="s">
        <v>43</v>
      </c>
      <c r="F26" s="88" t="s">
        <v>43</v>
      </c>
      <c r="G26" s="91" t="s">
        <v>43</v>
      </c>
      <c r="H26" s="90" t="s">
        <v>43</v>
      </c>
      <c r="I26" s="88" t="s">
        <v>43</v>
      </c>
      <c r="J26" s="89">
        <f t="shared" ref="J26:K26" si="11">SUM(J27,J31,J33,J36)</f>
        <v>111129</v>
      </c>
      <c r="K26" s="90">
        <f t="shared" si="11"/>
        <v>0</v>
      </c>
      <c r="L26" s="92">
        <f>SUM(L27,L31,L33,L36)</f>
        <v>111129</v>
      </c>
      <c r="M26" s="91" t="s">
        <v>43</v>
      </c>
      <c r="N26" s="90" t="s">
        <v>43</v>
      </c>
      <c r="O26" s="88" t="s">
        <v>43</v>
      </c>
      <c r="P26" s="351"/>
      <c r="Q26" s="337"/>
    </row>
    <row r="27" spans="1:17" s="34" customFormat="1" ht="24" x14ac:dyDescent="0.25">
      <c r="A27" s="353">
        <v>21350</v>
      </c>
      <c r="B27" s="81" t="s">
        <v>46</v>
      </c>
      <c r="C27" s="82">
        <f>L27</f>
        <v>103438</v>
      </c>
      <c r="D27" s="91" t="s">
        <v>43</v>
      </c>
      <c r="E27" s="90" t="s">
        <v>43</v>
      </c>
      <c r="F27" s="88" t="s">
        <v>43</v>
      </c>
      <c r="G27" s="91" t="s">
        <v>43</v>
      </c>
      <c r="H27" s="90" t="s">
        <v>43</v>
      </c>
      <c r="I27" s="88" t="s">
        <v>43</v>
      </c>
      <c r="J27" s="89">
        <f t="shared" ref="J27:K27" si="12">SUM(J28:J30)</f>
        <v>103438</v>
      </c>
      <c r="K27" s="90">
        <f t="shared" si="12"/>
        <v>0</v>
      </c>
      <c r="L27" s="92">
        <f>SUM(L28:L30)</f>
        <v>103438</v>
      </c>
      <c r="M27" s="91" t="s">
        <v>43</v>
      </c>
      <c r="N27" s="90" t="s">
        <v>43</v>
      </c>
      <c r="O27" s="88" t="s">
        <v>43</v>
      </c>
      <c r="P27" s="351"/>
      <c r="Q27" s="337"/>
    </row>
    <row r="28" spans="1:17" hidden="1" x14ac:dyDescent="0.25">
      <c r="A28" s="342">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354"/>
      <c r="Q28" s="4"/>
    </row>
    <row r="29" spans="1:17" hidden="1" x14ac:dyDescent="0.25">
      <c r="A29" s="344">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355"/>
      <c r="Q29" s="4"/>
    </row>
    <row r="30" spans="1:17" ht="24" x14ac:dyDescent="0.25">
      <c r="A30" s="344">
        <v>21359</v>
      </c>
      <c r="B30" s="105" t="s">
        <v>49</v>
      </c>
      <c r="C30" s="106">
        <f t="shared" si="13"/>
        <v>103438</v>
      </c>
      <c r="D30" s="107" t="s">
        <v>43</v>
      </c>
      <c r="E30" s="108" t="s">
        <v>43</v>
      </c>
      <c r="F30" s="109" t="s">
        <v>43</v>
      </c>
      <c r="G30" s="107" t="s">
        <v>43</v>
      </c>
      <c r="H30" s="108" t="s">
        <v>43</v>
      </c>
      <c r="I30" s="109" t="s">
        <v>43</v>
      </c>
      <c r="J30" s="110">
        <v>103438</v>
      </c>
      <c r="K30" s="356"/>
      <c r="L30" s="112">
        <f t="shared" si="14"/>
        <v>103438</v>
      </c>
      <c r="M30" s="113" t="s">
        <v>43</v>
      </c>
      <c r="N30" s="111" t="s">
        <v>43</v>
      </c>
      <c r="O30" s="109" t="s">
        <v>43</v>
      </c>
      <c r="P30" s="357"/>
      <c r="Q30" s="4"/>
    </row>
    <row r="31" spans="1:17" s="34" customFormat="1" ht="36" hidden="1" x14ac:dyDescent="0.25">
      <c r="A31" s="353">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351"/>
      <c r="Q31" s="337"/>
    </row>
    <row r="32" spans="1:17" ht="36" hidden="1" x14ac:dyDescent="0.25">
      <c r="A32" s="358">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359"/>
      <c r="Q32" s="4"/>
    </row>
    <row r="33" spans="1:17" s="34" customFormat="1" x14ac:dyDescent="0.25">
      <c r="A33" s="353">
        <v>21380</v>
      </c>
      <c r="B33" s="81" t="s">
        <v>52</v>
      </c>
      <c r="C33" s="82">
        <f t="shared" si="13"/>
        <v>7691</v>
      </c>
      <c r="D33" s="91" t="s">
        <v>43</v>
      </c>
      <c r="E33" s="90" t="s">
        <v>43</v>
      </c>
      <c r="F33" s="88" t="s">
        <v>43</v>
      </c>
      <c r="G33" s="91" t="s">
        <v>43</v>
      </c>
      <c r="H33" s="90" t="s">
        <v>43</v>
      </c>
      <c r="I33" s="88" t="s">
        <v>43</v>
      </c>
      <c r="J33" s="89">
        <f t="shared" ref="J33:K33" si="16">SUM(J34:J35)</f>
        <v>7691</v>
      </c>
      <c r="K33" s="90">
        <f t="shared" si="16"/>
        <v>0</v>
      </c>
      <c r="L33" s="92">
        <f>SUM(L34:L35)</f>
        <v>7691</v>
      </c>
      <c r="M33" s="91" t="s">
        <v>43</v>
      </c>
      <c r="N33" s="90" t="s">
        <v>43</v>
      </c>
      <c r="O33" s="88" t="s">
        <v>43</v>
      </c>
      <c r="P33" s="351"/>
      <c r="Q33" s="337"/>
    </row>
    <row r="34" spans="1:17" x14ac:dyDescent="0.25">
      <c r="A34" s="360">
        <v>21381</v>
      </c>
      <c r="B34" s="95" t="s">
        <v>53</v>
      </c>
      <c r="C34" s="96">
        <f t="shared" si="13"/>
        <v>4715</v>
      </c>
      <c r="D34" s="97" t="s">
        <v>43</v>
      </c>
      <c r="E34" s="98" t="s">
        <v>43</v>
      </c>
      <c r="F34" s="99" t="s">
        <v>43</v>
      </c>
      <c r="G34" s="97" t="s">
        <v>43</v>
      </c>
      <c r="H34" s="98" t="s">
        <v>43</v>
      </c>
      <c r="I34" s="99" t="s">
        <v>43</v>
      </c>
      <c r="J34" s="100">
        <v>4715</v>
      </c>
      <c r="K34" s="361"/>
      <c r="L34" s="102">
        <f t="shared" ref="L34:L35" si="17">J34+K34</f>
        <v>4715</v>
      </c>
      <c r="M34" s="103" t="s">
        <v>43</v>
      </c>
      <c r="N34" s="101" t="s">
        <v>43</v>
      </c>
      <c r="O34" s="99" t="s">
        <v>43</v>
      </c>
      <c r="P34" s="357"/>
      <c r="Q34" s="4"/>
    </row>
    <row r="35" spans="1:17" ht="24" x14ac:dyDescent="0.25">
      <c r="A35" s="362">
        <v>21383</v>
      </c>
      <c r="B35" s="105" t="s">
        <v>54</v>
      </c>
      <c r="C35" s="106">
        <f t="shared" si="13"/>
        <v>2976</v>
      </c>
      <c r="D35" s="107" t="s">
        <v>43</v>
      </c>
      <c r="E35" s="108" t="s">
        <v>43</v>
      </c>
      <c r="F35" s="109" t="s">
        <v>43</v>
      </c>
      <c r="G35" s="107" t="s">
        <v>43</v>
      </c>
      <c r="H35" s="108" t="s">
        <v>43</v>
      </c>
      <c r="I35" s="109" t="s">
        <v>43</v>
      </c>
      <c r="J35" s="110">
        <v>2976</v>
      </c>
      <c r="K35" s="356"/>
      <c r="L35" s="112">
        <f t="shared" si="17"/>
        <v>2976</v>
      </c>
      <c r="M35" s="113" t="s">
        <v>43</v>
      </c>
      <c r="N35" s="111" t="s">
        <v>43</v>
      </c>
      <c r="O35" s="109" t="s">
        <v>43</v>
      </c>
      <c r="P35" s="363"/>
      <c r="Q35" s="4"/>
    </row>
    <row r="36" spans="1:17" s="34" customFormat="1" ht="25.5" hidden="1" customHeight="1" x14ac:dyDescent="0.25">
      <c r="A36" s="353">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351"/>
      <c r="Q36" s="337"/>
    </row>
    <row r="37" spans="1:17" ht="24" hidden="1" x14ac:dyDescent="0.25">
      <c r="A37" s="360">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354"/>
      <c r="Q37" s="4"/>
    </row>
    <row r="38" spans="1:17" hidden="1" x14ac:dyDescent="0.25">
      <c r="A38" s="362">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355"/>
      <c r="Q38" s="4"/>
    </row>
    <row r="39" spans="1:17" hidden="1" x14ac:dyDescent="0.25">
      <c r="A39" s="362">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355"/>
      <c r="Q39" s="4"/>
    </row>
    <row r="40" spans="1:17" ht="24" hidden="1" x14ac:dyDescent="0.25">
      <c r="A40" s="364">
        <v>21399</v>
      </c>
      <c r="B40" s="127" t="s">
        <v>59</v>
      </c>
      <c r="C40" s="128">
        <f t="shared" si="13"/>
        <v>0</v>
      </c>
      <c r="D40" s="129" t="s">
        <v>43</v>
      </c>
      <c r="E40" s="130" t="s">
        <v>43</v>
      </c>
      <c r="F40" s="131" t="s">
        <v>43</v>
      </c>
      <c r="G40" s="129" t="s">
        <v>43</v>
      </c>
      <c r="H40" s="130" t="s">
        <v>43</v>
      </c>
      <c r="I40" s="131" t="s">
        <v>43</v>
      </c>
      <c r="J40" s="132"/>
      <c r="K40" s="133"/>
      <c r="L40" s="134">
        <f t="shared" si="19"/>
        <v>0</v>
      </c>
      <c r="M40" s="135" t="s">
        <v>43</v>
      </c>
      <c r="N40" s="133" t="s">
        <v>43</v>
      </c>
      <c r="O40" s="131" t="s">
        <v>43</v>
      </c>
      <c r="P40" s="365"/>
      <c r="Q40" s="4"/>
    </row>
    <row r="41" spans="1:17" s="34" customFormat="1" ht="26.25" hidden="1" customHeight="1" x14ac:dyDescent="0.25">
      <c r="A41" s="366">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367"/>
      <c r="Q41" s="337"/>
    </row>
    <row r="42" spans="1:17" s="34" customFormat="1" ht="26.25" hidden="1" customHeight="1" x14ac:dyDescent="0.25">
      <c r="A42" s="364">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365"/>
      <c r="Q42" s="337"/>
    </row>
    <row r="43" spans="1:17" s="34" customFormat="1" ht="24" x14ac:dyDescent="0.25">
      <c r="A43" s="353">
        <v>21490</v>
      </c>
      <c r="B43" s="81" t="s">
        <v>62</v>
      </c>
      <c r="C43" s="154">
        <f>F43+I43+L43</f>
        <v>99</v>
      </c>
      <c r="D43" s="155">
        <f t="shared" ref="D43:E43" si="21">D44</f>
        <v>0</v>
      </c>
      <c r="E43" s="156">
        <f t="shared" si="21"/>
        <v>0</v>
      </c>
      <c r="F43" s="85">
        <f>F44</f>
        <v>0</v>
      </c>
      <c r="G43" s="155">
        <f t="shared" ref="G43:L43" si="22">G44</f>
        <v>0</v>
      </c>
      <c r="H43" s="156">
        <f t="shared" si="22"/>
        <v>0</v>
      </c>
      <c r="I43" s="85">
        <f t="shared" si="22"/>
        <v>0</v>
      </c>
      <c r="J43" s="157">
        <f t="shared" si="22"/>
        <v>99</v>
      </c>
      <c r="K43" s="156">
        <f t="shared" si="22"/>
        <v>0</v>
      </c>
      <c r="L43" s="85">
        <f t="shared" si="22"/>
        <v>99</v>
      </c>
      <c r="M43" s="91" t="s">
        <v>43</v>
      </c>
      <c r="N43" s="90" t="s">
        <v>43</v>
      </c>
      <c r="O43" s="88" t="s">
        <v>43</v>
      </c>
      <c r="P43" s="351"/>
      <c r="Q43" s="337"/>
    </row>
    <row r="44" spans="1:17" s="34" customFormat="1" ht="24" x14ac:dyDescent="0.25">
      <c r="A44" s="362">
        <v>21499</v>
      </c>
      <c r="B44" s="105" t="s">
        <v>63</v>
      </c>
      <c r="C44" s="158">
        <f>F44+I44+L44</f>
        <v>99</v>
      </c>
      <c r="D44" s="159"/>
      <c r="E44" s="160"/>
      <c r="F44" s="56">
        <f>D44+E44</f>
        <v>0</v>
      </c>
      <c r="G44" s="54"/>
      <c r="H44" s="55"/>
      <c r="I44" s="56">
        <f>G44+H44</f>
        <v>0</v>
      </c>
      <c r="J44" s="100">
        <v>99</v>
      </c>
      <c r="K44" s="101"/>
      <c r="L44" s="56">
        <f>J44+K44</f>
        <v>99</v>
      </c>
      <c r="M44" s="124" t="s">
        <v>43</v>
      </c>
      <c r="N44" s="122" t="s">
        <v>43</v>
      </c>
      <c r="O44" s="120" t="s">
        <v>43</v>
      </c>
      <c r="P44" s="359"/>
      <c r="Q44" s="337"/>
    </row>
    <row r="45" spans="1:17" ht="12.75" hidden="1" customHeight="1" x14ac:dyDescent="0.25">
      <c r="A45" s="368">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369"/>
      <c r="Q45" s="4"/>
    </row>
    <row r="46" spans="1:17" ht="24" hidden="1" x14ac:dyDescent="0.25">
      <c r="A46" s="370">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371"/>
      <c r="Q46" s="4"/>
    </row>
    <row r="47" spans="1:17" ht="24" hidden="1" x14ac:dyDescent="0.25">
      <c r="A47" s="370">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372"/>
      <c r="O47" s="142">
        <f t="shared" si="25"/>
        <v>0</v>
      </c>
      <c r="P47" s="345"/>
      <c r="Q47" s="4"/>
    </row>
    <row r="48" spans="1:17" hidden="1" x14ac:dyDescent="0.25">
      <c r="A48" s="373"/>
      <c r="B48" s="167"/>
      <c r="C48" s="172"/>
      <c r="D48" s="173"/>
      <c r="E48" s="174"/>
      <c r="F48" s="143"/>
      <c r="G48" s="146"/>
      <c r="H48" s="145"/>
      <c r="I48" s="143"/>
      <c r="J48" s="144"/>
      <c r="K48" s="145"/>
      <c r="L48" s="142"/>
      <c r="M48" s="140"/>
      <c r="N48" s="141"/>
      <c r="O48" s="142"/>
      <c r="P48" s="371"/>
      <c r="Q48" s="4"/>
    </row>
    <row r="49" spans="1:17" s="34" customFormat="1" hidden="1" x14ac:dyDescent="0.25">
      <c r="A49" s="374"/>
      <c r="B49" s="176" t="s">
        <v>67</v>
      </c>
      <c r="C49" s="177"/>
      <c r="D49" s="178"/>
      <c r="E49" s="179"/>
      <c r="F49" s="180"/>
      <c r="G49" s="178"/>
      <c r="H49" s="179"/>
      <c r="I49" s="180"/>
      <c r="J49" s="181"/>
      <c r="K49" s="179"/>
      <c r="L49" s="180"/>
      <c r="M49" s="178"/>
      <c r="N49" s="179"/>
      <c r="O49" s="180"/>
      <c r="P49" s="375"/>
      <c r="Q49" s="337"/>
    </row>
    <row r="50" spans="1:17" s="34" customFormat="1" ht="12.75" thickBot="1" x14ac:dyDescent="0.3">
      <c r="A50" s="376"/>
      <c r="B50" s="35" t="s">
        <v>68</v>
      </c>
      <c r="C50" s="184">
        <f t="shared" si="4"/>
        <v>1196519</v>
      </c>
      <c r="D50" s="185">
        <f t="shared" ref="D50:E50" si="26">SUM(D51,D269)</f>
        <v>513423</v>
      </c>
      <c r="E50" s="186">
        <f t="shared" si="26"/>
        <v>0</v>
      </c>
      <c r="F50" s="187">
        <f>SUM(F51,F269)</f>
        <v>513423</v>
      </c>
      <c r="G50" s="185">
        <f t="shared" ref="G50:O50" si="27">SUM(G51,G269)</f>
        <v>562222</v>
      </c>
      <c r="H50" s="186">
        <f t="shared" si="27"/>
        <v>0</v>
      </c>
      <c r="I50" s="187">
        <f t="shared" si="27"/>
        <v>562222</v>
      </c>
      <c r="J50" s="188">
        <f t="shared" si="27"/>
        <v>120874</v>
      </c>
      <c r="K50" s="186">
        <f t="shared" si="27"/>
        <v>0</v>
      </c>
      <c r="L50" s="187">
        <f t="shared" si="27"/>
        <v>120874</v>
      </c>
      <c r="M50" s="185">
        <f t="shared" si="27"/>
        <v>0</v>
      </c>
      <c r="N50" s="186">
        <f t="shared" si="27"/>
        <v>0</v>
      </c>
      <c r="O50" s="187">
        <f t="shared" si="27"/>
        <v>0</v>
      </c>
      <c r="P50" s="377"/>
      <c r="Q50" s="337"/>
    </row>
    <row r="51" spans="1:17" s="34" customFormat="1" ht="36.75" thickTop="1" x14ac:dyDescent="0.25">
      <c r="A51" s="378"/>
      <c r="B51" s="191" t="s">
        <v>69</v>
      </c>
      <c r="C51" s="192">
        <f t="shared" si="4"/>
        <v>1196519</v>
      </c>
      <c r="D51" s="193">
        <f t="shared" ref="D51:E51" si="28">SUM(D52,D181)</f>
        <v>513423</v>
      </c>
      <c r="E51" s="194">
        <f t="shared" si="28"/>
        <v>0</v>
      </c>
      <c r="F51" s="195">
        <f>SUM(F52,F181)</f>
        <v>513423</v>
      </c>
      <c r="G51" s="193">
        <f t="shared" ref="G51:H51" si="29">SUM(G52,G181)</f>
        <v>562222</v>
      </c>
      <c r="H51" s="194">
        <f t="shared" si="29"/>
        <v>0</v>
      </c>
      <c r="I51" s="195">
        <f>SUM(I52,I181)</f>
        <v>562222</v>
      </c>
      <c r="J51" s="196">
        <f t="shared" ref="J51:K51" si="30">SUM(J52,J181)</f>
        <v>120874</v>
      </c>
      <c r="K51" s="194">
        <f t="shared" si="30"/>
        <v>0</v>
      </c>
      <c r="L51" s="195">
        <f>SUM(L52,L181)</f>
        <v>120874</v>
      </c>
      <c r="M51" s="193">
        <f t="shared" ref="M51:O51" si="31">SUM(M52,M181)</f>
        <v>0</v>
      </c>
      <c r="N51" s="194">
        <f t="shared" si="31"/>
        <v>0</v>
      </c>
      <c r="O51" s="195">
        <f t="shared" si="31"/>
        <v>0</v>
      </c>
      <c r="P51" s="379"/>
      <c r="Q51" s="337"/>
    </row>
    <row r="52" spans="1:17" s="34" customFormat="1" ht="24" x14ac:dyDescent="0.25">
      <c r="A52" s="380"/>
      <c r="B52" s="24" t="s">
        <v>70</v>
      </c>
      <c r="C52" s="198">
        <f t="shared" si="4"/>
        <v>1177647</v>
      </c>
      <c r="D52" s="199">
        <f t="shared" ref="D52:E52" si="32">SUM(D53,D75,D160,D174)</f>
        <v>509823</v>
      </c>
      <c r="E52" s="200">
        <f t="shared" si="32"/>
        <v>0</v>
      </c>
      <c r="F52" s="201">
        <f>SUM(F53,F75,F160,F174)</f>
        <v>509823</v>
      </c>
      <c r="G52" s="199">
        <f t="shared" ref="G52:H52" si="33">SUM(G53,G75,G160,G174)</f>
        <v>562222</v>
      </c>
      <c r="H52" s="200">
        <f t="shared" si="33"/>
        <v>0</v>
      </c>
      <c r="I52" s="201">
        <f>SUM(I53,I75,I160,I174)</f>
        <v>562222</v>
      </c>
      <c r="J52" s="202">
        <f t="shared" ref="J52:K52" si="34">SUM(J53,J75,J160,J174)</f>
        <v>105602</v>
      </c>
      <c r="K52" s="200">
        <f t="shared" si="34"/>
        <v>0</v>
      </c>
      <c r="L52" s="201">
        <f>SUM(L53,L75,L160,L174)</f>
        <v>105602</v>
      </c>
      <c r="M52" s="199">
        <f t="shared" ref="M52:O52" si="35">SUM(M53,M75,M160,M174)</f>
        <v>0</v>
      </c>
      <c r="N52" s="200">
        <f t="shared" si="35"/>
        <v>0</v>
      </c>
      <c r="O52" s="201">
        <f t="shared" si="35"/>
        <v>0</v>
      </c>
      <c r="P52" s="381"/>
      <c r="Q52" s="337"/>
    </row>
    <row r="53" spans="1:17" s="34" customFormat="1" x14ac:dyDescent="0.25">
      <c r="A53" s="382">
        <v>1000</v>
      </c>
      <c r="B53" s="204" t="s">
        <v>71</v>
      </c>
      <c r="C53" s="205">
        <f t="shared" si="4"/>
        <v>1101133</v>
      </c>
      <c r="D53" s="206">
        <f t="shared" ref="D53:E53" si="36">SUM(D54,D67)</f>
        <v>469406</v>
      </c>
      <c r="E53" s="207">
        <f t="shared" si="36"/>
        <v>0</v>
      </c>
      <c r="F53" s="208">
        <f>SUM(F54,F67)</f>
        <v>469406</v>
      </c>
      <c r="G53" s="206">
        <f t="shared" ref="G53:H53" si="37">SUM(G54,G67)</f>
        <v>562222</v>
      </c>
      <c r="H53" s="207">
        <f t="shared" si="37"/>
        <v>0</v>
      </c>
      <c r="I53" s="208">
        <f>SUM(I54,I67)</f>
        <v>562222</v>
      </c>
      <c r="J53" s="209">
        <f t="shared" ref="J53:K53" si="38">SUM(J54,J67)</f>
        <v>69505</v>
      </c>
      <c r="K53" s="207">
        <f t="shared" si="38"/>
        <v>0</v>
      </c>
      <c r="L53" s="208">
        <f>SUM(L54,L67)</f>
        <v>69505</v>
      </c>
      <c r="M53" s="206">
        <f t="shared" ref="M53:O53" si="39">SUM(M54,M67)</f>
        <v>0</v>
      </c>
      <c r="N53" s="207">
        <f t="shared" si="39"/>
        <v>0</v>
      </c>
      <c r="O53" s="208">
        <f t="shared" si="39"/>
        <v>0</v>
      </c>
      <c r="P53" s="383"/>
      <c r="Q53" s="337"/>
    </row>
    <row r="54" spans="1:17" x14ac:dyDescent="0.25">
      <c r="A54" s="352">
        <v>1100</v>
      </c>
      <c r="B54" s="211" t="s">
        <v>72</v>
      </c>
      <c r="C54" s="82">
        <f t="shared" si="4"/>
        <v>843060</v>
      </c>
      <c r="D54" s="212">
        <f t="shared" ref="D54:E54" si="40">SUM(D55,D58,D66)</f>
        <v>336968</v>
      </c>
      <c r="E54" s="213">
        <f t="shared" si="40"/>
        <v>-1000</v>
      </c>
      <c r="F54" s="92">
        <f>SUM(F55,F58,F66)</f>
        <v>335968</v>
      </c>
      <c r="G54" s="212">
        <f t="shared" ref="G54:H54" si="41">SUM(G55,G58,G66)</f>
        <v>453692</v>
      </c>
      <c r="H54" s="213">
        <f t="shared" si="41"/>
        <v>0</v>
      </c>
      <c r="I54" s="92">
        <f>SUM(I55,I58,I66)</f>
        <v>453692</v>
      </c>
      <c r="J54" s="214">
        <f t="shared" ref="J54:K54" si="42">SUM(J55,J58,J66)</f>
        <v>53400</v>
      </c>
      <c r="K54" s="213">
        <f t="shared" si="42"/>
        <v>0</v>
      </c>
      <c r="L54" s="92">
        <f>SUM(L55,L58,L66)</f>
        <v>53400</v>
      </c>
      <c r="M54" s="212">
        <f t="shared" ref="M54:O54" si="43">SUM(M55,M58,M66)</f>
        <v>0</v>
      </c>
      <c r="N54" s="213">
        <f t="shared" si="43"/>
        <v>0</v>
      </c>
      <c r="O54" s="92">
        <f t="shared" si="43"/>
        <v>0</v>
      </c>
      <c r="P54" s="384"/>
      <c r="Q54" s="4"/>
    </row>
    <row r="55" spans="1:17" x14ac:dyDescent="0.25">
      <c r="A55" s="385">
        <v>1110</v>
      </c>
      <c r="B55" s="167" t="s">
        <v>73</v>
      </c>
      <c r="C55" s="172">
        <f t="shared" si="4"/>
        <v>779976</v>
      </c>
      <c r="D55" s="173">
        <f t="shared" ref="D55:E55" si="44">SUM(D56:D57)</f>
        <v>297477</v>
      </c>
      <c r="E55" s="174">
        <f t="shared" si="44"/>
        <v>-1805</v>
      </c>
      <c r="F55" s="217">
        <f>SUM(F56:F57)</f>
        <v>295672</v>
      </c>
      <c r="G55" s="173">
        <f t="shared" ref="G55:H55" si="45">SUM(G56:G57)</f>
        <v>430904</v>
      </c>
      <c r="H55" s="174">
        <f t="shared" si="45"/>
        <v>0</v>
      </c>
      <c r="I55" s="217">
        <f>SUM(I56:I57)</f>
        <v>430904</v>
      </c>
      <c r="J55" s="218">
        <f t="shared" ref="J55:K55" si="46">SUM(J56:J57)</f>
        <v>53400</v>
      </c>
      <c r="K55" s="174">
        <f t="shared" si="46"/>
        <v>0</v>
      </c>
      <c r="L55" s="217">
        <f>SUM(L56:L57)</f>
        <v>53400</v>
      </c>
      <c r="M55" s="173">
        <f t="shared" ref="M55:O55" si="47">SUM(M56:M57)</f>
        <v>0</v>
      </c>
      <c r="N55" s="174">
        <f t="shared" si="47"/>
        <v>0</v>
      </c>
      <c r="O55" s="217">
        <f t="shared" si="47"/>
        <v>0</v>
      </c>
      <c r="P55" s="386"/>
      <c r="Q55" s="4"/>
    </row>
    <row r="56" spans="1:17" hidden="1" x14ac:dyDescent="0.25">
      <c r="A56" s="360">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387"/>
      <c r="Q56" s="4"/>
    </row>
    <row r="57" spans="1:17" ht="27" customHeight="1" x14ac:dyDescent="0.25">
      <c r="A57" s="362">
        <v>1119</v>
      </c>
      <c r="B57" s="105" t="s">
        <v>75</v>
      </c>
      <c r="C57" s="106">
        <f t="shared" si="4"/>
        <v>779976</v>
      </c>
      <c r="D57" s="224">
        <v>297477</v>
      </c>
      <c r="E57" s="388">
        <v>-1805</v>
      </c>
      <c r="F57" s="112">
        <f t="shared" si="48"/>
        <v>295672</v>
      </c>
      <c r="G57" s="224">
        <v>430904</v>
      </c>
      <c r="H57" s="283"/>
      <c r="I57" s="112">
        <f t="shared" si="49"/>
        <v>430904</v>
      </c>
      <c r="J57" s="226">
        <v>53400</v>
      </c>
      <c r="K57" s="225"/>
      <c r="L57" s="112">
        <f t="shared" si="50"/>
        <v>53400</v>
      </c>
      <c r="M57" s="224"/>
      <c r="N57" s="225"/>
      <c r="O57" s="112">
        <f t="shared" si="51"/>
        <v>0</v>
      </c>
      <c r="P57" s="389" t="s">
        <v>324</v>
      </c>
      <c r="Q57" s="4"/>
    </row>
    <row r="58" spans="1:17" x14ac:dyDescent="0.25">
      <c r="A58" s="390">
        <v>1140</v>
      </c>
      <c r="B58" s="105" t="s">
        <v>76</v>
      </c>
      <c r="C58" s="106">
        <f t="shared" si="4"/>
        <v>58191</v>
      </c>
      <c r="D58" s="229">
        <f t="shared" ref="D58:E58" si="52">SUM(D59:D65)</f>
        <v>34598</v>
      </c>
      <c r="E58" s="230">
        <f t="shared" si="52"/>
        <v>805</v>
      </c>
      <c r="F58" s="112">
        <f>SUM(F59:F65)</f>
        <v>35403</v>
      </c>
      <c r="G58" s="229">
        <f t="shared" ref="G58:H58" si="53">SUM(G59:G65)</f>
        <v>22788</v>
      </c>
      <c r="H58" s="230">
        <f t="shared" si="53"/>
        <v>0</v>
      </c>
      <c r="I58" s="112">
        <f>SUM(I59:I65)</f>
        <v>22788</v>
      </c>
      <c r="J58" s="231">
        <f t="shared" ref="J58:K58" si="54">SUM(J59:J65)</f>
        <v>0</v>
      </c>
      <c r="K58" s="230">
        <f t="shared" si="54"/>
        <v>0</v>
      </c>
      <c r="L58" s="112">
        <f>SUM(L59:L65)</f>
        <v>0</v>
      </c>
      <c r="M58" s="229">
        <f t="shared" ref="M58:O58" si="55">SUM(M59:M65)</f>
        <v>0</v>
      </c>
      <c r="N58" s="230">
        <f t="shared" si="55"/>
        <v>0</v>
      </c>
      <c r="O58" s="112">
        <f t="shared" si="55"/>
        <v>0</v>
      </c>
      <c r="P58" s="391"/>
      <c r="Q58" s="4"/>
    </row>
    <row r="59" spans="1:17" hidden="1" x14ac:dyDescent="0.25">
      <c r="A59" s="362">
        <v>1141</v>
      </c>
      <c r="B59" s="105" t="s">
        <v>77</v>
      </c>
      <c r="C59" s="106">
        <f t="shared" si="4"/>
        <v>0</v>
      </c>
      <c r="D59" s="224"/>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391"/>
      <c r="Q59" s="4"/>
    </row>
    <row r="60" spans="1:17" ht="24.75" hidden="1" customHeight="1" x14ac:dyDescent="0.25">
      <c r="A60" s="362">
        <v>1142</v>
      </c>
      <c r="B60" s="105" t="s">
        <v>78</v>
      </c>
      <c r="C60" s="106">
        <f t="shared" si="4"/>
        <v>0</v>
      </c>
      <c r="D60" s="224"/>
      <c r="E60" s="225"/>
      <c r="F60" s="112">
        <f t="shared" si="56"/>
        <v>0</v>
      </c>
      <c r="G60" s="224"/>
      <c r="H60" s="225"/>
      <c r="I60" s="112">
        <f t="shared" si="57"/>
        <v>0</v>
      </c>
      <c r="J60" s="226"/>
      <c r="K60" s="225"/>
      <c r="L60" s="112">
        <f t="shared" si="58"/>
        <v>0</v>
      </c>
      <c r="M60" s="224"/>
      <c r="N60" s="225"/>
      <c r="O60" s="112">
        <f t="shared" si="59"/>
        <v>0</v>
      </c>
      <c r="P60" s="391"/>
      <c r="Q60" s="4"/>
    </row>
    <row r="61" spans="1:17" ht="24" hidden="1" x14ac:dyDescent="0.25">
      <c r="A61" s="362">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391"/>
      <c r="Q61" s="4"/>
    </row>
    <row r="62" spans="1:17" ht="27.75" hidden="1" customHeight="1" x14ac:dyDescent="0.25">
      <c r="A62" s="362">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391"/>
      <c r="Q62" s="4"/>
    </row>
    <row r="63" spans="1:17" ht="17.25" customHeight="1" x14ac:dyDescent="0.25">
      <c r="A63" s="362">
        <v>1147</v>
      </c>
      <c r="B63" s="105" t="s">
        <v>81</v>
      </c>
      <c r="C63" s="106">
        <f t="shared" si="4"/>
        <v>20368</v>
      </c>
      <c r="D63" s="224">
        <v>808</v>
      </c>
      <c r="E63" s="283"/>
      <c r="F63" s="112">
        <f t="shared" si="56"/>
        <v>808</v>
      </c>
      <c r="G63" s="224">
        <v>19560</v>
      </c>
      <c r="H63" s="283"/>
      <c r="I63" s="112">
        <f t="shared" si="57"/>
        <v>19560</v>
      </c>
      <c r="J63" s="226"/>
      <c r="K63" s="225"/>
      <c r="L63" s="112">
        <f t="shared" si="58"/>
        <v>0</v>
      </c>
      <c r="M63" s="224"/>
      <c r="N63" s="225"/>
      <c r="O63" s="112">
        <f t="shared" si="59"/>
        <v>0</v>
      </c>
      <c r="P63" s="392"/>
      <c r="Q63" s="4"/>
    </row>
    <row r="64" spans="1:17" ht="16.5" customHeight="1" x14ac:dyDescent="0.25">
      <c r="A64" s="362">
        <v>1148</v>
      </c>
      <c r="B64" s="105" t="s">
        <v>82</v>
      </c>
      <c r="C64" s="106">
        <f t="shared" si="4"/>
        <v>34595</v>
      </c>
      <c r="D64" s="224">
        <v>33790</v>
      </c>
      <c r="E64" s="388">
        <v>805</v>
      </c>
      <c r="F64" s="112">
        <f t="shared" si="56"/>
        <v>34595</v>
      </c>
      <c r="G64" s="224"/>
      <c r="H64" s="225"/>
      <c r="I64" s="112">
        <f t="shared" si="57"/>
        <v>0</v>
      </c>
      <c r="J64" s="226"/>
      <c r="K64" s="225"/>
      <c r="L64" s="112">
        <f t="shared" si="58"/>
        <v>0</v>
      </c>
      <c r="M64" s="224"/>
      <c r="N64" s="225"/>
      <c r="O64" s="112">
        <f t="shared" si="59"/>
        <v>0</v>
      </c>
      <c r="P64" s="392" t="s">
        <v>325</v>
      </c>
      <c r="Q64" s="4"/>
    </row>
    <row r="65" spans="1:17" ht="23.25" customHeight="1" x14ac:dyDescent="0.25">
      <c r="A65" s="362">
        <v>1149</v>
      </c>
      <c r="B65" s="105" t="s">
        <v>83</v>
      </c>
      <c r="C65" s="106">
        <f t="shared" si="4"/>
        <v>3228</v>
      </c>
      <c r="D65" s="224"/>
      <c r="E65" s="225"/>
      <c r="F65" s="112">
        <f t="shared" si="56"/>
        <v>0</v>
      </c>
      <c r="G65" s="224">
        <v>3228</v>
      </c>
      <c r="H65" s="283"/>
      <c r="I65" s="112">
        <f t="shared" si="57"/>
        <v>3228</v>
      </c>
      <c r="J65" s="226"/>
      <c r="K65" s="225"/>
      <c r="L65" s="112">
        <f t="shared" si="58"/>
        <v>0</v>
      </c>
      <c r="M65" s="224"/>
      <c r="N65" s="225"/>
      <c r="O65" s="112">
        <f t="shared" si="59"/>
        <v>0</v>
      </c>
      <c r="P65" s="392"/>
      <c r="Q65" s="4"/>
    </row>
    <row r="66" spans="1:17" ht="36" x14ac:dyDescent="0.25">
      <c r="A66" s="385">
        <v>1150</v>
      </c>
      <c r="B66" s="167" t="s">
        <v>84</v>
      </c>
      <c r="C66" s="172">
        <f t="shared" si="4"/>
        <v>4893</v>
      </c>
      <c r="D66" s="232">
        <v>4893</v>
      </c>
      <c r="E66" s="393"/>
      <c r="F66" s="217">
        <f t="shared" si="56"/>
        <v>4893</v>
      </c>
      <c r="G66" s="232"/>
      <c r="H66" s="233"/>
      <c r="I66" s="217">
        <f t="shared" si="57"/>
        <v>0</v>
      </c>
      <c r="J66" s="234"/>
      <c r="K66" s="233"/>
      <c r="L66" s="217">
        <f t="shared" si="58"/>
        <v>0</v>
      </c>
      <c r="M66" s="232"/>
      <c r="N66" s="233"/>
      <c r="O66" s="217">
        <f t="shared" si="59"/>
        <v>0</v>
      </c>
      <c r="P66" s="394"/>
      <c r="Q66" s="4"/>
    </row>
    <row r="67" spans="1:17" ht="36" x14ac:dyDescent="0.25">
      <c r="A67" s="352">
        <v>1200</v>
      </c>
      <c r="B67" s="211" t="s">
        <v>85</v>
      </c>
      <c r="C67" s="82">
        <f t="shared" si="4"/>
        <v>258073</v>
      </c>
      <c r="D67" s="212">
        <f t="shared" ref="D67:E67" si="60">SUM(D68:D69)</f>
        <v>132438</v>
      </c>
      <c r="E67" s="213">
        <f t="shared" si="60"/>
        <v>1000</v>
      </c>
      <c r="F67" s="92">
        <f>SUM(F68:F69)</f>
        <v>133438</v>
      </c>
      <c r="G67" s="212">
        <f t="shared" ref="G67:H67" si="61">SUM(G68:G69)</f>
        <v>108530</v>
      </c>
      <c r="H67" s="213">
        <f t="shared" si="61"/>
        <v>0</v>
      </c>
      <c r="I67" s="92">
        <f>SUM(I68:I69)</f>
        <v>108530</v>
      </c>
      <c r="J67" s="214">
        <f t="shared" ref="J67:K67" si="62">SUM(J68:J69)</f>
        <v>16105</v>
      </c>
      <c r="K67" s="213">
        <f t="shared" si="62"/>
        <v>0</v>
      </c>
      <c r="L67" s="92">
        <f>SUM(L68:L69)</f>
        <v>16105</v>
      </c>
      <c r="M67" s="212">
        <f t="shared" ref="M67:O67" si="63">SUM(M68:M69)</f>
        <v>0</v>
      </c>
      <c r="N67" s="213">
        <f t="shared" si="63"/>
        <v>0</v>
      </c>
      <c r="O67" s="92">
        <f t="shared" si="63"/>
        <v>0</v>
      </c>
      <c r="P67" s="395"/>
      <c r="Q67" s="4"/>
    </row>
    <row r="68" spans="1:17" ht="24" customHeight="1" x14ac:dyDescent="0.25">
      <c r="A68" s="396">
        <v>1210</v>
      </c>
      <c r="B68" s="95" t="s">
        <v>86</v>
      </c>
      <c r="C68" s="96">
        <f t="shared" si="4"/>
        <v>207246</v>
      </c>
      <c r="D68" s="220">
        <v>86662</v>
      </c>
      <c r="E68" s="397"/>
      <c r="F68" s="102">
        <f>D68+E68</f>
        <v>86662</v>
      </c>
      <c r="G68" s="220">
        <v>107108</v>
      </c>
      <c r="H68" s="397"/>
      <c r="I68" s="102">
        <f>G68+H68</f>
        <v>107108</v>
      </c>
      <c r="J68" s="222">
        <v>13476</v>
      </c>
      <c r="K68" s="221"/>
      <c r="L68" s="102">
        <f>J68+K68</f>
        <v>13476</v>
      </c>
      <c r="M68" s="220"/>
      <c r="N68" s="221"/>
      <c r="O68" s="102">
        <f t="shared" ref="O68" si="64">M68+N68</f>
        <v>0</v>
      </c>
      <c r="P68" s="389"/>
      <c r="Q68" s="4"/>
    </row>
    <row r="69" spans="1:17" ht="24" x14ac:dyDescent="0.25">
      <c r="A69" s="390">
        <v>1220</v>
      </c>
      <c r="B69" s="105" t="s">
        <v>87</v>
      </c>
      <c r="C69" s="106">
        <f t="shared" si="4"/>
        <v>50827</v>
      </c>
      <c r="D69" s="229">
        <f t="shared" ref="D69:E69" si="65">SUM(D70:D74)</f>
        <v>45776</v>
      </c>
      <c r="E69" s="230">
        <f t="shared" si="65"/>
        <v>1000</v>
      </c>
      <c r="F69" s="112">
        <f>SUM(F70:F74)</f>
        <v>46776</v>
      </c>
      <c r="G69" s="229">
        <f t="shared" ref="G69:H69" si="66">SUM(G70:G74)</f>
        <v>1422</v>
      </c>
      <c r="H69" s="230">
        <f t="shared" si="66"/>
        <v>0</v>
      </c>
      <c r="I69" s="112">
        <f>SUM(I70:I74)</f>
        <v>1422</v>
      </c>
      <c r="J69" s="231">
        <f t="shared" ref="J69:K69" si="67">SUM(J70:J74)</f>
        <v>2629</v>
      </c>
      <c r="K69" s="230">
        <f t="shared" si="67"/>
        <v>0</v>
      </c>
      <c r="L69" s="112">
        <f>SUM(L70:L74)</f>
        <v>2629</v>
      </c>
      <c r="M69" s="229">
        <f t="shared" ref="M69:O69" si="68">SUM(M70:M74)</f>
        <v>0</v>
      </c>
      <c r="N69" s="230">
        <f t="shared" si="68"/>
        <v>0</v>
      </c>
      <c r="O69" s="112">
        <f t="shared" si="68"/>
        <v>0</v>
      </c>
      <c r="P69" s="391"/>
      <c r="Q69" s="4"/>
    </row>
    <row r="70" spans="1:17" ht="63.75" customHeight="1" x14ac:dyDescent="0.25">
      <c r="A70" s="362">
        <v>1221</v>
      </c>
      <c r="B70" s="105" t="s">
        <v>88</v>
      </c>
      <c r="C70" s="106">
        <f t="shared" si="4"/>
        <v>31561</v>
      </c>
      <c r="D70" s="224">
        <v>26601</v>
      </c>
      <c r="E70" s="388">
        <v>1000</v>
      </c>
      <c r="F70" s="112">
        <f t="shared" ref="F70:F74" si="69">D70+E70</f>
        <v>27601</v>
      </c>
      <c r="G70" s="224">
        <v>1422</v>
      </c>
      <c r="H70" s="283"/>
      <c r="I70" s="112">
        <f t="shared" ref="I70:I74" si="70">G70+H70</f>
        <v>1422</v>
      </c>
      <c r="J70" s="226">
        <v>2538</v>
      </c>
      <c r="K70" s="225"/>
      <c r="L70" s="112">
        <f t="shared" ref="L70:L74" si="71">J70+K70</f>
        <v>2538</v>
      </c>
      <c r="M70" s="224"/>
      <c r="N70" s="225"/>
      <c r="O70" s="112">
        <f t="shared" ref="O70:O74" si="72">M70+N70</f>
        <v>0</v>
      </c>
      <c r="P70" s="389" t="s">
        <v>326</v>
      </c>
      <c r="Q70" s="4"/>
    </row>
    <row r="71" spans="1:17" hidden="1" x14ac:dyDescent="0.25">
      <c r="A71" s="362">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391"/>
      <c r="Q71" s="4"/>
    </row>
    <row r="72" spans="1:17" ht="16.5" hidden="1" customHeight="1" x14ac:dyDescent="0.25">
      <c r="A72" s="362">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391"/>
      <c r="Q72" s="4"/>
    </row>
    <row r="73" spans="1:17" ht="36" x14ac:dyDescent="0.25">
      <c r="A73" s="362">
        <v>1227</v>
      </c>
      <c r="B73" s="105" t="s">
        <v>91</v>
      </c>
      <c r="C73" s="106">
        <f t="shared" si="4"/>
        <v>18355</v>
      </c>
      <c r="D73" s="224">
        <v>18355</v>
      </c>
      <c r="E73" s="225"/>
      <c r="F73" s="112">
        <f t="shared" si="69"/>
        <v>18355</v>
      </c>
      <c r="G73" s="224"/>
      <c r="H73" s="225"/>
      <c r="I73" s="112">
        <f t="shared" si="70"/>
        <v>0</v>
      </c>
      <c r="J73" s="226"/>
      <c r="K73" s="225"/>
      <c r="L73" s="112">
        <f t="shared" si="71"/>
        <v>0</v>
      </c>
      <c r="M73" s="224"/>
      <c r="N73" s="225"/>
      <c r="O73" s="112">
        <f t="shared" si="72"/>
        <v>0</v>
      </c>
      <c r="P73" s="391"/>
      <c r="Q73" s="4"/>
    </row>
    <row r="74" spans="1:17" ht="60" x14ac:dyDescent="0.25">
      <c r="A74" s="362">
        <v>1228</v>
      </c>
      <c r="B74" s="105" t="s">
        <v>92</v>
      </c>
      <c r="C74" s="106">
        <f t="shared" si="4"/>
        <v>911</v>
      </c>
      <c r="D74" s="224">
        <v>820</v>
      </c>
      <c r="E74" s="283"/>
      <c r="F74" s="112">
        <f t="shared" si="69"/>
        <v>820</v>
      </c>
      <c r="G74" s="224"/>
      <c r="H74" s="225"/>
      <c r="I74" s="112">
        <f t="shared" si="70"/>
        <v>0</v>
      </c>
      <c r="J74" s="226">
        <v>91</v>
      </c>
      <c r="K74" s="225"/>
      <c r="L74" s="112">
        <f t="shared" si="71"/>
        <v>91</v>
      </c>
      <c r="M74" s="224"/>
      <c r="N74" s="225"/>
      <c r="O74" s="112">
        <f t="shared" si="72"/>
        <v>0</v>
      </c>
      <c r="P74" s="398"/>
      <c r="Q74" s="4"/>
    </row>
    <row r="75" spans="1:17" x14ac:dyDescent="0.25">
      <c r="A75" s="382">
        <v>2000</v>
      </c>
      <c r="B75" s="204" t="s">
        <v>93</v>
      </c>
      <c r="C75" s="205">
        <f t="shared" si="4"/>
        <v>76514</v>
      </c>
      <c r="D75" s="206">
        <f t="shared" ref="D75:O75" si="73">SUM(D76,D83,D120,D151,D152)</f>
        <v>40417</v>
      </c>
      <c r="E75" s="207">
        <f t="shared" si="73"/>
        <v>0</v>
      </c>
      <c r="F75" s="208">
        <f t="shared" si="73"/>
        <v>40417</v>
      </c>
      <c r="G75" s="206">
        <f t="shared" si="73"/>
        <v>0</v>
      </c>
      <c r="H75" s="207">
        <f t="shared" si="73"/>
        <v>0</v>
      </c>
      <c r="I75" s="208">
        <f t="shared" si="73"/>
        <v>0</v>
      </c>
      <c r="J75" s="209">
        <f t="shared" si="73"/>
        <v>36097</v>
      </c>
      <c r="K75" s="207">
        <f t="shared" si="73"/>
        <v>0</v>
      </c>
      <c r="L75" s="208">
        <f t="shared" si="73"/>
        <v>36097</v>
      </c>
      <c r="M75" s="206">
        <f t="shared" si="73"/>
        <v>0</v>
      </c>
      <c r="N75" s="207">
        <f t="shared" si="73"/>
        <v>0</v>
      </c>
      <c r="O75" s="208">
        <f t="shared" si="73"/>
        <v>0</v>
      </c>
      <c r="P75" s="383"/>
      <c r="Q75" s="4"/>
    </row>
    <row r="76" spans="1:17" ht="24" x14ac:dyDescent="0.25">
      <c r="A76" s="352">
        <v>2100</v>
      </c>
      <c r="B76" s="211" t="s">
        <v>94</v>
      </c>
      <c r="C76" s="82">
        <f t="shared" si="4"/>
        <v>888</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888</v>
      </c>
      <c r="K76" s="213">
        <f t="shared" si="76"/>
        <v>0</v>
      </c>
      <c r="L76" s="92">
        <f>SUM(L77,L80)</f>
        <v>888</v>
      </c>
      <c r="M76" s="212">
        <f t="shared" ref="M76:O76" si="77">SUM(M77,M80)</f>
        <v>0</v>
      </c>
      <c r="N76" s="213">
        <f t="shared" si="77"/>
        <v>0</v>
      </c>
      <c r="O76" s="399">
        <f t="shared" si="77"/>
        <v>0</v>
      </c>
      <c r="P76" s="400"/>
      <c r="Q76" s="4"/>
    </row>
    <row r="77" spans="1:17" ht="24" x14ac:dyDescent="0.25">
      <c r="A77" s="396">
        <v>2110</v>
      </c>
      <c r="B77" s="95" t="s">
        <v>95</v>
      </c>
      <c r="C77" s="96">
        <f t="shared" si="4"/>
        <v>297</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297</v>
      </c>
      <c r="K77" s="238">
        <f t="shared" si="80"/>
        <v>0</v>
      </c>
      <c r="L77" s="102">
        <f>SUM(L78:L79)</f>
        <v>297</v>
      </c>
      <c r="M77" s="237">
        <f t="shared" ref="M77:O77" si="81">SUM(M78:M79)</f>
        <v>0</v>
      </c>
      <c r="N77" s="238">
        <f t="shared" si="81"/>
        <v>0</v>
      </c>
      <c r="O77" s="401">
        <f t="shared" si="81"/>
        <v>0</v>
      </c>
      <c r="P77" s="402"/>
      <c r="Q77" s="4"/>
    </row>
    <row r="78" spans="1:17" x14ac:dyDescent="0.25">
      <c r="A78" s="362">
        <v>2111</v>
      </c>
      <c r="B78" s="105" t="s">
        <v>96</v>
      </c>
      <c r="C78" s="106">
        <f t="shared" si="4"/>
        <v>88</v>
      </c>
      <c r="D78" s="224"/>
      <c r="E78" s="225"/>
      <c r="F78" s="112">
        <f t="shared" ref="F78:F79" si="82">D78+E78</f>
        <v>0</v>
      </c>
      <c r="G78" s="224"/>
      <c r="H78" s="225"/>
      <c r="I78" s="112">
        <f t="shared" ref="I78:I79" si="83">G78+H78</f>
        <v>0</v>
      </c>
      <c r="J78" s="226">
        <v>88</v>
      </c>
      <c r="K78" s="283"/>
      <c r="L78" s="112">
        <f t="shared" ref="L78:L79" si="84">J78+K78</f>
        <v>88</v>
      </c>
      <c r="M78" s="224"/>
      <c r="N78" s="225"/>
      <c r="O78" s="403">
        <f t="shared" ref="O78:O79" si="85">M78+N78</f>
        <v>0</v>
      </c>
      <c r="P78" s="404"/>
      <c r="Q78" s="4"/>
    </row>
    <row r="79" spans="1:17" ht="24" x14ac:dyDescent="0.25">
      <c r="A79" s="362">
        <v>2112</v>
      </c>
      <c r="B79" s="105" t="s">
        <v>97</v>
      </c>
      <c r="C79" s="106">
        <f t="shared" si="4"/>
        <v>209</v>
      </c>
      <c r="D79" s="224"/>
      <c r="E79" s="225"/>
      <c r="F79" s="112">
        <f t="shared" si="82"/>
        <v>0</v>
      </c>
      <c r="G79" s="224"/>
      <c r="H79" s="225"/>
      <c r="I79" s="112">
        <f t="shared" si="83"/>
        <v>0</v>
      </c>
      <c r="J79" s="226">
        <v>209</v>
      </c>
      <c r="K79" s="283"/>
      <c r="L79" s="112">
        <f t="shared" si="84"/>
        <v>209</v>
      </c>
      <c r="M79" s="224"/>
      <c r="N79" s="225"/>
      <c r="O79" s="403">
        <f t="shared" si="85"/>
        <v>0</v>
      </c>
      <c r="P79" s="404"/>
      <c r="Q79" s="4"/>
    </row>
    <row r="80" spans="1:17" ht="24" x14ac:dyDescent="0.25">
      <c r="A80" s="390">
        <v>2120</v>
      </c>
      <c r="B80" s="105" t="s">
        <v>98</v>
      </c>
      <c r="C80" s="106">
        <f t="shared" si="4"/>
        <v>591</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591</v>
      </c>
      <c r="K80" s="230">
        <f t="shared" si="88"/>
        <v>0</v>
      </c>
      <c r="L80" s="112">
        <f>SUM(L81:L82)</f>
        <v>591</v>
      </c>
      <c r="M80" s="229">
        <f t="shared" ref="M80:O80" si="89">SUM(M81:M82)</f>
        <v>0</v>
      </c>
      <c r="N80" s="230">
        <f t="shared" si="89"/>
        <v>0</v>
      </c>
      <c r="O80" s="403">
        <f t="shared" si="89"/>
        <v>0</v>
      </c>
      <c r="P80" s="405"/>
      <c r="Q80" s="4"/>
    </row>
    <row r="81" spans="1:17" ht="17.25" customHeight="1" x14ac:dyDescent="0.25">
      <c r="A81" s="362">
        <v>2121</v>
      </c>
      <c r="B81" s="105" t="s">
        <v>96</v>
      </c>
      <c r="C81" s="106">
        <f t="shared" si="4"/>
        <v>300</v>
      </c>
      <c r="D81" s="224"/>
      <c r="E81" s="283"/>
      <c r="F81" s="112">
        <f t="shared" ref="F81:F82" si="90">D81+E81</f>
        <v>0</v>
      </c>
      <c r="G81" s="224"/>
      <c r="H81" s="225"/>
      <c r="I81" s="112">
        <f t="shared" ref="I81:I82" si="91">G81+H81</f>
        <v>0</v>
      </c>
      <c r="J81" s="226">
        <v>300</v>
      </c>
      <c r="K81" s="283"/>
      <c r="L81" s="112">
        <f t="shared" ref="L81:L82" si="92">J81+K81</f>
        <v>300</v>
      </c>
      <c r="M81" s="224"/>
      <c r="N81" s="225"/>
      <c r="O81" s="403">
        <f t="shared" ref="O81:O82" si="93">M81+N81</f>
        <v>0</v>
      </c>
      <c r="P81" s="404"/>
      <c r="Q81" s="4"/>
    </row>
    <row r="82" spans="1:17" ht="26.25" customHeight="1" x14ac:dyDescent="0.25">
      <c r="A82" s="362">
        <v>2122</v>
      </c>
      <c r="B82" s="105" t="s">
        <v>97</v>
      </c>
      <c r="C82" s="106">
        <f t="shared" si="4"/>
        <v>291</v>
      </c>
      <c r="D82" s="224"/>
      <c r="E82" s="283"/>
      <c r="F82" s="112">
        <f t="shared" si="90"/>
        <v>0</v>
      </c>
      <c r="G82" s="224"/>
      <c r="H82" s="225"/>
      <c r="I82" s="112">
        <f t="shared" si="91"/>
        <v>0</v>
      </c>
      <c r="J82" s="226">
        <v>291</v>
      </c>
      <c r="K82" s="283"/>
      <c r="L82" s="112">
        <f t="shared" si="92"/>
        <v>291</v>
      </c>
      <c r="M82" s="224"/>
      <c r="N82" s="225"/>
      <c r="O82" s="403">
        <f t="shared" si="93"/>
        <v>0</v>
      </c>
      <c r="P82" s="404"/>
      <c r="Q82" s="4"/>
    </row>
    <row r="83" spans="1:17" x14ac:dyDescent="0.25">
      <c r="A83" s="352">
        <v>2200</v>
      </c>
      <c r="B83" s="211" t="s">
        <v>99</v>
      </c>
      <c r="C83" s="82">
        <f t="shared" si="4"/>
        <v>57838</v>
      </c>
      <c r="D83" s="212">
        <f t="shared" ref="D83:E83" si="94">SUM(D84,D85,D91,D99,D107,D108,D114,D119)</f>
        <v>34974</v>
      </c>
      <c r="E83" s="213">
        <f t="shared" si="94"/>
        <v>0</v>
      </c>
      <c r="F83" s="92">
        <f>SUM(F84,F85,F91,F99,F107,F108,F114,F119)</f>
        <v>34974</v>
      </c>
      <c r="G83" s="212">
        <f t="shared" ref="G83:H83" si="95">SUM(G84,G85,G91,G99,G107,G108,G114,G119)</f>
        <v>0</v>
      </c>
      <c r="H83" s="213">
        <f t="shared" si="95"/>
        <v>0</v>
      </c>
      <c r="I83" s="92">
        <f>SUM(I84,I85,I91,I99,I107,I108,I114,I119)</f>
        <v>0</v>
      </c>
      <c r="J83" s="214">
        <f t="shared" ref="J83:K83" si="96">SUM(J84,J85,J91,J99,J107,J108,J114,J119)</f>
        <v>22864</v>
      </c>
      <c r="K83" s="213">
        <f t="shared" si="96"/>
        <v>0</v>
      </c>
      <c r="L83" s="92">
        <f>SUM(L84,L85,L91,L99,L107,L108,L114,L119)</f>
        <v>22864</v>
      </c>
      <c r="M83" s="212">
        <f t="shared" ref="M83:O83" si="97">SUM(M84,M85,M91,M99,M107,M108,M114,M119)</f>
        <v>0</v>
      </c>
      <c r="N83" s="213">
        <f t="shared" si="97"/>
        <v>0</v>
      </c>
      <c r="O83" s="399">
        <f t="shared" si="97"/>
        <v>0</v>
      </c>
      <c r="P83" s="406"/>
      <c r="Q83" s="4"/>
    </row>
    <row r="84" spans="1:17" x14ac:dyDescent="0.25">
      <c r="A84" s="385">
        <v>2210</v>
      </c>
      <c r="B84" s="167" t="s">
        <v>100</v>
      </c>
      <c r="C84" s="172">
        <f t="shared" si="4"/>
        <v>225</v>
      </c>
      <c r="D84" s="232"/>
      <c r="E84" s="233"/>
      <c r="F84" s="217">
        <f>D84+E84</f>
        <v>0</v>
      </c>
      <c r="G84" s="232"/>
      <c r="H84" s="233"/>
      <c r="I84" s="217">
        <f>G84+H84</f>
        <v>0</v>
      </c>
      <c r="J84" s="234">
        <v>225</v>
      </c>
      <c r="K84" s="233"/>
      <c r="L84" s="217">
        <f>J84+K84</f>
        <v>225</v>
      </c>
      <c r="M84" s="232"/>
      <c r="N84" s="233"/>
      <c r="O84" s="407">
        <f t="shared" ref="O84" si="98">M84+N84</f>
        <v>0</v>
      </c>
      <c r="P84" s="408"/>
      <c r="Q84" s="4"/>
    </row>
    <row r="85" spans="1:17" ht="24" x14ac:dyDescent="0.25">
      <c r="A85" s="390">
        <v>2220</v>
      </c>
      <c r="B85" s="105" t="s">
        <v>101</v>
      </c>
      <c r="C85" s="106">
        <f t="shared" ref="C85:C148" si="99">F85+I85+L85+O85</f>
        <v>28455</v>
      </c>
      <c r="D85" s="229">
        <f t="shared" ref="D85:E85" si="100">SUM(D86:D90)</f>
        <v>17939</v>
      </c>
      <c r="E85" s="230">
        <f t="shared" si="100"/>
        <v>0</v>
      </c>
      <c r="F85" s="112">
        <f>SUM(F86:F90)</f>
        <v>17939</v>
      </c>
      <c r="G85" s="229">
        <f t="shared" ref="G85:H85" si="101">SUM(G86:G90)</f>
        <v>0</v>
      </c>
      <c r="H85" s="230">
        <f t="shared" si="101"/>
        <v>0</v>
      </c>
      <c r="I85" s="112">
        <f>SUM(I86:I90)</f>
        <v>0</v>
      </c>
      <c r="J85" s="231">
        <f t="shared" ref="J85:K85" si="102">SUM(J86:J90)</f>
        <v>10516</v>
      </c>
      <c r="K85" s="230">
        <f t="shared" si="102"/>
        <v>0</v>
      </c>
      <c r="L85" s="112">
        <f>SUM(L86:L90)</f>
        <v>10516</v>
      </c>
      <c r="M85" s="229">
        <f t="shared" ref="M85:O85" si="103">SUM(M86:M90)</f>
        <v>0</v>
      </c>
      <c r="N85" s="230">
        <f t="shared" si="103"/>
        <v>0</v>
      </c>
      <c r="O85" s="403">
        <f t="shared" si="103"/>
        <v>0</v>
      </c>
      <c r="P85" s="405"/>
      <c r="Q85" s="4"/>
    </row>
    <row r="86" spans="1:17" x14ac:dyDescent="0.25">
      <c r="A86" s="362">
        <v>2221</v>
      </c>
      <c r="B86" s="105" t="s">
        <v>102</v>
      </c>
      <c r="C86" s="106">
        <f t="shared" si="99"/>
        <v>12280</v>
      </c>
      <c r="D86" s="224">
        <v>8719</v>
      </c>
      <c r="E86" s="283"/>
      <c r="F86" s="112">
        <f t="shared" ref="F86:F90" si="104">D86+E86</f>
        <v>8719</v>
      </c>
      <c r="G86" s="224"/>
      <c r="H86" s="225"/>
      <c r="I86" s="112">
        <f t="shared" ref="I86:I90" si="105">G86+H86</f>
        <v>0</v>
      </c>
      <c r="J86" s="226">
        <v>3561</v>
      </c>
      <c r="K86" s="283"/>
      <c r="L86" s="112">
        <f t="shared" ref="L86:L90" si="106">J86+K86</f>
        <v>3561</v>
      </c>
      <c r="M86" s="224"/>
      <c r="N86" s="225"/>
      <c r="O86" s="403">
        <f t="shared" ref="O86:O90" si="107">M86+N86</f>
        <v>0</v>
      </c>
      <c r="P86" s="409"/>
      <c r="Q86" s="4"/>
    </row>
    <row r="87" spans="1:17" ht="24" x14ac:dyDescent="0.25">
      <c r="A87" s="362">
        <v>2222</v>
      </c>
      <c r="B87" s="105" t="s">
        <v>103</v>
      </c>
      <c r="C87" s="106">
        <f t="shared" si="99"/>
        <v>2099</v>
      </c>
      <c r="D87" s="224">
        <v>1013</v>
      </c>
      <c r="E87" s="283"/>
      <c r="F87" s="112">
        <f t="shared" si="104"/>
        <v>1013</v>
      </c>
      <c r="G87" s="224"/>
      <c r="H87" s="225"/>
      <c r="I87" s="112">
        <f t="shared" si="105"/>
        <v>0</v>
      </c>
      <c r="J87" s="226">
        <v>1086</v>
      </c>
      <c r="K87" s="283"/>
      <c r="L87" s="112">
        <f t="shared" si="106"/>
        <v>1086</v>
      </c>
      <c r="M87" s="224"/>
      <c r="N87" s="225"/>
      <c r="O87" s="403">
        <f t="shared" si="107"/>
        <v>0</v>
      </c>
      <c r="P87" s="404"/>
      <c r="Q87" s="4"/>
    </row>
    <row r="88" spans="1:17" x14ac:dyDescent="0.25">
      <c r="A88" s="362">
        <v>2223</v>
      </c>
      <c r="B88" s="105" t="s">
        <v>104</v>
      </c>
      <c r="C88" s="106">
        <f t="shared" si="99"/>
        <v>13701</v>
      </c>
      <c r="D88" s="224">
        <v>8207</v>
      </c>
      <c r="E88" s="283"/>
      <c r="F88" s="112">
        <f t="shared" si="104"/>
        <v>8207</v>
      </c>
      <c r="G88" s="224"/>
      <c r="H88" s="225"/>
      <c r="I88" s="112">
        <f t="shared" si="105"/>
        <v>0</v>
      </c>
      <c r="J88" s="226">
        <v>5494</v>
      </c>
      <c r="K88" s="283"/>
      <c r="L88" s="112">
        <f t="shared" si="106"/>
        <v>5494</v>
      </c>
      <c r="M88" s="224"/>
      <c r="N88" s="225"/>
      <c r="O88" s="403">
        <f t="shared" si="107"/>
        <v>0</v>
      </c>
      <c r="P88" s="409"/>
      <c r="Q88" s="4"/>
    </row>
    <row r="89" spans="1:17" ht="45.75" customHeight="1" x14ac:dyDescent="0.25">
      <c r="A89" s="362">
        <v>2224</v>
      </c>
      <c r="B89" s="105" t="s">
        <v>105</v>
      </c>
      <c r="C89" s="106">
        <f t="shared" si="99"/>
        <v>375</v>
      </c>
      <c r="D89" s="224"/>
      <c r="E89" s="225"/>
      <c r="F89" s="112">
        <f t="shared" si="104"/>
        <v>0</v>
      </c>
      <c r="G89" s="224"/>
      <c r="H89" s="225"/>
      <c r="I89" s="112">
        <f t="shared" si="105"/>
        <v>0</v>
      </c>
      <c r="J89" s="226">
        <v>375</v>
      </c>
      <c r="K89" s="283"/>
      <c r="L89" s="112">
        <f t="shared" si="106"/>
        <v>375</v>
      </c>
      <c r="M89" s="224"/>
      <c r="N89" s="225"/>
      <c r="O89" s="403">
        <f t="shared" si="107"/>
        <v>0</v>
      </c>
      <c r="P89" s="404"/>
      <c r="Q89" s="4"/>
    </row>
    <row r="90" spans="1:17" ht="24" hidden="1" x14ac:dyDescent="0.25">
      <c r="A90" s="362">
        <v>2229</v>
      </c>
      <c r="B90" s="105" t="s">
        <v>106</v>
      </c>
      <c r="C90" s="106">
        <f t="shared" si="99"/>
        <v>0</v>
      </c>
      <c r="D90" s="224"/>
      <c r="E90" s="225"/>
      <c r="F90" s="112">
        <f t="shared" si="104"/>
        <v>0</v>
      </c>
      <c r="G90" s="224"/>
      <c r="H90" s="225"/>
      <c r="I90" s="112">
        <f t="shared" si="105"/>
        <v>0</v>
      </c>
      <c r="J90" s="226"/>
      <c r="K90" s="225"/>
      <c r="L90" s="112">
        <f t="shared" si="106"/>
        <v>0</v>
      </c>
      <c r="M90" s="224"/>
      <c r="N90" s="225"/>
      <c r="O90" s="403">
        <f t="shared" si="107"/>
        <v>0</v>
      </c>
      <c r="P90" s="405"/>
      <c r="Q90" s="4"/>
    </row>
    <row r="91" spans="1:17" x14ac:dyDescent="0.25">
      <c r="A91" s="390">
        <v>2230</v>
      </c>
      <c r="B91" s="105" t="s">
        <v>107</v>
      </c>
      <c r="C91" s="106">
        <f t="shared" si="99"/>
        <v>15012</v>
      </c>
      <c r="D91" s="229">
        <f t="shared" ref="D91:E91" si="108">SUM(D92:D98)</f>
        <v>6049</v>
      </c>
      <c r="E91" s="230">
        <f t="shared" si="108"/>
        <v>0</v>
      </c>
      <c r="F91" s="112">
        <f>SUM(F92:F98)</f>
        <v>6049</v>
      </c>
      <c r="G91" s="229">
        <f t="shared" ref="G91:H91" si="109">SUM(G92:G98)</f>
        <v>0</v>
      </c>
      <c r="H91" s="230">
        <f t="shared" si="109"/>
        <v>0</v>
      </c>
      <c r="I91" s="112">
        <f>SUM(I92:I98)</f>
        <v>0</v>
      </c>
      <c r="J91" s="231">
        <f t="shared" ref="J91:K91" si="110">SUM(J92:J98)</f>
        <v>8963</v>
      </c>
      <c r="K91" s="230">
        <f t="shared" si="110"/>
        <v>0</v>
      </c>
      <c r="L91" s="112">
        <f>SUM(L92:L98)</f>
        <v>8963</v>
      </c>
      <c r="M91" s="229">
        <f t="shared" ref="M91:O91" si="111">SUM(M92:M98)</f>
        <v>0</v>
      </c>
      <c r="N91" s="230">
        <f t="shared" si="111"/>
        <v>0</v>
      </c>
      <c r="O91" s="403">
        <f t="shared" si="111"/>
        <v>0</v>
      </c>
      <c r="P91" s="405"/>
      <c r="Q91" s="4"/>
    </row>
    <row r="92" spans="1:17" ht="24" x14ac:dyDescent="0.25">
      <c r="A92" s="362">
        <v>2231</v>
      </c>
      <c r="B92" s="105" t="s">
        <v>108</v>
      </c>
      <c r="C92" s="106">
        <f t="shared" si="99"/>
        <v>3980</v>
      </c>
      <c r="D92" s="224">
        <v>37</v>
      </c>
      <c r="E92" s="225"/>
      <c r="F92" s="112">
        <f t="shared" ref="F92:F98" si="112">D92+E92</f>
        <v>37</v>
      </c>
      <c r="G92" s="224"/>
      <c r="H92" s="225"/>
      <c r="I92" s="112">
        <f t="shared" ref="I92:I98" si="113">G92+H92</f>
        <v>0</v>
      </c>
      <c r="J92" s="226">
        <v>3943</v>
      </c>
      <c r="K92" s="283"/>
      <c r="L92" s="112">
        <f t="shared" ref="L92:L98" si="114">J92+K92</f>
        <v>3943</v>
      </c>
      <c r="M92" s="224"/>
      <c r="N92" s="225"/>
      <c r="O92" s="403">
        <f t="shared" ref="O92:O98" si="115">M92+N92</f>
        <v>0</v>
      </c>
      <c r="P92" s="404"/>
      <c r="Q92" s="4"/>
    </row>
    <row r="93" spans="1:17" ht="24.75" hidden="1" customHeight="1" x14ac:dyDescent="0.25">
      <c r="A93" s="362">
        <v>2232</v>
      </c>
      <c r="B93" s="105" t="s">
        <v>109</v>
      </c>
      <c r="C93" s="106">
        <f t="shared" si="99"/>
        <v>0</v>
      </c>
      <c r="D93" s="224"/>
      <c r="E93" s="225"/>
      <c r="F93" s="112">
        <f t="shared" si="112"/>
        <v>0</v>
      </c>
      <c r="G93" s="224"/>
      <c r="H93" s="225"/>
      <c r="I93" s="112">
        <f t="shared" si="113"/>
        <v>0</v>
      </c>
      <c r="J93" s="226"/>
      <c r="K93" s="225"/>
      <c r="L93" s="112">
        <f t="shared" si="114"/>
        <v>0</v>
      </c>
      <c r="M93" s="224"/>
      <c r="N93" s="225"/>
      <c r="O93" s="403">
        <f t="shared" si="115"/>
        <v>0</v>
      </c>
      <c r="P93" s="405"/>
      <c r="Q93" s="4"/>
    </row>
    <row r="94" spans="1:17" ht="24" hidden="1" x14ac:dyDescent="0.25">
      <c r="A94" s="360">
        <v>2233</v>
      </c>
      <c r="B94" s="95" t="s">
        <v>110</v>
      </c>
      <c r="C94" s="96">
        <f t="shared" si="99"/>
        <v>0</v>
      </c>
      <c r="D94" s="220"/>
      <c r="E94" s="221"/>
      <c r="F94" s="102">
        <f t="shared" si="112"/>
        <v>0</v>
      </c>
      <c r="G94" s="220"/>
      <c r="H94" s="221"/>
      <c r="I94" s="102">
        <f t="shared" si="113"/>
        <v>0</v>
      </c>
      <c r="J94" s="222">
        <v>0</v>
      </c>
      <c r="K94" s="397"/>
      <c r="L94" s="102">
        <f t="shared" si="114"/>
        <v>0</v>
      </c>
      <c r="M94" s="220"/>
      <c r="N94" s="221"/>
      <c r="O94" s="401">
        <f t="shared" si="115"/>
        <v>0</v>
      </c>
      <c r="P94" s="410"/>
      <c r="Q94" s="4"/>
    </row>
    <row r="95" spans="1:17" ht="36" hidden="1" x14ac:dyDescent="0.25">
      <c r="A95" s="362">
        <v>2234</v>
      </c>
      <c r="B95" s="105" t="s">
        <v>111</v>
      </c>
      <c r="C95" s="106">
        <f t="shared" si="99"/>
        <v>0</v>
      </c>
      <c r="D95" s="224"/>
      <c r="E95" s="225"/>
      <c r="F95" s="112">
        <f t="shared" si="112"/>
        <v>0</v>
      </c>
      <c r="G95" s="224"/>
      <c r="H95" s="225"/>
      <c r="I95" s="112">
        <f t="shared" si="113"/>
        <v>0</v>
      </c>
      <c r="J95" s="226"/>
      <c r="K95" s="225"/>
      <c r="L95" s="112">
        <f t="shared" si="114"/>
        <v>0</v>
      </c>
      <c r="M95" s="224"/>
      <c r="N95" s="225"/>
      <c r="O95" s="403">
        <f t="shared" si="115"/>
        <v>0</v>
      </c>
      <c r="P95" s="405"/>
      <c r="Q95" s="4"/>
    </row>
    <row r="96" spans="1:17" ht="27.75" customHeight="1" x14ac:dyDescent="0.25">
      <c r="A96" s="362">
        <v>2235</v>
      </c>
      <c r="B96" s="105" t="s">
        <v>112</v>
      </c>
      <c r="C96" s="106">
        <f t="shared" si="99"/>
        <v>4050</v>
      </c>
      <c r="D96" s="224"/>
      <c r="E96" s="283"/>
      <c r="F96" s="112">
        <f t="shared" si="112"/>
        <v>0</v>
      </c>
      <c r="G96" s="224"/>
      <c r="H96" s="225"/>
      <c r="I96" s="112">
        <f t="shared" si="113"/>
        <v>0</v>
      </c>
      <c r="J96" s="226">
        <v>4050</v>
      </c>
      <c r="K96" s="283"/>
      <c r="L96" s="112">
        <f t="shared" si="114"/>
        <v>4050</v>
      </c>
      <c r="M96" s="224"/>
      <c r="N96" s="225"/>
      <c r="O96" s="403">
        <f t="shared" si="115"/>
        <v>0</v>
      </c>
      <c r="P96" s="409"/>
      <c r="Q96" s="4"/>
    </row>
    <row r="97" spans="1:17" hidden="1" x14ac:dyDescent="0.25">
      <c r="A97" s="362">
        <v>2236</v>
      </c>
      <c r="B97" s="105" t="s">
        <v>114</v>
      </c>
      <c r="C97" s="106">
        <f t="shared" si="99"/>
        <v>0</v>
      </c>
      <c r="D97" s="224"/>
      <c r="E97" s="225"/>
      <c r="F97" s="112">
        <f t="shared" si="112"/>
        <v>0</v>
      </c>
      <c r="G97" s="224"/>
      <c r="H97" s="225"/>
      <c r="I97" s="112">
        <f t="shared" si="113"/>
        <v>0</v>
      </c>
      <c r="J97" s="226"/>
      <c r="K97" s="225"/>
      <c r="L97" s="112">
        <f t="shared" si="114"/>
        <v>0</v>
      </c>
      <c r="M97" s="224"/>
      <c r="N97" s="225"/>
      <c r="O97" s="403">
        <f t="shared" si="115"/>
        <v>0</v>
      </c>
      <c r="P97" s="405"/>
      <c r="Q97" s="4"/>
    </row>
    <row r="98" spans="1:17" x14ac:dyDescent="0.25">
      <c r="A98" s="362">
        <v>2239</v>
      </c>
      <c r="B98" s="105" t="s">
        <v>115</v>
      </c>
      <c r="C98" s="106">
        <f t="shared" si="99"/>
        <v>6982</v>
      </c>
      <c r="D98" s="224">
        <v>6012</v>
      </c>
      <c r="E98" s="283"/>
      <c r="F98" s="112">
        <f t="shared" si="112"/>
        <v>6012</v>
      </c>
      <c r="G98" s="224"/>
      <c r="H98" s="225"/>
      <c r="I98" s="112">
        <f t="shared" si="113"/>
        <v>0</v>
      </c>
      <c r="J98" s="226">
        <v>970</v>
      </c>
      <c r="K98" s="283"/>
      <c r="L98" s="112">
        <f t="shared" si="114"/>
        <v>970</v>
      </c>
      <c r="M98" s="224"/>
      <c r="N98" s="225"/>
      <c r="O98" s="403">
        <f t="shared" si="115"/>
        <v>0</v>
      </c>
      <c r="P98" s="409"/>
      <c r="Q98" s="4"/>
    </row>
    <row r="99" spans="1:17" ht="36" x14ac:dyDescent="0.25">
      <c r="A99" s="390">
        <v>2240</v>
      </c>
      <c r="B99" s="105" t="s">
        <v>116</v>
      </c>
      <c r="C99" s="106">
        <f t="shared" si="99"/>
        <v>12189</v>
      </c>
      <c r="D99" s="229">
        <f t="shared" ref="D99:E99" si="116">SUM(D100:D106)</f>
        <v>9061</v>
      </c>
      <c r="E99" s="230">
        <f t="shared" si="116"/>
        <v>0</v>
      </c>
      <c r="F99" s="112">
        <f>SUM(F100:F106)</f>
        <v>9061</v>
      </c>
      <c r="G99" s="229">
        <f t="shared" ref="G99:H99" si="117">SUM(G100:G106)</f>
        <v>0</v>
      </c>
      <c r="H99" s="230">
        <f t="shared" si="117"/>
        <v>0</v>
      </c>
      <c r="I99" s="112">
        <f>SUM(I100:I106)</f>
        <v>0</v>
      </c>
      <c r="J99" s="231">
        <f t="shared" ref="J99:K99" si="118">SUM(J100:J106)</f>
        <v>3128</v>
      </c>
      <c r="K99" s="230">
        <f t="shared" si="118"/>
        <v>0</v>
      </c>
      <c r="L99" s="112">
        <f>SUM(L100:L106)</f>
        <v>3128</v>
      </c>
      <c r="M99" s="229">
        <f t="shared" ref="M99:O99" si="119">SUM(M100:M106)</f>
        <v>0</v>
      </c>
      <c r="N99" s="230">
        <f t="shared" si="119"/>
        <v>0</v>
      </c>
      <c r="O99" s="403">
        <f t="shared" si="119"/>
        <v>0</v>
      </c>
      <c r="P99" s="405"/>
      <c r="Q99" s="4"/>
    </row>
    <row r="100" spans="1:17" hidden="1" x14ac:dyDescent="0.25">
      <c r="A100" s="362">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403">
        <f t="shared" ref="O100:O107" si="123">M100+N100</f>
        <v>0</v>
      </c>
      <c r="P100" s="405"/>
      <c r="Q100" s="4"/>
    </row>
    <row r="101" spans="1:17" ht="24" hidden="1" x14ac:dyDescent="0.25">
      <c r="A101" s="362">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403">
        <f t="shared" si="123"/>
        <v>0</v>
      </c>
      <c r="P101" s="411"/>
      <c r="Q101" s="4"/>
    </row>
    <row r="102" spans="1:17" ht="24" x14ac:dyDescent="0.25">
      <c r="A102" s="362">
        <v>2243</v>
      </c>
      <c r="B102" s="105" t="s">
        <v>119</v>
      </c>
      <c r="C102" s="106">
        <f t="shared" si="99"/>
        <v>1549</v>
      </c>
      <c r="D102" s="224">
        <v>182</v>
      </c>
      <c r="E102" s="283"/>
      <c r="F102" s="112">
        <f t="shared" si="120"/>
        <v>182</v>
      </c>
      <c r="G102" s="224"/>
      <c r="H102" s="225"/>
      <c r="I102" s="112">
        <f t="shared" si="121"/>
        <v>0</v>
      </c>
      <c r="J102" s="226">
        <v>1367</v>
      </c>
      <c r="K102" s="283"/>
      <c r="L102" s="112">
        <f t="shared" si="122"/>
        <v>1367</v>
      </c>
      <c r="M102" s="224"/>
      <c r="N102" s="225"/>
      <c r="O102" s="403">
        <f t="shared" si="123"/>
        <v>0</v>
      </c>
      <c r="P102" s="404"/>
      <c r="Q102" s="4"/>
    </row>
    <row r="103" spans="1:17" x14ac:dyDescent="0.25">
      <c r="A103" s="362">
        <v>2244</v>
      </c>
      <c r="B103" s="105" t="s">
        <v>120</v>
      </c>
      <c r="C103" s="106">
        <f t="shared" si="99"/>
        <v>10640</v>
      </c>
      <c r="D103" s="224">
        <v>8879</v>
      </c>
      <c r="E103" s="283"/>
      <c r="F103" s="112">
        <f t="shared" si="120"/>
        <v>8879</v>
      </c>
      <c r="G103" s="224"/>
      <c r="H103" s="225"/>
      <c r="I103" s="112">
        <f t="shared" si="121"/>
        <v>0</v>
      </c>
      <c r="J103" s="226">
        <v>1761</v>
      </c>
      <c r="K103" s="283"/>
      <c r="L103" s="112">
        <f t="shared" si="122"/>
        <v>1761</v>
      </c>
      <c r="M103" s="224"/>
      <c r="N103" s="225"/>
      <c r="O103" s="403">
        <f t="shared" si="123"/>
        <v>0</v>
      </c>
      <c r="P103" s="412"/>
      <c r="Q103" s="4"/>
    </row>
    <row r="104" spans="1:17" ht="24" hidden="1" x14ac:dyDescent="0.25">
      <c r="A104" s="362">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403">
        <f t="shared" si="123"/>
        <v>0</v>
      </c>
      <c r="P104" s="405"/>
      <c r="Q104" s="4"/>
    </row>
    <row r="105" spans="1:17" hidden="1" x14ac:dyDescent="0.25">
      <c r="A105" s="362">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403">
        <f t="shared" si="123"/>
        <v>0</v>
      </c>
      <c r="P105" s="405"/>
      <c r="Q105" s="4"/>
    </row>
    <row r="106" spans="1:17" ht="24" hidden="1" x14ac:dyDescent="0.25">
      <c r="A106" s="362">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403">
        <f t="shared" si="123"/>
        <v>0</v>
      </c>
      <c r="P106" s="405"/>
      <c r="Q106" s="4"/>
    </row>
    <row r="107" spans="1:17" x14ac:dyDescent="0.25">
      <c r="A107" s="390">
        <v>2250</v>
      </c>
      <c r="B107" s="105" t="s">
        <v>124</v>
      </c>
      <c r="C107" s="106">
        <f t="shared" si="99"/>
        <v>1899</v>
      </c>
      <c r="D107" s="224">
        <v>1899</v>
      </c>
      <c r="E107" s="225"/>
      <c r="F107" s="112">
        <f t="shared" si="120"/>
        <v>1899</v>
      </c>
      <c r="G107" s="224"/>
      <c r="H107" s="225"/>
      <c r="I107" s="112">
        <f t="shared" si="121"/>
        <v>0</v>
      </c>
      <c r="J107" s="226"/>
      <c r="K107" s="225"/>
      <c r="L107" s="112">
        <f t="shared" si="122"/>
        <v>0</v>
      </c>
      <c r="M107" s="224"/>
      <c r="N107" s="225"/>
      <c r="O107" s="403">
        <f t="shared" si="123"/>
        <v>0</v>
      </c>
      <c r="P107" s="405"/>
      <c r="Q107" s="4"/>
    </row>
    <row r="108" spans="1:17" x14ac:dyDescent="0.25">
      <c r="A108" s="390">
        <v>2260</v>
      </c>
      <c r="B108" s="105" t="s">
        <v>125</v>
      </c>
      <c r="C108" s="106">
        <f t="shared" si="99"/>
        <v>58</v>
      </c>
      <c r="D108" s="229">
        <f t="shared" ref="D108:E108" si="124">SUM(D109:D113)</f>
        <v>26</v>
      </c>
      <c r="E108" s="230">
        <f t="shared" si="124"/>
        <v>0</v>
      </c>
      <c r="F108" s="112">
        <f>SUM(F109:F113)</f>
        <v>26</v>
      </c>
      <c r="G108" s="229">
        <f t="shared" ref="G108:H108" si="125">SUM(G109:G113)</f>
        <v>0</v>
      </c>
      <c r="H108" s="230">
        <f t="shared" si="125"/>
        <v>0</v>
      </c>
      <c r="I108" s="112">
        <f>SUM(I109:I113)</f>
        <v>0</v>
      </c>
      <c r="J108" s="231">
        <f t="shared" ref="J108:K108" si="126">SUM(J109:J113)</f>
        <v>32</v>
      </c>
      <c r="K108" s="230">
        <f t="shared" si="126"/>
        <v>0</v>
      </c>
      <c r="L108" s="112">
        <f>SUM(L109:L113)</f>
        <v>32</v>
      </c>
      <c r="M108" s="229">
        <f t="shared" ref="M108:O108" si="127">SUM(M109:M113)</f>
        <v>0</v>
      </c>
      <c r="N108" s="230">
        <f t="shared" si="127"/>
        <v>0</v>
      </c>
      <c r="O108" s="403">
        <f t="shared" si="127"/>
        <v>0</v>
      </c>
      <c r="P108" s="405"/>
      <c r="Q108" s="4"/>
    </row>
    <row r="109" spans="1:17" hidden="1" x14ac:dyDescent="0.25">
      <c r="A109" s="362">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403">
        <f t="shared" ref="O109:O113" si="131">M109+N109</f>
        <v>0</v>
      </c>
      <c r="P109" s="405"/>
      <c r="Q109" s="4"/>
    </row>
    <row r="110" spans="1:17" hidden="1" x14ac:dyDescent="0.25">
      <c r="A110" s="362">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403">
        <f t="shared" si="131"/>
        <v>0</v>
      </c>
      <c r="P110" s="405"/>
      <c r="Q110" s="4"/>
    </row>
    <row r="111" spans="1:17" hidden="1" x14ac:dyDescent="0.25">
      <c r="A111" s="362">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403">
        <f t="shared" si="131"/>
        <v>0</v>
      </c>
      <c r="P111" s="405"/>
      <c r="Q111" s="4"/>
    </row>
    <row r="112" spans="1:17" ht="24" x14ac:dyDescent="0.25">
      <c r="A112" s="362">
        <v>2264</v>
      </c>
      <c r="B112" s="105" t="s">
        <v>129</v>
      </c>
      <c r="C112" s="106">
        <f t="shared" si="99"/>
        <v>32</v>
      </c>
      <c r="D112" s="224"/>
      <c r="E112" s="225"/>
      <c r="F112" s="112">
        <f t="shared" si="128"/>
        <v>0</v>
      </c>
      <c r="G112" s="224"/>
      <c r="H112" s="225"/>
      <c r="I112" s="112">
        <f t="shared" si="129"/>
        <v>0</v>
      </c>
      <c r="J112" s="226">
        <v>32</v>
      </c>
      <c r="K112" s="283"/>
      <c r="L112" s="112">
        <f t="shared" si="130"/>
        <v>32</v>
      </c>
      <c r="M112" s="224"/>
      <c r="N112" s="225"/>
      <c r="O112" s="403">
        <f t="shared" si="131"/>
        <v>0</v>
      </c>
      <c r="P112" s="409"/>
      <c r="Q112" s="4"/>
    </row>
    <row r="113" spans="1:17" x14ac:dyDescent="0.25">
      <c r="A113" s="362">
        <v>2269</v>
      </c>
      <c r="B113" s="105" t="s">
        <v>130</v>
      </c>
      <c r="C113" s="106">
        <f t="shared" si="99"/>
        <v>26</v>
      </c>
      <c r="D113" s="224">
        <v>26</v>
      </c>
      <c r="E113" s="225"/>
      <c r="F113" s="112">
        <f t="shared" si="128"/>
        <v>26</v>
      </c>
      <c r="G113" s="224"/>
      <c r="H113" s="225"/>
      <c r="I113" s="112">
        <f t="shared" si="129"/>
        <v>0</v>
      </c>
      <c r="J113" s="226"/>
      <c r="K113" s="225"/>
      <c r="L113" s="112">
        <f t="shared" si="130"/>
        <v>0</v>
      </c>
      <c r="M113" s="224"/>
      <c r="N113" s="225"/>
      <c r="O113" s="403">
        <f t="shared" si="131"/>
        <v>0</v>
      </c>
      <c r="P113" s="405"/>
      <c r="Q113" s="4"/>
    </row>
    <row r="114" spans="1:17" hidden="1" x14ac:dyDescent="0.25">
      <c r="A114" s="390">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403">
        <f t="shared" si="135"/>
        <v>0</v>
      </c>
      <c r="P114" s="405"/>
      <c r="Q114" s="4"/>
    </row>
    <row r="115" spans="1:17" hidden="1" x14ac:dyDescent="0.25">
      <c r="A115" s="362">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403">
        <f t="shared" ref="O115:O119" si="139">M115+N115</f>
        <v>0</v>
      </c>
      <c r="P115" s="405"/>
      <c r="Q115" s="4"/>
    </row>
    <row r="116" spans="1:17" ht="24" hidden="1" x14ac:dyDescent="0.25">
      <c r="A116" s="362">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403">
        <f t="shared" si="139"/>
        <v>0</v>
      </c>
      <c r="P116" s="405"/>
      <c r="Q116" s="4"/>
    </row>
    <row r="117" spans="1:17" ht="24" hidden="1" x14ac:dyDescent="0.25">
      <c r="A117" s="362">
        <v>2275</v>
      </c>
      <c r="B117" s="105" t="s">
        <v>134</v>
      </c>
      <c r="C117" s="106">
        <f t="shared" si="99"/>
        <v>0</v>
      </c>
      <c r="D117" s="224">
        <v>0</v>
      </c>
      <c r="E117" s="283"/>
      <c r="F117" s="112">
        <f t="shared" si="136"/>
        <v>0</v>
      </c>
      <c r="G117" s="224"/>
      <c r="H117" s="225"/>
      <c r="I117" s="112">
        <f t="shared" si="137"/>
        <v>0</v>
      </c>
      <c r="J117" s="226">
        <v>0</v>
      </c>
      <c r="K117" s="283"/>
      <c r="L117" s="112">
        <f t="shared" si="138"/>
        <v>0</v>
      </c>
      <c r="M117" s="224"/>
      <c r="N117" s="225"/>
      <c r="O117" s="403">
        <f t="shared" si="139"/>
        <v>0</v>
      </c>
      <c r="P117" s="409"/>
      <c r="Q117" s="4"/>
    </row>
    <row r="118" spans="1:17" ht="36" hidden="1" x14ac:dyDescent="0.25">
      <c r="A118" s="362">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403">
        <f t="shared" si="139"/>
        <v>0</v>
      </c>
      <c r="P118" s="405"/>
      <c r="Q118" s="4"/>
    </row>
    <row r="119" spans="1:17" ht="37.5" hidden="1" customHeight="1" x14ac:dyDescent="0.25">
      <c r="A119" s="390">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403">
        <f t="shared" si="139"/>
        <v>0</v>
      </c>
      <c r="P119" s="405"/>
      <c r="Q119" s="4"/>
    </row>
    <row r="120" spans="1:17" ht="38.25" customHeight="1" x14ac:dyDescent="0.25">
      <c r="A120" s="413">
        <v>2300</v>
      </c>
      <c r="B120" s="127" t="s">
        <v>137</v>
      </c>
      <c r="C120" s="128">
        <f t="shared" si="99"/>
        <v>17788</v>
      </c>
      <c r="D120" s="244">
        <f t="shared" ref="D120:E120" si="140">SUM(D121,D126,D130,D131,D134,D138,D146,D147,D150)</f>
        <v>5443</v>
      </c>
      <c r="E120" s="245">
        <f t="shared" si="140"/>
        <v>0</v>
      </c>
      <c r="F120" s="134">
        <f>SUM(F121,F126,F130,F131,F134,F138,F146,F147,F150)</f>
        <v>5443</v>
      </c>
      <c r="G120" s="244">
        <f t="shared" ref="G120:H120" si="141">SUM(G121,G126,G130,G131,G134,G138,G146,G147,G150)</f>
        <v>0</v>
      </c>
      <c r="H120" s="245">
        <f t="shared" si="141"/>
        <v>0</v>
      </c>
      <c r="I120" s="134">
        <f>SUM(I121,I126,I130,I131,I134,I138,I146,I147,I150)</f>
        <v>0</v>
      </c>
      <c r="J120" s="246">
        <f t="shared" ref="J120:K120" si="142">SUM(J121,J126,J130,J131,J134,J138,J146,J147,J150)</f>
        <v>12345</v>
      </c>
      <c r="K120" s="245">
        <f t="shared" si="142"/>
        <v>0</v>
      </c>
      <c r="L120" s="134">
        <f>SUM(L121,L126,L130,L131,L134,L138,L146,L147,L150)</f>
        <v>12345</v>
      </c>
      <c r="M120" s="244">
        <f t="shared" ref="M120:O120" si="143">SUM(M121,M126,M130,M131,M134,M138,M146,M147,M150)</f>
        <v>0</v>
      </c>
      <c r="N120" s="245">
        <f t="shared" si="143"/>
        <v>0</v>
      </c>
      <c r="O120" s="414">
        <f t="shared" si="143"/>
        <v>0</v>
      </c>
      <c r="P120" s="406"/>
      <c r="Q120" s="4"/>
    </row>
    <row r="121" spans="1:17" ht="24" x14ac:dyDescent="0.25">
      <c r="A121" s="396">
        <v>2310</v>
      </c>
      <c r="B121" s="95" t="s">
        <v>138</v>
      </c>
      <c r="C121" s="96">
        <f t="shared" si="99"/>
        <v>8759</v>
      </c>
      <c r="D121" s="237">
        <f t="shared" ref="D121:O121" si="144">SUM(D122:D125)</f>
        <v>1243</v>
      </c>
      <c r="E121" s="238">
        <f t="shared" si="144"/>
        <v>0</v>
      </c>
      <c r="F121" s="102">
        <f t="shared" si="144"/>
        <v>1243</v>
      </c>
      <c r="G121" s="237">
        <f t="shared" si="144"/>
        <v>0</v>
      </c>
      <c r="H121" s="238">
        <f t="shared" si="144"/>
        <v>0</v>
      </c>
      <c r="I121" s="102">
        <f t="shared" si="144"/>
        <v>0</v>
      </c>
      <c r="J121" s="239">
        <f t="shared" si="144"/>
        <v>7516</v>
      </c>
      <c r="K121" s="238">
        <f t="shared" si="144"/>
        <v>0</v>
      </c>
      <c r="L121" s="102">
        <f t="shared" si="144"/>
        <v>7516</v>
      </c>
      <c r="M121" s="237">
        <f t="shared" si="144"/>
        <v>0</v>
      </c>
      <c r="N121" s="238">
        <f t="shared" si="144"/>
        <v>0</v>
      </c>
      <c r="O121" s="401">
        <f t="shared" si="144"/>
        <v>0</v>
      </c>
      <c r="P121" s="402"/>
      <c r="Q121" s="4"/>
    </row>
    <row r="122" spans="1:17" ht="14.25" customHeight="1" x14ac:dyDescent="0.25">
      <c r="A122" s="362">
        <v>2311</v>
      </c>
      <c r="B122" s="105" t="s">
        <v>139</v>
      </c>
      <c r="C122" s="106">
        <f t="shared" si="99"/>
        <v>2197</v>
      </c>
      <c r="D122" s="224">
        <v>693</v>
      </c>
      <c r="E122" s="225"/>
      <c r="F122" s="112">
        <f t="shared" ref="F122:F125" si="145">D122+E122</f>
        <v>693</v>
      </c>
      <c r="G122" s="224"/>
      <c r="H122" s="225"/>
      <c r="I122" s="112">
        <f t="shared" ref="I122:I125" si="146">G122+H122</f>
        <v>0</v>
      </c>
      <c r="J122" s="226">
        <v>1504</v>
      </c>
      <c r="K122" s="283"/>
      <c r="L122" s="112">
        <f t="shared" ref="L122:L125" si="147">J122+K122</f>
        <v>1504</v>
      </c>
      <c r="M122" s="224"/>
      <c r="N122" s="225"/>
      <c r="O122" s="403">
        <f t="shared" ref="O122:O125" si="148">M122+N122</f>
        <v>0</v>
      </c>
      <c r="P122" s="409"/>
      <c r="Q122" s="4"/>
    </row>
    <row r="123" spans="1:17" ht="12" customHeight="1" x14ac:dyDescent="0.25">
      <c r="A123" s="362">
        <v>2312</v>
      </c>
      <c r="B123" s="105" t="s">
        <v>140</v>
      </c>
      <c r="C123" s="106">
        <f t="shared" si="99"/>
        <v>4512</v>
      </c>
      <c r="D123" s="224"/>
      <c r="E123" s="225"/>
      <c r="F123" s="112">
        <f t="shared" si="145"/>
        <v>0</v>
      </c>
      <c r="G123" s="224"/>
      <c r="H123" s="225"/>
      <c r="I123" s="112">
        <f t="shared" si="146"/>
        <v>0</v>
      </c>
      <c r="J123" s="226">
        <v>4512</v>
      </c>
      <c r="K123" s="283"/>
      <c r="L123" s="112">
        <f t="shared" si="147"/>
        <v>4512</v>
      </c>
      <c r="M123" s="224"/>
      <c r="N123" s="225"/>
      <c r="O123" s="403">
        <f t="shared" si="148"/>
        <v>0</v>
      </c>
      <c r="P123" s="409"/>
      <c r="Q123" s="4"/>
    </row>
    <row r="124" spans="1:17" hidden="1" x14ac:dyDescent="0.25">
      <c r="A124" s="362">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403">
        <f t="shared" si="148"/>
        <v>0</v>
      </c>
      <c r="P124" s="405"/>
      <c r="Q124" s="4"/>
    </row>
    <row r="125" spans="1:17" ht="28.5" customHeight="1" x14ac:dyDescent="0.25">
      <c r="A125" s="362">
        <v>2314</v>
      </c>
      <c r="B125" s="105" t="s">
        <v>142</v>
      </c>
      <c r="C125" s="106">
        <f t="shared" si="99"/>
        <v>2050</v>
      </c>
      <c r="D125" s="224">
        <v>550</v>
      </c>
      <c r="E125" s="283"/>
      <c r="F125" s="112">
        <f t="shared" si="145"/>
        <v>550</v>
      </c>
      <c r="G125" s="224"/>
      <c r="H125" s="225"/>
      <c r="I125" s="112">
        <f t="shared" si="146"/>
        <v>0</v>
      </c>
      <c r="J125" s="226">
        <v>1500</v>
      </c>
      <c r="K125" s="225"/>
      <c r="L125" s="112">
        <f t="shared" si="147"/>
        <v>1500</v>
      </c>
      <c r="M125" s="224"/>
      <c r="N125" s="225"/>
      <c r="O125" s="403">
        <f t="shared" si="148"/>
        <v>0</v>
      </c>
      <c r="P125" s="415"/>
      <c r="Q125" s="4"/>
    </row>
    <row r="126" spans="1:17" x14ac:dyDescent="0.25">
      <c r="A126" s="390">
        <v>2320</v>
      </c>
      <c r="B126" s="105" t="s">
        <v>143</v>
      </c>
      <c r="C126" s="106">
        <f t="shared" si="99"/>
        <v>434</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434</v>
      </c>
      <c r="K126" s="230">
        <f t="shared" si="151"/>
        <v>0</v>
      </c>
      <c r="L126" s="112">
        <f>SUM(L127:L129)</f>
        <v>434</v>
      </c>
      <c r="M126" s="229">
        <f t="shared" ref="M126:O126" si="152">SUM(M127:M129)</f>
        <v>0</v>
      </c>
      <c r="N126" s="230">
        <f t="shared" si="152"/>
        <v>0</v>
      </c>
      <c r="O126" s="403">
        <f t="shared" si="152"/>
        <v>0</v>
      </c>
      <c r="P126" s="408"/>
      <c r="Q126" s="4"/>
    </row>
    <row r="127" spans="1:17" hidden="1" x14ac:dyDescent="0.25">
      <c r="A127" s="362">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403">
        <f t="shared" ref="O127:O130" si="156">M127+N127</f>
        <v>0</v>
      </c>
      <c r="P127" s="405"/>
      <c r="Q127" s="4"/>
    </row>
    <row r="128" spans="1:17" x14ac:dyDescent="0.25">
      <c r="A128" s="362">
        <v>2322</v>
      </c>
      <c r="B128" s="105" t="s">
        <v>145</v>
      </c>
      <c r="C128" s="106">
        <f t="shared" si="99"/>
        <v>434</v>
      </c>
      <c r="D128" s="224"/>
      <c r="E128" s="225"/>
      <c r="F128" s="112">
        <f t="shared" si="153"/>
        <v>0</v>
      </c>
      <c r="G128" s="224"/>
      <c r="H128" s="225"/>
      <c r="I128" s="112">
        <f t="shared" si="154"/>
        <v>0</v>
      </c>
      <c r="J128" s="226">
        <v>434</v>
      </c>
      <c r="K128" s="283"/>
      <c r="L128" s="112">
        <f t="shared" si="155"/>
        <v>434</v>
      </c>
      <c r="M128" s="224"/>
      <c r="N128" s="225"/>
      <c r="O128" s="403">
        <f t="shared" si="156"/>
        <v>0</v>
      </c>
      <c r="P128" s="416"/>
      <c r="Q128" s="4"/>
    </row>
    <row r="129" spans="1:17" ht="10.5" hidden="1" customHeight="1" x14ac:dyDescent="0.25">
      <c r="A129" s="362">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403">
        <f t="shared" si="156"/>
        <v>0</v>
      </c>
      <c r="P129" s="405"/>
      <c r="Q129" s="4"/>
    </row>
    <row r="130" spans="1:17" hidden="1" x14ac:dyDescent="0.25">
      <c r="A130" s="390">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403">
        <f t="shared" si="156"/>
        <v>0</v>
      </c>
      <c r="P130" s="405"/>
      <c r="Q130" s="4"/>
    </row>
    <row r="131" spans="1:17" ht="48" hidden="1" x14ac:dyDescent="0.25">
      <c r="A131" s="390">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403">
        <f t="shared" si="160"/>
        <v>0</v>
      </c>
      <c r="P131" s="405"/>
      <c r="Q131" s="4"/>
    </row>
    <row r="132" spans="1:17" hidden="1" x14ac:dyDescent="0.25">
      <c r="A132" s="362">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403">
        <f t="shared" ref="O132:O133" si="164">M132+N132</f>
        <v>0</v>
      </c>
      <c r="P132" s="405"/>
      <c r="Q132" s="4"/>
    </row>
    <row r="133" spans="1:17" ht="24" hidden="1" x14ac:dyDescent="0.25">
      <c r="A133" s="362">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403">
        <f t="shared" si="164"/>
        <v>0</v>
      </c>
      <c r="P133" s="405"/>
      <c r="Q133" s="4"/>
    </row>
    <row r="134" spans="1:17" ht="14.25" customHeight="1" x14ac:dyDescent="0.25">
      <c r="A134" s="385">
        <v>2350</v>
      </c>
      <c r="B134" s="167" t="s">
        <v>151</v>
      </c>
      <c r="C134" s="172">
        <f t="shared" si="99"/>
        <v>4385</v>
      </c>
      <c r="D134" s="173">
        <f t="shared" ref="D134:E134" si="165">SUM(D135:D137)</f>
        <v>1700</v>
      </c>
      <c r="E134" s="174">
        <f t="shared" si="165"/>
        <v>0</v>
      </c>
      <c r="F134" s="217">
        <f>SUM(F135:F137)</f>
        <v>1700</v>
      </c>
      <c r="G134" s="173">
        <f t="shared" ref="G134:H134" si="166">SUM(G135:G137)</f>
        <v>0</v>
      </c>
      <c r="H134" s="174">
        <f t="shared" si="166"/>
        <v>0</v>
      </c>
      <c r="I134" s="217">
        <f>SUM(I135:I137)</f>
        <v>0</v>
      </c>
      <c r="J134" s="218">
        <f t="shared" ref="J134:K134" si="167">SUM(J135:J137)</f>
        <v>2685</v>
      </c>
      <c r="K134" s="174">
        <f t="shared" si="167"/>
        <v>0</v>
      </c>
      <c r="L134" s="217">
        <f>SUM(L135:L137)</f>
        <v>2685</v>
      </c>
      <c r="M134" s="173">
        <f t="shared" ref="M134:O134" si="168">SUM(M135:M137)</f>
        <v>0</v>
      </c>
      <c r="N134" s="174">
        <f t="shared" si="168"/>
        <v>0</v>
      </c>
      <c r="O134" s="407">
        <f t="shared" si="168"/>
        <v>0</v>
      </c>
      <c r="P134" s="408"/>
      <c r="Q134" s="4"/>
    </row>
    <row r="135" spans="1:17" x14ac:dyDescent="0.25">
      <c r="A135" s="360">
        <v>2351</v>
      </c>
      <c r="B135" s="95" t="s">
        <v>152</v>
      </c>
      <c r="C135" s="96">
        <f t="shared" si="99"/>
        <v>200</v>
      </c>
      <c r="D135" s="220"/>
      <c r="E135" s="221"/>
      <c r="F135" s="102">
        <f t="shared" ref="F135:F137" si="169">D135+E135</f>
        <v>0</v>
      </c>
      <c r="G135" s="220"/>
      <c r="H135" s="221"/>
      <c r="I135" s="102">
        <f t="shared" ref="I135:I137" si="170">G135+H135</f>
        <v>0</v>
      </c>
      <c r="J135" s="222">
        <v>200</v>
      </c>
      <c r="K135" s="221"/>
      <c r="L135" s="102">
        <f t="shared" ref="L135:L137" si="171">J135+K135</f>
        <v>200</v>
      </c>
      <c r="M135" s="220"/>
      <c r="N135" s="221"/>
      <c r="O135" s="401">
        <f t="shared" ref="O135:O137" si="172">M135+N135</f>
        <v>0</v>
      </c>
      <c r="P135" s="402"/>
      <c r="Q135" s="4"/>
    </row>
    <row r="136" spans="1:17" ht="24" x14ac:dyDescent="0.25">
      <c r="A136" s="362">
        <v>2352</v>
      </c>
      <c r="B136" s="105" t="s">
        <v>153</v>
      </c>
      <c r="C136" s="106">
        <f t="shared" si="99"/>
        <v>4185</v>
      </c>
      <c r="D136" s="224">
        <v>1700</v>
      </c>
      <c r="E136" s="283"/>
      <c r="F136" s="112">
        <f t="shared" si="169"/>
        <v>1700</v>
      </c>
      <c r="G136" s="224"/>
      <c r="H136" s="225"/>
      <c r="I136" s="112">
        <f t="shared" si="170"/>
        <v>0</v>
      </c>
      <c r="J136" s="226">
        <v>2485</v>
      </c>
      <c r="K136" s="283"/>
      <c r="L136" s="112">
        <f t="shared" si="171"/>
        <v>2485</v>
      </c>
      <c r="M136" s="224"/>
      <c r="N136" s="225"/>
      <c r="O136" s="403">
        <f t="shared" si="172"/>
        <v>0</v>
      </c>
      <c r="P136" s="416"/>
      <c r="Q136" s="4"/>
    </row>
    <row r="137" spans="1:17" ht="24" hidden="1" x14ac:dyDescent="0.25">
      <c r="A137" s="362">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403">
        <f t="shared" si="172"/>
        <v>0</v>
      </c>
      <c r="P137" s="408"/>
      <c r="Q137" s="4"/>
    </row>
    <row r="138" spans="1:17" ht="36" x14ac:dyDescent="0.25">
      <c r="A138" s="390">
        <v>2360</v>
      </c>
      <c r="B138" s="105" t="s">
        <v>155</v>
      </c>
      <c r="C138" s="106">
        <f t="shared" si="99"/>
        <v>2300</v>
      </c>
      <c r="D138" s="229">
        <f t="shared" ref="D138:E138" si="173">SUM(D139:D145)</f>
        <v>1050</v>
      </c>
      <c r="E138" s="230">
        <f t="shared" si="173"/>
        <v>0</v>
      </c>
      <c r="F138" s="112">
        <f>SUM(F139:F145)</f>
        <v>1050</v>
      </c>
      <c r="G138" s="229">
        <f t="shared" ref="G138:H138" si="174">SUM(G139:G145)</f>
        <v>0</v>
      </c>
      <c r="H138" s="230">
        <f t="shared" si="174"/>
        <v>0</v>
      </c>
      <c r="I138" s="112">
        <f>SUM(I139:I145)</f>
        <v>0</v>
      </c>
      <c r="J138" s="231">
        <f t="shared" ref="J138:K138" si="175">SUM(J139:J145)</f>
        <v>1250</v>
      </c>
      <c r="K138" s="230">
        <f t="shared" si="175"/>
        <v>0</v>
      </c>
      <c r="L138" s="112">
        <f>SUM(L139:L145)</f>
        <v>1250</v>
      </c>
      <c r="M138" s="229">
        <f t="shared" ref="M138:O138" si="176">SUM(M139:M145)</f>
        <v>0</v>
      </c>
      <c r="N138" s="230">
        <f t="shared" si="176"/>
        <v>0</v>
      </c>
      <c r="O138" s="403">
        <f t="shared" si="176"/>
        <v>0</v>
      </c>
      <c r="P138" s="405"/>
      <c r="Q138" s="4"/>
    </row>
    <row r="139" spans="1:17" x14ac:dyDescent="0.25">
      <c r="A139" s="344">
        <v>2361</v>
      </c>
      <c r="B139" s="105" t="s">
        <v>156</v>
      </c>
      <c r="C139" s="106">
        <f t="shared" si="99"/>
        <v>1250</v>
      </c>
      <c r="D139" s="224"/>
      <c r="E139" s="225"/>
      <c r="F139" s="112">
        <f t="shared" ref="F139:F146" si="177">D139+E139</f>
        <v>0</v>
      </c>
      <c r="G139" s="224"/>
      <c r="H139" s="225"/>
      <c r="I139" s="112">
        <f t="shared" ref="I139:I146" si="178">G139+H139</f>
        <v>0</v>
      </c>
      <c r="J139" s="226">
        <v>1250</v>
      </c>
      <c r="K139" s="225"/>
      <c r="L139" s="112">
        <f t="shared" ref="L139:L146" si="179">J139+K139</f>
        <v>1250</v>
      </c>
      <c r="M139" s="224"/>
      <c r="N139" s="225"/>
      <c r="O139" s="403">
        <f t="shared" ref="O139:O146" si="180">M139+N139</f>
        <v>0</v>
      </c>
      <c r="P139" s="405"/>
      <c r="Q139" s="4"/>
    </row>
    <row r="140" spans="1:17" ht="24" hidden="1" x14ac:dyDescent="0.25">
      <c r="A140" s="344">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403">
        <f t="shared" si="180"/>
        <v>0</v>
      </c>
      <c r="P140" s="405"/>
      <c r="Q140" s="4"/>
    </row>
    <row r="141" spans="1:17" x14ac:dyDescent="0.25">
      <c r="A141" s="344">
        <v>2363</v>
      </c>
      <c r="B141" s="105" t="s">
        <v>158</v>
      </c>
      <c r="C141" s="106">
        <f t="shared" si="99"/>
        <v>1050</v>
      </c>
      <c r="D141" s="224">
        <v>1050</v>
      </c>
      <c r="E141" s="225"/>
      <c r="F141" s="112">
        <f t="shared" si="177"/>
        <v>1050</v>
      </c>
      <c r="G141" s="224"/>
      <c r="H141" s="225"/>
      <c r="I141" s="112">
        <f t="shared" si="178"/>
        <v>0</v>
      </c>
      <c r="J141" s="226"/>
      <c r="K141" s="225"/>
      <c r="L141" s="112">
        <f t="shared" si="179"/>
        <v>0</v>
      </c>
      <c r="M141" s="224"/>
      <c r="N141" s="225"/>
      <c r="O141" s="403">
        <f t="shared" si="180"/>
        <v>0</v>
      </c>
      <c r="P141" s="405"/>
      <c r="Q141" s="4"/>
    </row>
    <row r="142" spans="1:17" hidden="1" x14ac:dyDescent="0.25">
      <c r="A142" s="344">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403">
        <f t="shared" si="180"/>
        <v>0</v>
      </c>
      <c r="P142" s="405"/>
      <c r="Q142" s="4"/>
    </row>
    <row r="143" spans="1:17" ht="12.75" hidden="1" customHeight="1" x14ac:dyDescent="0.25">
      <c r="A143" s="344">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403">
        <f t="shared" si="180"/>
        <v>0</v>
      </c>
      <c r="P143" s="405"/>
      <c r="Q143" s="4"/>
    </row>
    <row r="144" spans="1:17" ht="36" hidden="1" x14ac:dyDescent="0.25">
      <c r="A144" s="344">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403">
        <f t="shared" si="180"/>
        <v>0</v>
      </c>
      <c r="P144" s="405"/>
      <c r="Q144" s="4"/>
    </row>
    <row r="145" spans="1:17" ht="60" hidden="1" x14ac:dyDescent="0.25">
      <c r="A145" s="344">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403">
        <f t="shared" si="180"/>
        <v>0</v>
      </c>
      <c r="P145" s="405"/>
      <c r="Q145" s="4"/>
    </row>
    <row r="146" spans="1:17" x14ac:dyDescent="0.25">
      <c r="A146" s="385">
        <v>2370</v>
      </c>
      <c r="B146" s="167" t="s">
        <v>163</v>
      </c>
      <c r="C146" s="172">
        <f t="shared" si="99"/>
        <v>1850</v>
      </c>
      <c r="D146" s="232">
        <v>1450</v>
      </c>
      <c r="E146" s="233"/>
      <c r="F146" s="217">
        <f t="shared" si="177"/>
        <v>1450</v>
      </c>
      <c r="G146" s="232"/>
      <c r="H146" s="233"/>
      <c r="I146" s="217">
        <f t="shared" si="178"/>
        <v>0</v>
      </c>
      <c r="J146" s="234">
        <v>400</v>
      </c>
      <c r="K146" s="233"/>
      <c r="L146" s="217">
        <f t="shared" si="179"/>
        <v>400</v>
      </c>
      <c r="M146" s="232"/>
      <c r="N146" s="393"/>
      <c r="O146" s="407">
        <f t="shared" si="180"/>
        <v>0</v>
      </c>
      <c r="P146" s="408"/>
      <c r="Q146" s="4"/>
    </row>
    <row r="147" spans="1:17" hidden="1" x14ac:dyDescent="0.25">
      <c r="A147" s="385">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407">
        <f t="shared" si="184"/>
        <v>0</v>
      </c>
      <c r="P147" s="408"/>
      <c r="Q147" s="4"/>
    </row>
    <row r="148" spans="1:17" hidden="1" x14ac:dyDescent="0.25">
      <c r="A148" s="342">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401">
        <f t="shared" ref="O148:O151" si="188">M148+N148</f>
        <v>0</v>
      </c>
      <c r="P148" s="402"/>
      <c r="Q148" s="4"/>
    </row>
    <row r="149" spans="1:17" ht="24" hidden="1" x14ac:dyDescent="0.25">
      <c r="A149" s="344">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403">
        <f t="shared" si="188"/>
        <v>0</v>
      </c>
      <c r="P149" s="405"/>
      <c r="Q149" s="4"/>
    </row>
    <row r="150" spans="1:17" x14ac:dyDescent="0.25">
      <c r="A150" s="385">
        <v>2390</v>
      </c>
      <c r="B150" s="167" t="s">
        <v>167</v>
      </c>
      <c r="C150" s="172">
        <f t="shared" si="189"/>
        <v>60</v>
      </c>
      <c r="D150" s="232"/>
      <c r="E150" s="233"/>
      <c r="F150" s="217">
        <f t="shared" si="185"/>
        <v>0</v>
      </c>
      <c r="G150" s="232"/>
      <c r="H150" s="233"/>
      <c r="I150" s="217">
        <f t="shared" si="186"/>
        <v>0</v>
      </c>
      <c r="J150" s="234">
        <v>60</v>
      </c>
      <c r="K150" s="233"/>
      <c r="L150" s="217">
        <f t="shared" si="187"/>
        <v>60</v>
      </c>
      <c r="M150" s="232"/>
      <c r="N150" s="233"/>
      <c r="O150" s="407">
        <f t="shared" si="188"/>
        <v>0</v>
      </c>
      <c r="P150" s="408"/>
      <c r="Q150" s="4"/>
    </row>
    <row r="151" spans="1:17" hidden="1" x14ac:dyDescent="0.25">
      <c r="A151" s="352">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399">
        <f t="shared" si="188"/>
        <v>0</v>
      </c>
      <c r="P151" s="417"/>
      <c r="Q151" s="4"/>
    </row>
    <row r="152" spans="1:17" ht="24" hidden="1" x14ac:dyDescent="0.25">
      <c r="A152" s="352">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399">
        <f t="shared" si="191"/>
        <v>0</v>
      </c>
      <c r="P152" s="400"/>
      <c r="Q152" s="4"/>
    </row>
    <row r="153" spans="1:17" ht="24" hidden="1" x14ac:dyDescent="0.25">
      <c r="A153" s="39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401">
        <f t="shared" si="193"/>
        <v>0</v>
      </c>
      <c r="P153" s="418"/>
      <c r="Q153" s="4"/>
    </row>
    <row r="154" spans="1:17" ht="24" hidden="1" x14ac:dyDescent="0.25">
      <c r="A154" s="362">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403">
        <f t="shared" ref="O154:O159" si="197">M154+N154</f>
        <v>0</v>
      </c>
      <c r="P154" s="405"/>
      <c r="Q154" s="4"/>
    </row>
    <row r="155" spans="1:17" ht="24" hidden="1" x14ac:dyDescent="0.25">
      <c r="A155" s="362">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403">
        <f t="shared" si="197"/>
        <v>0</v>
      </c>
      <c r="P155" s="405"/>
      <c r="Q155" s="4"/>
    </row>
    <row r="156" spans="1:17" ht="36" hidden="1" x14ac:dyDescent="0.25">
      <c r="A156" s="362">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403">
        <f t="shared" si="197"/>
        <v>0</v>
      </c>
      <c r="P156" s="405"/>
      <c r="Q156" s="4"/>
    </row>
    <row r="157" spans="1:17" ht="24" hidden="1" x14ac:dyDescent="0.25">
      <c r="A157" s="362">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403">
        <f t="shared" si="197"/>
        <v>0</v>
      </c>
      <c r="P157" s="405"/>
      <c r="Q157" s="4"/>
    </row>
    <row r="158" spans="1:17" ht="24" hidden="1" x14ac:dyDescent="0.25">
      <c r="A158" s="362">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403">
        <f t="shared" si="197"/>
        <v>0</v>
      </c>
      <c r="P158" s="405"/>
      <c r="Q158" s="4"/>
    </row>
    <row r="159" spans="1:17" ht="24" hidden="1" x14ac:dyDescent="0.25">
      <c r="A159" s="390">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403">
        <f t="shared" si="197"/>
        <v>0</v>
      </c>
      <c r="P159" s="405"/>
      <c r="Q159" s="4"/>
    </row>
    <row r="160" spans="1:17" hidden="1" x14ac:dyDescent="0.25">
      <c r="A160" s="382">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419">
        <f t="shared" si="201"/>
        <v>0</v>
      </c>
      <c r="P160" s="420"/>
      <c r="Q160" s="4"/>
    </row>
    <row r="161" spans="1:17" ht="24" hidden="1" x14ac:dyDescent="0.25">
      <c r="A161" s="352">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399">
        <f t="shared" si="203"/>
        <v>0</v>
      </c>
      <c r="P161" s="400"/>
      <c r="Q161" s="4"/>
    </row>
    <row r="162" spans="1:17" ht="36" hidden="1" x14ac:dyDescent="0.25">
      <c r="A162" s="39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401">
        <f t="shared" si="207"/>
        <v>0</v>
      </c>
      <c r="P162" s="402"/>
      <c r="Q162" s="4"/>
    </row>
    <row r="163" spans="1:17" ht="24" hidden="1" x14ac:dyDescent="0.25">
      <c r="A163" s="362">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403">
        <f t="shared" ref="O163:O165" si="211">M163+N163</f>
        <v>0</v>
      </c>
      <c r="P163" s="405"/>
      <c r="Q163" s="4"/>
    </row>
    <row r="164" spans="1:17" ht="36" hidden="1" x14ac:dyDescent="0.25">
      <c r="A164" s="362">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403">
        <f t="shared" si="211"/>
        <v>0</v>
      </c>
      <c r="P164" s="405"/>
      <c r="Q164" s="4"/>
    </row>
    <row r="165" spans="1:17" ht="24" hidden="1" x14ac:dyDescent="0.25">
      <c r="A165" s="362">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403">
        <f t="shared" si="211"/>
        <v>0</v>
      </c>
      <c r="P165" s="405"/>
      <c r="Q165" s="4"/>
    </row>
    <row r="166" spans="1:17" ht="84" hidden="1" x14ac:dyDescent="0.25">
      <c r="A166" s="39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401">
        <f t="shared" si="213"/>
        <v>0</v>
      </c>
      <c r="P166" s="411"/>
      <c r="Q166" s="4"/>
    </row>
    <row r="167" spans="1:17" ht="72" hidden="1" x14ac:dyDescent="0.25">
      <c r="A167" s="362">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403">
        <f t="shared" ref="O167:O170" si="217">M167+N167</f>
        <v>0</v>
      </c>
      <c r="P167" s="405"/>
      <c r="Q167" s="4"/>
    </row>
    <row r="168" spans="1:17" ht="72" hidden="1" x14ac:dyDescent="0.25">
      <c r="A168" s="362">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403">
        <f t="shared" si="217"/>
        <v>0</v>
      </c>
      <c r="P168" s="405"/>
      <c r="Q168" s="4"/>
    </row>
    <row r="169" spans="1:17" ht="72" hidden="1" x14ac:dyDescent="0.25">
      <c r="A169" s="362">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403">
        <f t="shared" si="217"/>
        <v>0</v>
      </c>
      <c r="P169" s="405"/>
      <c r="Q169" s="4"/>
    </row>
    <row r="170" spans="1:17" ht="60" hidden="1" x14ac:dyDescent="0.25">
      <c r="A170" s="421">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422">
        <f t="shared" si="217"/>
        <v>0</v>
      </c>
      <c r="P170" s="411"/>
      <c r="Q170" s="4"/>
    </row>
    <row r="171" spans="1:17" ht="48" hidden="1" x14ac:dyDescent="0.25">
      <c r="A171" s="423">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424">
        <f t="shared" si="219"/>
        <v>0</v>
      </c>
      <c r="P171" s="400"/>
      <c r="Q171" s="4"/>
    </row>
    <row r="172" spans="1:17" ht="48" hidden="1" x14ac:dyDescent="0.25">
      <c r="A172" s="370">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407">
        <f t="shared" ref="O172:O173" si="223">M172+N172</f>
        <v>0</v>
      </c>
      <c r="P172" s="408"/>
      <c r="Q172" s="4"/>
    </row>
    <row r="173" spans="1:17" ht="48.75" hidden="1" customHeight="1" x14ac:dyDescent="0.25">
      <c r="A173" s="360">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401">
        <f t="shared" si="223"/>
        <v>0</v>
      </c>
      <c r="P173" s="402"/>
      <c r="Q173" s="4"/>
    </row>
    <row r="174" spans="1:17" hidden="1" x14ac:dyDescent="0.25">
      <c r="A174" s="42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419">
        <f t="shared" si="227"/>
        <v>0</v>
      </c>
      <c r="P174" s="420"/>
      <c r="Q174" s="4"/>
    </row>
    <row r="175" spans="1:17" ht="24" hidden="1" x14ac:dyDescent="0.25">
      <c r="A175" s="42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399">
        <f t="shared" si="231"/>
        <v>0</v>
      </c>
      <c r="P175" s="417"/>
      <c r="Q175" s="4"/>
    </row>
    <row r="176" spans="1:17" ht="36" hidden="1" x14ac:dyDescent="0.25">
      <c r="A176" s="39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401">
        <f t="shared" ref="O176:O177" si="235">M176+N176</f>
        <v>0</v>
      </c>
      <c r="P176" s="402"/>
      <c r="Q176" s="4"/>
    </row>
    <row r="177" spans="1:17" ht="24" hidden="1" x14ac:dyDescent="0.25">
      <c r="A177" s="390">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403">
        <f t="shared" si="235"/>
        <v>0</v>
      </c>
      <c r="P177" s="405"/>
      <c r="Q177" s="4"/>
    </row>
    <row r="178" spans="1:17" hidden="1" x14ac:dyDescent="0.25">
      <c r="A178" s="352">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399">
        <f t="shared" si="239"/>
        <v>0</v>
      </c>
      <c r="P178" s="417"/>
      <c r="Q178" s="4"/>
    </row>
    <row r="179" spans="1:17" ht="24" hidden="1" x14ac:dyDescent="0.25">
      <c r="A179" s="39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401">
        <f t="shared" si="243"/>
        <v>0</v>
      </c>
      <c r="P179" s="402"/>
      <c r="Q179" s="4"/>
    </row>
    <row r="180" spans="1:17" ht="36" hidden="1" x14ac:dyDescent="0.25">
      <c r="A180" s="362">
        <v>4311</v>
      </c>
      <c r="B180" s="105" t="s">
        <v>197</v>
      </c>
      <c r="C180" s="106">
        <f t="shared" si="189"/>
        <v>0</v>
      </c>
      <c r="D180" s="224"/>
      <c r="E180" s="225"/>
      <c r="F180" s="112">
        <f>D180+E180</f>
        <v>0</v>
      </c>
      <c r="G180" s="224"/>
      <c r="H180" s="225"/>
      <c r="I180" s="112">
        <f>G180+H180</f>
        <v>0</v>
      </c>
      <c r="J180" s="226"/>
      <c r="K180" s="225"/>
      <c r="L180" s="112">
        <f>J180+K180</f>
        <v>0</v>
      </c>
      <c r="M180" s="224"/>
      <c r="N180" s="225"/>
      <c r="O180" s="403">
        <f t="shared" ref="O180" si="244">M180+N180</f>
        <v>0</v>
      </c>
      <c r="P180" s="405"/>
      <c r="Q180" s="4"/>
    </row>
    <row r="181" spans="1:17" s="34" customFormat="1" ht="24" x14ac:dyDescent="0.25">
      <c r="A181" s="427"/>
      <c r="B181" s="25" t="s">
        <v>198</v>
      </c>
      <c r="C181" s="198">
        <f t="shared" si="189"/>
        <v>18872</v>
      </c>
      <c r="D181" s="199">
        <f t="shared" ref="D181:O181" si="245">SUM(D182,D211,D252,D265)</f>
        <v>3600</v>
      </c>
      <c r="E181" s="200">
        <f t="shared" si="245"/>
        <v>0</v>
      </c>
      <c r="F181" s="201">
        <f t="shared" si="245"/>
        <v>3600</v>
      </c>
      <c r="G181" s="199">
        <f t="shared" si="245"/>
        <v>0</v>
      </c>
      <c r="H181" s="200">
        <f t="shared" si="245"/>
        <v>0</v>
      </c>
      <c r="I181" s="201">
        <f t="shared" si="245"/>
        <v>0</v>
      </c>
      <c r="J181" s="202">
        <f t="shared" si="245"/>
        <v>15272</v>
      </c>
      <c r="K181" s="200">
        <f t="shared" si="245"/>
        <v>0</v>
      </c>
      <c r="L181" s="201">
        <f t="shared" si="245"/>
        <v>15272</v>
      </c>
      <c r="M181" s="199">
        <f t="shared" si="245"/>
        <v>0</v>
      </c>
      <c r="N181" s="200">
        <f t="shared" si="245"/>
        <v>0</v>
      </c>
      <c r="O181" s="428">
        <f t="shared" si="245"/>
        <v>0</v>
      </c>
      <c r="P181" s="429"/>
      <c r="Q181" s="337"/>
    </row>
    <row r="182" spans="1:17" x14ac:dyDescent="0.25">
      <c r="A182" s="382">
        <v>5000</v>
      </c>
      <c r="B182" s="204" t="s">
        <v>199</v>
      </c>
      <c r="C182" s="205">
        <f t="shared" si="189"/>
        <v>18872</v>
      </c>
      <c r="D182" s="206">
        <f t="shared" ref="D182:E182" si="246">D183+D187</f>
        <v>3600</v>
      </c>
      <c r="E182" s="207">
        <f t="shared" si="246"/>
        <v>0</v>
      </c>
      <c r="F182" s="208">
        <f>F183+F187</f>
        <v>3600</v>
      </c>
      <c r="G182" s="206">
        <f t="shared" ref="G182:H182" si="247">G183+G187</f>
        <v>0</v>
      </c>
      <c r="H182" s="207">
        <f t="shared" si="247"/>
        <v>0</v>
      </c>
      <c r="I182" s="208">
        <f>I183+I187</f>
        <v>0</v>
      </c>
      <c r="J182" s="209">
        <f t="shared" ref="J182:K182" si="248">J183+J187</f>
        <v>15272</v>
      </c>
      <c r="K182" s="207">
        <f t="shared" si="248"/>
        <v>0</v>
      </c>
      <c r="L182" s="208">
        <f>L183+L187</f>
        <v>15272</v>
      </c>
      <c r="M182" s="206">
        <f t="shared" ref="M182:O182" si="249">M183+M187</f>
        <v>0</v>
      </c>
      <c r="N182" s="207">
        <f t="shared" si="249"/>
        <v>0</v>
      </c>
      <c r="O182" s="419">
        <f t="shared" si="249"/>
        <v>0</v>
      </c>
      <c r="P182" s="420"/>
      <c r="Q182" s="4"/>
    </row>
    <row r="183" spans="1:17" hidden="1" x14ac:dyDescent="0.25">
      <c r="A183" s="352">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399">
        <f t="shared" si="253"/>
        <v>0</v>
      </c>
      <c r="P183" s="417"/>
      <c r="Q183" s="4"/>
    </row>
    <row r="184" spans="1:17" hidden="1" x14ac:dyDescent="0.25">
      <c r="A184" s="39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401">
        <f t="shared" ref="O184:O186" si="257">M184+N184</f>
        <v>0</v>
      </c>
      <c r="P184" s="402"/>
      <c r="Q184" s="4"/>
    </row>
    <row r="185" spans="1:17" ht="24" hidden="1" x14ac:dyDescent="0.25">
      <c r="A185" s="390">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403">
        <f t="shared" si="257"/>
        <v>0</v>
      </c>
      <c r="P185" s="405"/>
      <c r="Q185" s="4"/>
    </row>
    <row r="186" spans="1:17" hidden="1" x14ac:dyDescent="0.25">
      <c r="A186" s="390">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403">
        <f t="shared" si="257"/>
        <v>0</v>
      </c>
      <c r="P186" s="405"/>
      <c r="Q186" s="4"/>
    </row>
    <row r="187" spans="1:17" ht="24" x14ac:dyDescent="0.25">
      <c r="A187" s="352">
        <v>5200</v>
      </c>
      <c r="B187" s="211" t="s">
        <v>204</v>
      </c>
      <c r="C187" s="82">
        <f t="shared" si="189"/>
        <v>18872</v>
      </c>
      <c r="D187" s="212">
        <f t="shared" ref="D187:E187" si="258">D188+D198+D199+D206+D207+D208+D210</f>
        <v>3600</v>
      </c>
      <c r="E187" s="213">
        <f t="shared" si="258"/>
        <v>0</v>
      </c>
      <c r="F187" s="92">
        <f>F188+F198+F199+F206+F207+F208+F210</f>
        <v>3600</v>
      </c>
      <c r="G187" s="212">
        <f t="shared" ref="G187:H187" si="259">G188+G198+G199+G206+G207+G208+G210</f>
        <v>0</v>
      </c>
      <c r="H187" s="213">
        <f t="shared" si="259"/>
        <v>0</v>
      </c>
      <c r="I187" s="92">
        <f>I188+I198+I199+I206+I207+I208+I210</f>
        <v>0</v>
      </c>
      <c r="J187" s="214">
        <f t="shared" ref="J187:K187" si="260">J188+J198+J199+J206+J207+J208+J210</f>
        <v>15272</v>
      </c>
      <c r="K187" s="213">
        <f t="shared" si="260"/>
        <v>0</v>
      </c>
      <c r="L187" s="92">
        <f>L188+L198+L199+L206+L207+L208+L210</f>
        <v>15272</v>
      </c>
      <c r="M187" s="212">
        <f t="shared" ref="M187:O187" si="261">M188+M198+M199+M206+M207+M208+M210</f>
        <v>0</v>
      </c>
      <c r="N187" s="213">
        <f t="shared" si="261"/>
        <v>0</v>
      </c>
      <c r="O187" s="399">
        <f t="shared" si="261"/>
        <v>0</v>
      </c>
      <c r="P187" s="417"/>
      <c r="Q187" s="4"/>
    </row>
    <row r="188" spans="1:17" hidden="1" x14ac:dyDescent="0.25">
      <c r="A188" s="385">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407">
        <f t="shared" si="265"/>
        <v>0</v>
      </c>
      <c r="P188" s="408"/>
      <c r="Q188" s="4"/>
    </row>
    <row r="189" spans="1:17" hidden="1" x14ac:dyDescent="0.25">
      <c r="A189" s="360">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401">
        <f t="shared" ref="O189:O198" si="269">M189+N189</f>
        <v>0</v>
      </c>
      <c r="P189" s="402"/>
      <c r="Q189" s="4"/>
    </row>
    <row r="190" spans="1:17" hidden="1" x14ac:dyDescent="0.25">
      <c r="A190" s="362">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403">
        <f t="shared" si="269"/>
        <v>0</v>
      </c>
      <c r="P190" s="405"/>
      <c r="Q190" s="4"/>
    </row>
    <row r="191" spans="1:17" hidden="1" x14ac:dyDescent="0.25">
      <c r="A191" s="362">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403">
        <f t="shared" si="269"/>
        <v>0</v>
      </c>
      <c r="P191" s="405"/>
      <c r="Q191" s="4"/>
    </row>
    <row r="192" spans="1:17" hidden="1" x14ac:dyDescent="0.25">
      <c r="A192" s="362">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403">
        <f t="shared" si="269"/>
        <v>0</v>
      </c>
      <c r="P192" s="405"/>
      <c r="Q192" s="4"/>
    </row>
    <row r="193" spans="1:17" hidden="1" x14ac:dyDescent="0.25">
      <c r="A193" s="362">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403">
        <f t="shared" si="269"/>
        <v>0</v>
      </c>
      <c r="P193" s="405"/>
      <c r="Q193" s="4"/>
    </row>
    <row r="194" spans="1:17" ht="14.25" hidden="1" customHeight="1" x14ac:dyDescent="0.25">
      <c r="A194" s="362">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403">
        <f t="shared" si="269"/>
        <v>0</v>
      </c>
      <c r="P194" s="405"/>
      <c r="Q194" s="4"/>
    </row>
    <row r="195" spans="1:17" hidden="1" x14ac:dyDescent="0.25">
      <c r="A195" s="362">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403">
        <f t="shared" si="269"/>
        <v>0</v>
      </c>
      <c r="P195" s="405"/>
      <c r="Q195" s="4"/>
    </row>
    <row r="196" spans="1:17" hidden="1" x14ac:dyDescent="0.25">
      <c r="A196" s="362">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403">
        <f t="shared" si="269"/>
        <v>0</v>
      </c>
      <c r="P196" s="405"/>
      <c r="Q196" s="4"/>
    </row>
    <row r="197" spans="1:17" hidden="1" x14ac:dyDescent="0.25">
      <c r="A197" s="362">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403">
        <f t="shared" si="269"/>
        <v>0</v>
      </c>
      <c r="P197" s="405"/>
      <c r="Q197" s="4"/>
    </row>
    <row r="198" spans="1:17" ht="13.5" hidden="1" customHeight="1" x14ac:dyDescent="0.25">
      <c r="A198" s="390">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403">
        <f t="shared" si="269"/>
        <v>0</v>
      </c>
      <c r="P198" s="405"/>
      <c r="Q198" s="4"/>
    </row>
    <row r="199" spans="1:17" x14ac:dyDescent="0.25">
      <c r="A199" s="390">
        <v>5230</v>
      </c>
      <c r="B199" s="105" t="s">
        <v>216</v>
      </c>
      <c r="C199" s="106">
        <f t="shared" si="189"/>
        <v>18872</v>
      </c>
      <c r="D199" s="229">
        <f t="shared" ref="D199:E199" si="270">SUM(D200:D205)</f>
        <v>3600</v>
      </c>
      <c r="E199" s="230">
        <f t="shared" si="270"/>
        <v>0</v>
      </c>
      <c r="F199" s="112">
        <f>SUM(F200:F205)</f>
        <v>3600</v>
      </c>
      <c r="G199" s="229">
        <f t="shared" ref="G199:H199" si="271">SUM(G200:G205)</f>
        <v>0</v>
      </c>
      <c r="H199" s="230">
        <f t="shared" si="271"/>
        <v>0</v>
      </c>
      <c r="I199" s="112">
        <f>SUM(I200:I205)</f>
        <v>0</v>
      </c>
      <c r="J199" s="231">
        <f t="shared" ref="J199:K199" si="272">SUM(J200:J205)</f>
        <v>15272</v>
      </c>
      <c r="K199" s="230">
        <f t="shared" si="272"/>
        <v>0</v>
      </c>
      <c r="L199" s="112">
        <f>SUM(L200:L205)</f>
        <v>15272</v>
      </c>
      <c r="M199" s="229">
        <f t="shared" ref="M199:O199" si="273">SUM(M200:M205)</f>
        <v>0</v>
      </c>
      <c r="N199" s="230">
        <f t="shared" si="273"/>
        <v>0</v>
      </c>
      <c r="O199" s="403">
        <f t="shared" si="273"/>
        <v>0</v>
      </c>
      <c r="P199" s="405"/>
      <c r="Q199" s="4"/>
    </row>
    <row r="200" spans="1:17" hidden="1" x14ac:dyDescent="0.25">
      <c r="A200" s="362">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403">
        <f t="shared" ref="O200:O207" si="277">M200+N200</f>
        <v>0</v>
      </c>
      <c r="P200" s="405"/>
      <c r="Q200" s="4"/>
    </row>
    <row r="201" spans="1:17" x14ac:dyDescent="0.25">
      <c r="A201" s="362">
        <v>5233</v>
      </c>
      <c r="B201" s="105" t="s">
        <v>218</v>
      </c>
      <c r="C201" s="106">
        <f t="shared" si="189"/>
        <v>400</v>
      </c>
      <c r="D201" s="224"/>
      <c r="E201" s="225"/>
      <c r="F201" s="112">
        <f t="shared" si="274"/>
        <v>0</v>
      </c>
      <c r="G201" s="224"/>
      <c r="H201" s="225"/>
      <c r="I201" s="112">
        <f t="shared" si="275"/>
        <v>0</v>
      </c>
      <c r="J201" s="226">
        <v>400</v>
      </c>
      <c r="K201" s="225"/>
      <c r="L201" s="112">
        <f t="shared" si="276"/>
        <v>400</v>
      </c>
      <c r="M201" s="224"/>
      <c r="N201" s="225"/>
      <c r="O201" s="403">
        <f t="shared" si="277"/>
        <v>0</v>
      </c>
      <c r="P201" s="405"/>
      <c r="Q201" s="4"/>
    </row>
    <row r="202" spans="1:17" ht="24" hidden="1" x14ac:dyDescent="0.25">
      <c r="A202" s="362">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403">
        <f t="shared" si="277"/>
        <v>0</v>
      </c>
      <c r="P202" s="405"/>
      <c r="Q202" s="4"/>
    </row>
    <row r="203" spans="1:17" ht="14.25" hidden="1" customHeight="1" x14ac:dyDescent="0.25">
      <c r="A203" s="362">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403">
        <f t="shared" si="277"/>
        <v>0</v>
      </c>
      <c r="P203" s="405"/>
      <c r="Q203" s="4"/>
    </row>
    <row r="204" spans="1:17" ht="24" x14ac:dyDescent="0.25">
      <c r="A204" s="362">
        <v>5238</v>
      </c>
      <c r="B204" s="105" t="s">
        <v>221</v>
      </c>
      <c r="C204" s="106">
        <f t="shared" si="189"/>
        <v>4671</v>
      </c>
      <c r="D204" s="224">
        <v>3600</v>
      </c>
      <c r="E204" s="225"/>
      <c r="F204" s="112">
        <f t="shared" si="274"/>
        <v>3600</v>
      </c>
      <c r="G204" s="224"/>
      <c r="H204" s="225"/>
      <c r="I204" s="112">
        <f t="shared" si="275"/>
        <v>0</v>
      </c>
      <c r="J204" s="226">
        <v>1071</v>
      </c>
      <c r="K204" s="283"/>
      <c r="L204" s="112">
        <f t="shared" si="276"/>
        <v>1071</v>
      </c>
      <c r="M204" s="224"/>
      <c r="N204" s="225"/>
      <c r="O204" s="403">
        <f t="shared" si="277"/>
        <v>0</v>
      </c>
      <c r="P204" s="430"/>
      <c r="Q204" s="4"/>
    </row>
    <row r="205" spans="1:17" ht="27.75" customHeight="1" x14ac:dyDescent="0.25">
      <c r="A205" s="362">
        <v>5239</v>
      </c>
      <c r="B205" s="105" t="s">
        <v>222</v>
      </c>
      <c r="C205" s="106">
        <f t="shared" si="189"/>
        <v>13801</v>
      </c>
      <c r="D205" s="224"/>
      <c r="E205" s="225"/>
      <c r="F205" s="112">
        <f t="shared" si="274"/>
        <v>0</v>
      </c>
      <c r="G205" s="224"/>
      <c r="H205" s="225"/>
      <c r="I205" s="112">
        <f t="shared" si="275"/>
        <v>0</v>
      </c>
      <c r="J205" s="226">
        <v>13801</v>
      </c>
      <c r="K205" s="283"/>
      <c r="L205" s="112">
        <f t="shared" si="276"/>
        <v>13801</v>
      </c>
      <c r="M205" s="224"/>
      <c r="N205" s="225"/>
      <c r="O205" s="403">
        <f t="shared" si="277"/>
        <v>0</v>
      </c>
      <c r="P205" s="409"/>
      <c r="Q205" s="4"/>
    </row>
    <row r="206" spans="1:17" ht="36" hidden="1" x14ac:dyDescent="0.25">
      <c r="A206" s="390">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403">
        <f t="shared" si="277"/>
        <v>0</v>
      </c>
      <c r="P206" s="405"/>
      <c r="Q206" s="4"/>
    </row>
    <row r="207" spans="1:17" hidden="1" x14ac:dyDescent="0.25">
      <c r="A207" s="390">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403">
        <f t="shared" si="277"/>
        <v>0</v>
      </c>
      <c r="P207" s="405"/>
      <c r="Q207" s="4"/>
    </row>
    <row r="208" spans="1:17" hidden="1" x14ac:dyDescent="0.25">
      <c r="A208" s="390">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403">
        <f t="shared" si="281"/>
        <v>0</v>
      </c>
      <c r="P208" s="405"/>
      <c r="Q208" s="4"/>
    </row>
    <row r="209" spans="1:17" ht="24" hidden="1" x14ac:dyDescent="0.25">
      <c r="A209" s="362">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403">
        <f t="shared" ref="O209:O210" si="285">M209+N209</f>
        <v>0</v>
      </c>
      <c r="P209" s="405"/>
      <c r="Q209" s="4"/>
    </row>
    <row r="210" spans="1:17" ht="24" hidden="1" x14ac:dyDescent="0.25">
      <c r="A210" s="385">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407">
        <f t="shared" si="285"/>
        <v>0</v>
      </c>
      <c r="P210" s="408"/>
      <c r="Q210" s="4"/>
    </row>
    <row r="211" spans="1:17" ht="24" hidden="1" x14ac:dyDescent="0.25">
      <c r="A211" s="382">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419">
        <f t="shared" si="286"/>
        <v>0</v>
      </c>
      <c r="P211" s="420"/>
      <c r="Q211" s="4"/>
    </row>
    <row r="212" spans="1:17" ht="14.25" hidden="1" customHeight="1" x14ac:dyDescent="0.25">
      <c r="A212" s="423">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424">
        <f t="shared" si="290"/>
        <v>0</v>
      </c>
      <c r="P212" s="400"/>
      <c r="Q212" s="4"/>
    </row>
    <row r="213" spans="1:17" ht="24" hidden="1" x14ac:dyDescent="0.25">
      <c r="A213" s="39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401">
        <f t="shared" ref="O213" si="292">M213+N213</f>
        <v>0</v>
      </c>
      <c r="P213" s="402"/>
      <c r="Q213" s="4"/>
    </row>
    <row r="214" spans="1:17" hidden="1" x14ac:dyDescent="0.25">
      <c r="A214" s="390">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403">
        <f t="shared" si="293"/>
        <v>0</v>
      </c>
      <c r="P214" s="405"/>
      <c r="Q214" s="4"/>
    </row>
    <row r="215" spans="1:17" ht="24" hidden="1" x14ac:dyDescent="0.25">
      <c r="A215" s="362">
        <v>6239</v>
      </c>
      <c r="B215" s="95" t="s">
        <v>232</v>
      </c>
      <c r="C215" s="106">
        <f t="shared" si="291"/>
        <v>0</v>
      </c>
      <c r="D215" s="220"/>
      <c r="E215" s="221"/>
      <c r="F215" s="102">
        <f>D215+E215</f>
        <v>0</v>
      </c>
      <c r="G215" s="220"/>
      <c r="H215" s="221"/>
      <c r="I215" s="102">
        <f>G215+H215</f>
        <v>0</v>
      </c>
      <c r="J215" s="222"/>
      <c r="K215" s="221"/>
      <c r="L215" s="102">
        <f>J215+K215</f>
        <v>0</v>
      </c>
      <c r="M215" s="220"/>
      <c r="N215" s="221"/>
      <c r="O215" s="401">
        <f t="shared" ref="O215" si="294">M215+N215</f>
        <v>0</v>
      </c>
      <c r="P215" s="402"/>
      <c r="Q215" s="4"/>
    </row>
    <row r="216" spans="1:17" ht="24" hidden="1" x14ac:dyDescent="0.25">
      <c r="A216" s="390">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403">
        <f t="shared" si="298"/>
        <v>0</v>
      </c>
      <c r="P216" s="405"/>
      <c r="Q216" s="4"/>
    </row>
    <row r="217" spans="1:17" hidden="1" x14ac:dyDescent="0.25">
      <c r="A217" s="362">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403">
        <f t="shared" ref="O217:O218" si="302">M217+N217</f>
        <v>0</v>
      </c>
      <c r="P217" s="405"/>
      <c r="Q217" s="4"/>
    </row>
    <row r="218" spans="1:17" hidden="1" x14ac:dyDescent="0.25">
      <c r="A218" s="362">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403">
        <f t="shared" si="302"/>
        <v>0</v>
      </c>
      <c r="P218" s="405"/>
      <c r="Q218" s="4"/>
    </row>
    <row r="219" spans="1:17" ht="25.5" hidden="1" customHeight="1" x14ac:dyDescent="0.25">
      <c r="A219" s="390">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403">
        <f t="shared" si="306"/>
        <v>0</v>
      </c>
      <c r="P219" s="405"/>
      <c r="Q219" s="4"/>
    </row>
    <row r="220" spans="1:17" ht="14.25" hidden="1" customHeight="1" x14ac:dyDescent="0.25">
      <c r="A220" s="362">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403">
        <f t="shared" ref="O220:O226" si="310">M220+N220</f>
        <v>0</v>
      </c>
      <c r="P220" s="405"/>
      <c r="Q220" s="4"/>
    </row>
    <row r="221" spans="1:17" ht="14.25" hidden="1" customHeight="1" x14ac:dyDescent="0.25">
      <c r="A221" s="362">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403">
        <f t="shared" si="310"/>
        <v>0</v>
      </c>
      <c r="P221" s="405"/>
      <c r="Q221" s="4"/>
    </row>
    <row r="222" spans="1:17" ht="24" hidden="1" x14ac:dyDescent="0.25">
      <c r="A222" s="362">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403">
        <f t="shared" si="310"/>
        <v>0</v>
      </c>
      <c r="P222" s="405"/>
      <c r="Q222" s="4"/>
    </row>
    <row r="223" spans="1:17" ht="24" hidden="1" x14ac:dyDescent="0.25">
      <c r="A223" s="362">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403">
        <f t="shared" si="310"/>
        <v>0</v>
      </c>
      <c r="P223" s="405"/>
      <c r="Q223" s="4"/>
    </row>
    <row r="224" spans="1:17" hidden="1" x14ac:dyDescent="0.25">
      <c r="A224" s="362">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403">
        <f t="shared" si="310"/>
        <v>0</v>
      </c>
      <c r="P224" s="405"/>
      <c r="Q224" s="4"/>
    </row>
    <row r="225" spans="1:17" ht="24" hidden="1" x14ac:dyDescent="0.25">
      <c r="A225" s="390">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403">
        <f t="shared" si="310"/>
        <v>0</v>
      </c>
      <c r="P225" s="405"/>
      <c r="Q225" s="4"/>
    </row>
    <row r="226" spans="1:17" hidden="1" x14ac:dyDescent="0.25">
      <c r="A226" s="390">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403">
        <f t="shared" si="310"/>
        <v>0</v>
      </c>
      <c r="P226" s="405"/>
      <c r="Q226" s="4"/>
    </row>
    <row r="227" spans="1:17" ht="24" hidden="1" x14ac:dyDescent="0.25">
      <c r="A227" s="39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401">
        <f t="shared" si="312"/>
        <v>0</v>
      </c>
      <c r="P227" s="411"/>
      <c r="Q227" s="4"/>
    </row>
    <row r="228" spans="1:17" hidden="1" x14ac:dyDescent="0.25">
      <c r="A228" s="362">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403">
        <f t="shared" ref="O228:O231" si="316">M228+N228</f>
        <v>0</v>
      </c>
      <c r="P228" s="405"/>
      <c r="Q228" s="4"/>
    </row>
    <row r="229" spans="1:17" hidden="1" x14ac:dyDescent="0.25">
      <c r="A229" s="362">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403">
        <f t="shared" si="316"/>
        <v>0</v>
      </c>
      <c r="P229" s="405"/>
      <c r="Q229" s="4"/>
    </row>
    <row r="230" spans="1:17" ht="72" hidden="1" x14ac:dyDescent="0.25">
      <c r="A230" s="362">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403">
        <f t="shared" si="316"/>
        <v>0</v>
      </c>
      <c r="P230" s="405"/>
      <c r="Q230" s="4"/>
    </row>
    <row r="231" spans="1:17" ht="39.75" hidden="1" customHeight="1" x14ac:dyDescent="0.25">
      <c r="A231" s="362">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403">
        <f t="shared" si="316"/>
        <v>0</v>
      </c>
      <c r="P231" s="405"/>
      <c r="Q231" s="4"/>
    </row>
    <row r="232" spans="1:17" hidden="1" x14ac:dyDescent="0.25">
      <c r="A232" s="352">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399">
        <f t="shared" si="318"/>
        <v>0</v>
      </c>
      <c r="P232" s="406"/>
      <c r="Q232" s="4"/>
    </row>
    <row r="233" spans="1:17" ht="24" hidden="1" x14ac:dyDescent="0.25">
      <c r="A233" s="39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401">
        <f t="shared" si="320"/>
        <v>0</v>
      </c>
      <c r="P233" s="402"/>
      <c r="Q233" s="4"/>
    </row>
    <row r="234" spans="1:17" hidden="1" x14ac:dyDescent="0.25">
      <c r="A234" s="362">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403">
        <f t="shared" ref="O234:O239" si="324">M234+N234</f>
        <v>0</v>
      </c>
      <c r="P234" s="405"/>
      <c r="Q234" s="4"/>
    </row>
    <row r="235" spans="1:17" ht="24" hidden="1" x14ac:dyDescent="0.25">
      <c r="A235" s="362">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403">
        <f t="shared" si="324"/>
        <v>0</v>
      </c>
      <c r="P235" s="405"/>
      <c r="Q235" s="4"/>
    </row>
    <row r="236" spans="1:17" ht="24" hidden="1" x14ac:dyDescent="0.25">
      <c r="A236" s="362">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403">
        <f t="shared" si="324"/>
        <v>0</v>
      </c>
      <c r="P236" s="405"/>
      <c r="Q236" s="4"/>
    </row>
    <row r="237" spans="1:17" hidden="1" x14ac:dyDescent="0.25">
      <c r="A237" s="360">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401">
        <f t="shared" si="324"/>
        <v>0</v>
      </c>
      <c r="P237" s="402"/>
      <c r="Q237" s="4"/>
    </row>
    <row r="238" spans="1:17" ht="24" hidden="1" x14ac:dyDescent="0.25">
      <c r="A238" s="431">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422">
        <f t="shared" si="324"/>
        <v>0</v>
      </c>
      <c r="P238" s="411"/>
      <c r="Q238" s="4"/>
    </row>
    <row r="239" spans="1:17" hidden="1" x14ac:dyDescent="0.25">
      <c r="A239" s="390">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403">
        <f t="shared" si="324"/>
        <v>0</v>
      </c>
      <c r="P239" s="405"/>
      <c r="Q239" s="4"/>
    </row>
    <row r="240" spans="1:17" ht="36" hidden="1" x14ac:dyDescent="0.25">
      <c r="A240" s="352">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399">
        <f t="shared" si="326"/>
        <v>0</v>
      </c>
      <c r="P240" s="406"/>
      <c r="Q240" s="4"/>
    </row>
    <row r="241" spans="1:17" ht="24" hidden="1" x14ac:dyDescent="0.25">
      <c r="A241" s="39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401">
        <f t="shared" si="328"/>
        <v>0</v>
      </c>
      <c r="P241" s="418"/>
      <c r="Q241" s="4"/>
    </row>
    <row r="242" spans="1:17" hidden="1" x14ac:dyDescent="0.25">
      <c r="A242" s="362">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403">
        <f t="shared" ref="O242:O244" si="332">M242+N242</f>
        <v>0</v>
      </c>
      <c r="P242" s="405"/>
      <c r="Q242" s="4"/>
    </row>
    <row r="243" spans="1:17" ht="36" hidden="1" x14ac:dyDescent="0.25">
      <c r="A243" s="362">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403">
        <f t="shared" si="332"/>
        <v>0</v>
      </c>
      <c r="P243" s="405"/>
      <c r="Q243" s="4"/>
    </row>
    <row r="244" spans="1:17" ht="36" hidden="1" x14ac:dyDescent="0.25">
      <c r="A244" s="362">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403">
        <f t="shared" si="332"/>
        <v>0</v>
      </c>
      <c r="P244" s="405"/>
      <c r="Q244" s="4"/>
    </row>
    <row r="245" spans="1:17" ht="48" hidden="1" x14ac:dyDescent="0.25">
      <c r="A245" s="390">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403">
        <f t="shared" si="336"/>
        <v>0</v>
      </c>
      <c r="P245" s="405"/>
      <c r="Q245" s="4"/>
    </row>
    <row r="246" spans="1:17" ht="36" hidden="1" x14ac:dyDescent="0.25">
      <c r="A246" s="362">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403">
        <f t="shared" ref="O246:O249" si="340">M246+N246</f>
        <v>0</v>
      </c>
      <c r="P246" s="405"/>
      <c r="Q246" s="4"/>
    </row>
    <row r="247" spans="1:17" hidden="1" x14ac:dyDescent="0.25">
      <c r="A247" s="362">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403">
        <f t="shared" si="340"/>
        <v>0</v>
      </c>
      <c r="P247" s="405"/>
      <c r="Q247" s="4"/>
    </row>
    <row r="248" spans="1:17" ht="13.5" hidden="1" customHeight="1" x14ac:dyDescent="0.25">
      <c r="A248" s="362">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403">
        <f t="shared" si="340"/>
        <v>0</v>
      </c>
      <c r="P248" s="405"/>
      <c r="Q248" s="4"/>
    </row>
    <row r="249" spans="1:17" ht="36" hidden="1" x14ac:dyDescent="0.25">
      <c r="A249" s="362">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403">
        <f t="shared" si="340"/>
        <v>0</v>
      </c>
      <c r="P249" s="405"/>
      <c r="Q249" s="432"/>
    </row>
    <row r="250" spans="1:17" ht="60" hidden="1" x14ac:dyDescent="0.25">
      <c r="A250" s="352">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414">
        <f t="shared" si="341"/>
        <v>0</v>
      </c>
      <c r="P250" s="406"/>
      <c r="Q250" s="432"/>
    </row>
    <row r="251" spans="1:17" ht="48" hidden="1" x14ac:dyDescent="0.25">
      <c r="A251" s="362">
        <v>6510</v>
      </c>
      <c r="B251" s="105" t="s">
        <v>268</v>
      </c>
      <c r="C251" s="106">
        <f t="shared" si="291"/>
        <v>0</v>
      </c>
      <c r="D251" s="232"/>
      <c r="E251" s="233"/>
      <c r="F251" s="123">
        <f>D251+E251</f>
        <v>0</v>
      </c>
      <c r="G251" s="273"/>
      <c r="H251" s="274"/>
      <c r="I251" s="123">
        <f>G251+H251</f>
        <v>0</v>
      </c>
      <c r="J251" s="275"/>
      <c r="K251" s="274"/>
      <c r="L251" s="123">
        <f>J251+K251</f>
        <v>0</v>
      </c>
      <c r="M251" s="273"/>
      <c r="N251" s="274"/>
      <c r="O251" s="433">
        <f t="shared" ref="O251" si="342">M251+N251</f>
        <v>0</v>
      </c>
      <c r="P251" s="418"/>
      <c r="Q251" s="432"/>
    </row>
    <row r="252" spans="1:17" ht="48" hidden="1" x14ac:dyDescent="0.25">
      <c r="A252" s="434">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435">
        <f t="shared" si="346"/>
        <v>0</v>
      </c>
      <c r="P252" s="436"/>
      <c r="Q252" s="4"/>
    </row>
    <row r="253" spans="1:17" ht="24" hidden="1" x14ac:dyDescent="0.25">
      <c r="A253" s="352">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399">
        <f t="shared" si="347"/>
        <v>0</v>
      </c>
      <c r="P253" s="400"/>
      <c r="Q253" s="4"/>
    </row>
    <row r="254" spans="1:17" ht="24" hidden="1" x14ac:dyDescent="0.25">
      <c r="A254" s="39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401">
        <f t="shared" ref="O254:O256" si="351">M254+N254</f>
        <v>0</v>
      </c>
      <c r="P254" s="402"/>
      <c r="Q254" s="4"/>
    </row>
    <row r="255" spans="1:17" s="271" customFormat="1" ht="36" hidden="1" x14ac:dyDescent="0.25">
      <c r="A255" s="390">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403">
        <f t="shared" si="351"/>
        <v>0</v>
      </c>
      <c r="P255" s="405"/>
      <c r="Q255" s="432"/>
    </row>
    <row r="256" spans="1:17" ht="24" hidden="1" x14ac:dyDescent="0.25">
      <c r="A256" s="390">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403">
        <f t="shared" si="351"/>
        <v>0</v>
      </c>
      <c r="P256" s="405"/>
      <c r="Q256" s="4"/>
    </row>
    <row r="257" spans="1:17" ht="24" hidden="1" x14ac:dyDescent="0.25">
      <c r="A257" s="390">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403">
        <f t="shared" si="353"/>
        <v>0</v>
      </c>
      <c r="P257" s="405"/>
      <c r="Q257" s="4"/>
    </row>
    <row r="258" spans="1:17" ht="48" hidden="1" x14ac:dyDescent="0.25">
      <c r="A258" s="362">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403">
        <f t="shared" ref="O258:O262" si="357">M258+N258</f>
        <v>0</v>
      </c>
      <c r="P258" s="405"/>
      <c r="Q258" s="4"/>
    </row>
    <row r="259" spans="1:17" ht="84.75" hidden="1" customHeight="1" x14ac:dyDescent="0.25">
      <c r="A259" s="362">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403">
        <f t="shared" si="357"/>
        <v>0</v>
      </c>
      <c r="P259" s="405"/>
      <c r="Q259" s="4"/>
    </row>
    <row r="260" spans="1:17" ht="36" hidden="1" x14ac:dyDescent="0.25">
      <c r="A260" s="362">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403">
        <f t="shared" si="357"/>
        <v>0</v>
      </c>
      <c r="P260" s="405"/>
      <c r="Q260" s="4"/>
    </row>
    <row r="261" spans="1:17" ht="24" hidden="1" x14ac:dyDescent="0.25">
      <c r="A261" s="390">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403">
        <f t="shared" si="357"/>
        <v>0</v>
      </c>
      <c r="P261" s="405"/>
      <c r="Q261" s="4"/>
    </row>
    <row r="262" spans="1:17" ht="60" hidden="1" x14ac:dyDescent="0.25">
      <c r="A262" s="390">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403">
        <f t="shared" si="357"/>
        <v>0</v>
      </c>
      <c r="P262" s="405"/>
      <c r="Q262" s="4"/>
    </row>
    <row r="263" spans="1:17" hidden="1" x14ac:dyDescent="0.25">
      <c r="A263" s="413">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414">
        <f t="shared" si="358"/>
        <v>0</v>
      </c>
      <c r="P263" s="406"/>
      <c r="Q263" s="4"/>
    </row>
    <row r="264" spans="1:17" hidden="1" x14ac:dyDescent="0.25">
      <c r="A264" s="385">
        <v>7720</v>
      </c>
      <c r="B264" s="95" t="s">
        <v>281</v>
      </c>
      <c r="C264" s="117">
        <f t="shared" si="291"/>
        <v>0</v>
      </c>
      <c r="D264" s="273"/>
      <c r="E264" s="274"/>
      <c r="F264" s="123">
        <f>D264+E264</f>
        <v>0</v>
      </c>
      <c r="G264" s="273"/>
      <c r="H264" s="274"/>
      <c r="I264" s="123">
        <f>G264+H264</f>
        <v>0</v>
      </c>
      <c r="J264" s="275"/>
      <c r="K264" s="274"/>
      <c r="L264" s="123">
        <f>J264+K264</f>
        <v>0</v>
      </c>
      <c r="M264" s="273"/>
      <c r="N264" s="274"/>
      <c r="O264" s="433">
        <f t="shared" ref="O264" si="359">M264+N264</f>
        <v>0</v>
      </c>
      <c r="P264" s="418"/>
      <c r="Q264" s="4"/>
    </row>
    <row r="265" spans="1:17" hidden="1" x14ac:dyDescent="0.25">
      <c r="A265" s="437">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438">
        <f t="shared" si="360"/>
        <v>0</v>
      </c>
      <c r="P265" s="439"/>
      <c r="Q265" s="4"/>
    </row>
    <row r="266" spans="1:17" ht="24" hidden="1" x14ac:dyDescent="0.25">
      <c r="A266" s="440">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407">
        <f t="shared" si="360"/>
        <v>0</v>
      </c>
      <c r="P266" s="408"/>
      <c r="Q266" s="4"/>
    </row>
    <row r="267" spans="1:17" ht="24" hidden="1" x14ac:dyDescent="0.25">
      <c r="A267" s="441">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407">
        <f t="shared" si="361"/>
        <v>0</v>
      </c>
      <c r="P267" s="408"/>
      <c r="Q267" s="4"/>
    </row>
    <row r="268" spans="1:17" ht="87" hidden="1" customHeight="1" x14ac:dyDescent="0.25">
      <c r="A268" s="442">
        <v>9263</v>
      </c>
      <c r="B268" s="105" t="s">
        <v>285</v>
      </c>
      <c r="C268" s="172">
        <f t="shared" si="291"/>
        <v>0</v>
      </c>
      <c r="D268" s="232"/>
      <c r="E268" s="233"/>
      <c r="F268" s="217">
        <f>D268+E268</f>
        <v>0</v>
      </c>
      <c r="G268" s="232"/>
      <c r="H268" s="233"/>
      <c r="I268" s="217">
        <f>G268+H268</f>
        <v>0</v>
      </c>
      <c r="J268" s="234"/>
      <c r="K268" s="233"/>
      <c r="L268" s="217">
        <f>J268+K268</f>
        <v>0</v>
      </c>
      <c r="M268" s="232"/>
      <c r="N268" s="233"/>
      <c r="O268" s="407">
        <f t="shared" ref="O268" si="362">M268+N268</f>
        <v>0</v>
      </c>
      <c r="P268" s="408"/>
      <c r="Q268" s="4"/>
    </row>
    <row r="269" spans="1:17" hidden="1" x14ac:dyDescent="0.25">
      <c r="A269" s="443"/>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403">
        <f t="shared" si="366"/>
        <v>0</v>
      </c>
      <c r="P269" s="405"/>
      <c r="Q269" s="4"/>
    </row>
    <row r="270" spans="1:17" hidden="1" x14ac:dyDescent="0.25">
      <c r="A270" s="443"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391"/>
      <c r="Q270" s="4"/>
    </row>
    <row r="271" spans="1:17" ht="24" hidden="1" x14ac:dyDescent="0.25">
      <c r="A271" s="443"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387"/>
      <c r="Q271" s="4"/>
    </row>
    <row r="272" spans="1:17" ht="12.75" thickBot="1" x14ac:dyDescent="0.3">
      <c r="A272" s="444"/>
      <c r="B272" s="297" t="s">
        <v>291</v>
      </c>
      <c r="C272" s="298">
        <f t="shared" si="291"/>
        <v>1196519</v>
      </c>
      <c r="D272" s="299">
        <f>SUM(D269,D265,D252,D211,D182,D174,D160,D75,D53)</f>
        <v>513423</v>
      </c>
      <c r="E272" s="300">
        <f t="shared" ref="E272:O272" si="371">SUM(E269,E265,E252,E211,E182,E174,E160,E75,E53)</f>
        <v>0</v>
      </c>
      <c r="F272" s="301">
        <f t="shared" si="371"/>
        <v>513423</v>
      </c>
      <c r="G272" s="299">
        <f t="shared" si="371"/>
        <v>562222</v>
      </c>
      <c r="H272" s="300">
        <f t="shared" si="371"/>
        <v>0</v>
      </c>
      <c r="I272" s="301">
        <f t="shared" si="371"/>
        <v>562222</v>
      </c>
      <c r="J272" s="302">
        <f t="shared" si="371"/>
        <v>120874</v>
      </c>
      <c r="K272" s="300">
        <f t="shared" si="371"/>
        <v>0</v>
      </c>
      <c r="L272" s="301">
        <f t="shared" si="371"/>
        <v>120874</v>
      </c>
      <c r="M272" s="299">
        <f t="shared" si="371"/>
        <v>0</v>
      </c>
      <c r="N272" s="300">
        <f t="shared" si="371"/>
        <v>0</v>
      </c>
      <c r="O272" s="301">
        <f t="shared" si="371"/>
        <v>0</v>
      </c>
      <c r="P272" s="445"/>
      <c r="Q272" s="4"/>
    </row>
    <row r="273" spans="1:17" s="34" customFormat="1" ht="13.5" thickTop="1" thickBot="1" x14ac:dyDescent="0.3">
      <c r="A273" s="944" t="s">
        <v>292</v>
      </c>
      <c r="B273" s="904"/>
      <c r="C273" s="304">
        <f t="shared" si="291"/>
        <v>-9646</v>
      </c>
      <c r="D273" s="305">
        <f t="shared" ref="D273:E273" si="372">SUM(D24,D25,D41)-D51</f>
        <v>0</v>
      </c>
      <c r="E273" s="306">
        <f t="shared" si="372"/>
        <v>0</v>
      </c>
      <c r="F273" s="307">
        <f>SUM(F24,F25,F41)-F51</f>
        <v>0</v>
      </c>
      <c r="G273" s="305">
        <f t="shared" ref="G273:H273" si="373">SUM(G24,G25,G41)-G51</f>
        <v>0</v>
      </c>
      <c r="H273" s="306">
        <f t="shared" si="373"/>
        <v>0</v>
      </c>
      <c r="I273" s="307">
        <f>SUM(I24,I25,I41)-I51</f>
        <v>0</v>
      </c>
      <c r="J273" s="308">
        <f t="shared" ref="J273:K273" si="374">(J26+J43)-J51</f>
        <v>-9646</v>
      </c>
      <c r="K273" s="306">
        <f t="shared" si="374"/>
        <v>0</v>
      </c>
      <c r="L273" s="307">
        <f>(L26+L43)-L51</f>
        <v>-9646</v>
      </c>
      <c r="M273" s="305">
        <f t="shared" ref="M273:O273" si="375">M45-M51</f>
        <v>0</v>
      </c>
      <c r="N273" s="306">
        <f t="shared" si="375"/>
        <v>0</v>
      </c>
      <c r="O273" s="307">
        <f t="shared" si="375"/>
        <v>0</v>
      </c>
      <c r="P273" s="446"/>
      <c r="Q273" s="337"/>
    </row>
    <row r="274" spans="1:17" s="34" customFormat="1" ht="12.75" thickTop="1" x14ac:dyDescent="0.25">
      <c r="A274" s="945" t="s">
        <v>293</v>
      </c>
      <c r="B274" s="906"/>
      <c r="C274" s="310">
        <f t="shared" si="291"/>
        <v>9646</v>
      </c>
      <c r="D274" s="311">
        <f t="shared" ref="D274:O274" si="376">SUM(D275,D276)-D283+D284</f>
        <v>0</v>
      </c>
      <c r="E274" s="312">
        <f t="shared" si="376"/>
        <v>0</v>
      </c>
      <c r="F274" s="313">
        <f t="shared" si="376"/>
        <v>0</v>
      </c>
      <c r="G274" s="311">
        <f t="shared" si="376"/>
        <v>0</v>
      </c>
      <c r="H274" s="312">
        <f t="shared" si="376"/>
        <v>0</v>
      </c>
      <c r="I274" s="313">
        <f t="shared" si="376"/>
        <v>0</v>
      </c>
      <c r="J274" s="314">
        <f t="shared" si="376"/>
        <v>9646</v>
      </c>
      <c r="K274" s="312">
        <f t="shared" si="376"/>
        <v>0</v>
      </c>
      <c r="L274" s="313">
        <f t="shared" si="376"/>
        <v>9646</v>
      </c>
      <c r="M274" s="311">
        <f t="shared" si="376"/>
        <v>0</v>
      </c>
      <c r="N274" s="312">
        <f t="shared" si="376"/>
        <v>0</v>
      </c>
      <c r="O274" s="313">
        <f t="shared" si="376"/>
        <v>0</v>
      </c>
      <c r="P274" s="447"/>
      <c r="Q274" s="337"/>
    </row>
    <row r="275" spans="1:17" s="34" customFormat="1" ht="12.75" thickBot="1" x14ac:dyDescent="0.3">
      <c r="A275" s="376" t="s">
        <v>294</v>
      </c>
      <c r="B275" s="183" t="s">
        <v>295</v>
      </c>
      <c r="C275" s="184">
        <f t="shared" si="291"/>
        <v>9646</v>
      </c>
      <c r="D275" s="185">
        <f>D21-D269</f>
        <v>0</v>
      </c>
      <c r="E275" s="186">
        <f t="shared" ref="E275:O275" si="377">E21-E269</f>
        <v>0</v>
      </c>
      <c r="F275" s="187">
        <f t="shared" si="377"/>
        <v>0</v>
      </c>
      <c r="G275" s="185">
        <f t="shared" si="377"/>
        <v>0</v>
      </c>
      <c r="H275" s="186">
        <f t="shared" si="377"/>
        <v>0</v>
      </c>
      <c r="I275" s="187">
        <f t="shared" si="377"/>
        <v>0</v>
      </c>
      <c r="J275" s="188">
        <f t="shared" si="377"/>
        <v>9646</v>
      </c>
      <c r="K275" s="186">
        <f t="shared" si="377"/>
        <v>0</v>
      </c>
      <c r="L275" s="187">
        <f t="shared" si="377"/>
        <v>9646</v>
      </c>
      <c r="M275" s="185">
        <f t="shared" si="377"/>
        <v>0</v>
      </c>
      <c r="N275" s="186">
        <f t="shared" si="377"/>
        <v>0</v>
      </c>
      <c r="O275" s="187">
        <f t="shared" si="377"/>
        <v>0</v>
      </c>
      <c r="P275" s="448"/>
      <c r="Q275" s="337"/>
    </row>
    <row r="276" spans="1:17" s="34" customFormat="1" ht="12.75" hidden="1" thickTop="1" x14ac:dyDescent="0.25">
      <c r="A276" s="449"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447"/>
      <c r="Q276" s="337"/>
    </row>
    <row r="277" spans="1:17" ht="12.75" hidden="1" thickTop="1" x14ac:dyDescent="0.25">
      <c r="A277" s="450"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451"/>
      <c r="Q277" s="4"/>
    </row>
    <row r="278" spans="1:17" ht="24.75" hidden="1" thickTop="1" x14ac:dyDescent="0.25">
      <c r="A278" s="443"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391"/>
      <c r="Q278" s="4"/>
    </row>
    <row r="279" spans="1:17" ht="12.75" hidden="1" thickTop="1" x14ac:dyDescent="0.25">
      <c r="A279" s="443"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391"/>
      <c r="Q279" s="4"/>
    </row>
    <row r="280" spans="1:17" ht="24.75" hidden="1" thickTop="1" x14ac:dyDescent="0.25">
      <c r="A280" s="443"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391"/>
      <c r="Q280" s="4"/>
    </row>
    <row r="281" spans="1:17" ht="12.75" hidden="1" thickTop="1" x14ac:dyDescent="0.25">
      <c r="A281" s="443"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391"/>
      <c r="Q281" s="4"/>
    </row>
    <row r="282" spans="1:17" ht="24.75" hidden="1" thickTop="1" x14ac:dyDescent="0.25">
      <c r="A282" s="452"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453"/>
      <c r="Q282" s="4"/>
    </row>
    <row r="283" spans="1:17" s="34" customFormat="1" ht="13.5" hidden="1" thickTop="1" thickBot="1" x14ac:dyDescent="0.3">
      <c r="A283" s="454"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446"/>
      <c r="Q283" s="337"/>
    </row>
    <row r="284" spans="1:17" s="34" customFormat="1" ht="48.75" hidden="1" thickTop="1" x14ac:dyDescent="0.25">
      <c r="A284" s="449"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395"/>
      <c r="Q284" s="337"/>
    </row>
    <row r="285" spans="1:17" ht="12.75" thickTop="1" x14ac:dyDescent="0.25">
      <c r="A285" s="3"/>
      <c r="B285" s="3"/>
      <c r="C285" s="3"/>
      <c r="D285" s="3"/>
      <c r="E285" s="3"/>
      <c r="F285" s="3"/>
      <c r="G285" s="3"/>
      <c r="H285" s="3"/>
      <c r="I285" s="3"/>
      <c r="J285" s="3"/>
      <c r="K285" s="3"/>
      <c r="L285" s="3"/>
      <c r="M285" s="3"/>
      <c r="N285" s="3"/>
      <c r="O285" s="3"/>
      <c r="P285" s="3"/>
    </row>
    <row r="286" spans="1:17" x14ac:dyDescent="0.25">
      <c r="A286" s="3"/>
      <c r="B286" s="3"/>
      <c r="C286" s="3"/>
      <c r="D286" s="3"/>
      <c r="E286" s="3"/>
      <c r="F286" s="3"/>
      <c r="G286" s="3"/>
      <c r="H286" s="3"/>
      <c r="I286" s="3"/>
      <c r="J286" s="3"/>
      <c r="K286" s="3"/>
      <c r="L286" s="3"/>
      <c r="M286" s="3"/>
      <c r="N286" s="3"/>
      <c r="O286" s="3"/>
      <c r="P286" s="3"/>
    </row>
    <row r="287" spans="1:17" x14ac:dyDescent="0.25">
      <c r="A287" s="3"/>
      <c r="B287" s="3"/>
      <c r="C287" s="3"/>
      <c r="D287" s="3"/>
      <c r="E287" s="3"/>
      <c r="F287" s="3"/>
      <c r="G287" s="3"/>
      <c r="H287" s="3"/>
      <c r="I287" s="3"/>
      <c r="J287" s="3"/>
      <c r="K287" s="3"/>
      <c r="L287" s="3"/>
      <c r="M287" s="3"/>
      <c r="N287" s="3"/>
      <c r="O287" s="3"/>
      <c r="P287" s="3"/>
    </row>
    <row r="288" spans="1:17"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row r="302" spans="1:16" x14ac:dyDescent="0.25">
      <c r="A302" s="3"/>
      <c r="B302" s="3"/>
      <c r="C302" s="3"/>
      <c r="D302" s="3"/>
      <c r="E302" s="3"/>
      <c r="F302" s="3"/>
      <c r="G302" s="3"/>
      <c r="H302" s="3"/>
      <c r="I302" s="3"/>
      <c r="J302" s="3"/>
      <c r="K302" s="3"/>
      <c r="L302" s="3"/>
      <c r="M302" s="3"/>
      <c r="N302" s="3"/>
      <c r="O302" s="3"/>
      <c r="P302" s="3"/>
    </row>
  </sheetData>
  <sheetProtection algorithmName="SHA-512" hashValue="LuKgVp3evlD/1oKG1tIZtrCndG9LkC6RUJRFWBw5RJnOevYfcIv67kt83LE6khqlK2EWDgOMzmByjiz2Uxat9g==" saltValue="U9YchImlgHIpRfimkhdDOw==" spinCount="100000" sheet="1" objects="1" scenarios="1" formatCells="0" formatColumns="0" formatRows="0" sort="0"/>
  <autoFilter ref="A18:P284">
    <filterColumn colId="2">
      <filters>
        <filter val="1 050"/>
        <filter val="1 075 645"/>
        <filter val="1 101 133"/>
        <filter val="1 177 647"/>
        <filter val="1 196 519"/>
        <filter val="1 250"/>
        <filter val="1 549"/>
        <filter val="1 850"/>
        <filter val="1 899"/>
        <filter val="10 640"/>
        <filter val="103 438"/>
        <filter val="111 129"/>
        <filter val="12 189"/>
        <filter val="12 280"/>
        <filter val="13 701"/>
        <filter val="13 801"/>
        <filter val="15 012"/>
        <filter val="17 788"/>
        <filter val="18 355"/>
        <filter val="18 872"/>
        <filter val="2 050"/>
        <filter val="2 099"/>
        <filter val="2 197"/>
        <filter val="2 300"/>
        <filter val="2 976"/>
        <filter val="20 368"/>
        <filter val="200"/>
        <filter val="207 246"/>
        <filter val="209"/>
        <filter val="225"/>
        <filter val="258 073"/>
        <filter val="26"/>
        <filter val="28 455"/>
        <filter val="291"/>
        <filter val="297"/>
        <filter val="3 228"/>
        <filter val="3 980"/>
        <filter val="300"/>
        <filter val="31 561"/>
        <filter val="32"/>
        <filter val="34 595"/>
        <filter val="375"/>
        <filter val="4 050"/>
        <filter val="4 185"/>
        <filter val="4 385"/>
        <filter val="4 512"/>
        <filter val="4 671"/>
        <filter val="4 715"/>
        <filter val="4 893"/>
        <filter val="400"/>
        <filter val="434"/>
        <filter val="50 827"/>
        <filter val="57 838"/>
        <filter val="58"/>
        <filter val="58 191"/>
        <filter val="591"/>
        <filter val="6 982"/>
        <filter val="60"/>
        <filter val="7 691"/>
        <filter val="76 514"/>
        <filter val="779 976"/>
        <filter val="8 759"/>
        <filter val="843 060"/>
        <filter val="88"/>
        <filter val="888"/>
        <filter val="9 646"/>
        <filter val="-9 646"/>
        <filter val="911"/>
        <filter val="99"/>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22.pielikums Jūrmalas pilsētas domes
2020.gada 17.decembra saistošajiem noteikumiem Nr.38
(protokols Nr.23, 14.punkts)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2"/>
  <sheetViews>
    <sheetView showGridLines="0" view="pageLayout" zoomScaleNormal="100" workbookViewId="0">
      <selection activeCell="S7" sqref="S7"/>
    </sheetView>
  </sheetViews>
  <sheetFormatPr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327</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328</v>
      </c>
      <c r="D3" s="939"/>
      <c r="E3" s="939"/>
      <c r="F3" s="939"/>
      <c r="G3" s="939"/>
      <c r="H3" s="939"/>
      <c r="I3" s="939"/>
      <c r="J3" s="939"/>
      <c r="K3" s="939"/>
      <c r="L3" s="939"/>
      <c r="M3" s="939"/>
      <c r="N3" s="939"/>
      <c r="O3" s="939"/>
      <c r="P3" s="940"/>
      <c r="Q3" s="4"/>
    </row>
    <row r="4" spans="1:17" ht="12.75" customHeight="1" x14ac:dyDescent="0.25">
      <c r="A4" s="5" t="s">
        <v>4</v>
      </c>
      <c r="B4" s="6"/>
      <c r="C4" s="951" t="s">
        <v>329</v>
      </c>
      <c r="D4" s="939"/>
      <c r="E4" s="939"/>
      <c r="F4" s="939"/>
      <c r="G4" s="939"/>
      <c r="H4" s="939"/>
      <c r="I4" s="939"/>
      <c r="J4" s="939"/>
      <c r="K4" s="939"/>
      <c r="L4" s="939"/>
      <c r="M4" s="939"/>
      <c r="N4" s="939"/>
      <c r="O4" s="939"/>
      <c r="P4" s="940"/>
      <c r="Q4" s="4"/>
    </row>
    <row r="5" spans="1:17" ht="12.75" customHeight="1" x14ac:dyDescent="0.25">
      <c r="A5" s="7" t="s">
        <v>6</v>
      </c>
      <c r="B5" s="8"/>
      <c r="C5" s="934" t="s">
        <v>330</v>
      </c>
      <c r="D5" s="934"/>
      <c r="E5" s="934"/>
      <c r="F5" s="934"/>
      <c r="G5" s="934"/>
      <c r="H5" s="934"/>
      <c r="I5" s="934"/>
      <c r="J5" s="934"/>
      <c r="K5" s="934"/>
      <c r="L5" s="934"/>
      <c r="M5" s="934"/>
      <c r="N5" s="934"/>
      <c r="O5" s="934"/>
      <c r="P5" s="935"/>
      <c r="Q5" s="4"/>
    </row>
    <row r="6" spans="1:17" ht="12.75" customHeight="1" x14ac:dyDescent="0.25">
      <c r="A6" s="7" t="s">
        <v>8</v>
      </c>
      <c r="B6" s="8"/>
      <c r="C6" s="952" t="s">
        <v>331</v>
      </c>
      <c r="D6" s="934"/>
      <c r="E6" s="934"/>
      <c r="F6" s="934"/>
      <c r="G6" s="934"/>
      <c r="H6" s="934"/>
      <c r="I6" s="934"/>
      <c r="J6" s="934"/>
      <c r="K6" s="934"/>
      <c r="L6" s="934"/>
      <c r="M6" s="934"/>
      <c r="N6" s="934"/>
      <c r="O6" s="934"/>
      <c r="P6" s="935"/>
      <c r="Q6" s="4"/>
    </row>
    <row r="7" spans="1:17" ht="26.25" customHeight="1" x14ac:dyDescent="0.25">
      <c r="A7" s="7" t="s">
        <v>10</v>
      </c>
      <c r="B7" s="8"/>
      <c r="C7" s="939" t="s">
        <v>332</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t="s">
        <v>333</v>
      </c>
      <c r="D9" s="934"/>
      <c r="E9" s="934"/>
      <c r="F9" s="934"/>
      <c r="G9" s="934"/>
      <c r="H9" s="934"/>
      <c r="I9" s="934"/>
      <c r="J9" s="934"/>
      <c r="K9" s="934"/>
      <c r="L9" s="934"/>
      <c r="M9" s="934"/>
      <c r="N9" s="934"/>
      <c r="O9" s="934"/>
      <c r="P9" s="935"/>
      <c r="Q9" s="4"/>
    </row>
    <row r="10" spans="1:17" ht="12.75" customHeight="1" x14ac:dyDescent="0.25">
      <c r="A10" s="7"/>
      <c r="B10" s="8" t="s">
        <v>14</v>
      </c>
      <c r="C10" s="934" t="s">
        <v>334</v>
      </c>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t="s">
        <v>335</v>
      </c>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364252</v>
      </c>
      <c r="D20" s="38">
        <f t="shared" ref="D20:E20" si="0">SUM(D21,D24,D25,D41,D43)</f>
        <v>202183</v>
      </c>
      <c r="E20" s="39">
        <f t="shared" si="0"/>
        <v>0</v>
      </c>
      <c r="F20" s="40">
        <f>SUM(F21,F24,F25,F41,F43)</f>
        <v>202183</v>
      </c>
      <c r="G20" s="38">
        <f t="shared" ref="G20:H20" si="1">SUM(G21,G24,G43)</f>
        <v>161179</v>
      </c>
      <c r="H20" s="39">
        <f t="shared" si="1"/>
        <v>0</v>
      </c>
      <c r="I20" s="40">
        <f>SUM(I21,I24,I43)</f>
        <v>161179</v>
      </c>
      <c r="J20" s="41">
        <f t="shared" ref="J20:K20" si="2">SUM(J21,J26,J43)</f>
        <v>890</v>
      </c>
      <c r="K20" s="39">
        <f t="shared" si="2"/>
        <v>0</v>
      </c>
      <c r="L20" s="40">
        <f>SUM(L21,L26,L43)</f>
        <v>890</v>
      </c>
      <c r="M20" s="38">
        <f t="shared" ref="M20:O20" si="3">SUM(M21,M45)</f>
        <v>0</v>
      </c>
      <c r="N20" s="39">
        <f t="shared" si="3"/>
        <v>0</v>
      </c>
      <c r="O20" s="40">
        <f t="shared" si="3"/>
        <v>0</v>
      </c>
      <c r="P20" s="42"/>
    </row>
    <row r="21" spans="1:17" ht="12.75" thickTop="1" x14ac:dyDescent="0.25">
      <c r="A21" s="43"/>
      <c r="B21" s="44" t="s">
        <v>39</v>
      </c>
      <c r="C21" s="45">
        <f t="shared" ref="C21:C84" si="4">F21+I21+L21+O21</f>
        <v>10</v>
      </c>
      <c r="D21" s="46">
        <f t="shared" ref="D21:E21" si="5">SUM(D22:D23)</f>
        <v>0</v>
      </c>
      <c r="E21" s="47">
        <f t="shared" si="5"/>
        <v>0</v>
      </c>
      <c r="F21" s="48">
        <f>SUM(F22:F23)</f>
        <v>0</v>
      </c>
      <c r="G21" s="46">
        <f t="shared" ref="G21:H21" si="6">SUM(G22:G23)</f>
        <v>0</v>
      </c>
      <c r="H21" s="47">
        <f t="shared" si="6"/>
        <v>0</v>
      </c>
      <c r="I21" s="48">
        <f>SUM(I22:I23)</f>
        <v>0</v>
      </c>
      <c r="J21" s="49">
        <f t="shared" ref="J21:K21" si="7">SUM(J22:J23)</f>
        <v>10</v>
      </c>
      <c r="K21" s="47">
        <f t="shared" si="7"/>
        <v>0</v>
      </c>
      <c r="L21" s="48">
        <f>SUM(L22:L23)</f>
        <v>10</v>
      </c>
      <c r="M21" s="46">
        <f t="shared" ref="M21:O21" si="8">SUM(M22:M23)</f>
        <v>0</v>
      </c>
      <c r="N21" s="47">
        <f t="shared" si="8"/>
        <v>0</v>
      </c>
      <c r="O21" s="48">
        <f t="shared" si="8"/>
        <v>0</v>
      </c>
      <c r="P21" s="50"/>
    </row>
    <row r="22" spans="1:17" hidden="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x14ac:dyDescent="0.25">
      <c r="A23" s="455"/>
      <c r="B23" s="456" t="s">
        <v>41</v>
      </c>
      <c r="C23" s="457">
        <f t="shared" si="4"/>
        <v>10</v>
      </c>
      <c r="D23" s="458"/>
      <c r="E23" s="63"/>
      <c r="F23" s="459">
        <f t="shared" ref="F23:F25" si="9">D23+E23</f>
        <v>0</v>
      </c>
      <c r="G23" s="458"/>
      <c r="H23" s="63"/>
      <c r="I23" s="459">
        <f t="shared" ref="I23:I24" si="10">G23+H23</f>
        <v>0</v>
      </c>
      <c r="J23" s="460">
        <v>10</v>
      </c>
      <c r="K23" s="63"/>
      <c r="L23" s="459">
        <f>J23+K23</f>
        <v>10</v>
      </c>
      <c r="M23" s="458"/>
      <c r="N23" s="63"/>
      <c r="O23" s="459">
        <f>M23+N23</f>
        <v>0</v>
      </c>
      <c r="P23" s="461"/>
    </row>
    <row r="24" spans="1:17" s="34" customFormat="1" ht="24.75" thickBot="1" x14ac:dyDescent="0.3">
      <c r="A24" s="68">
        <v>19300</v>
      </c>
      <c r="B24" s="68" t="s">
        <v>42</v>
      </c>
      <c r="C24" s="69">
        <f>F24+I24</f>
        <v>363362</v>
      </c>
      <c r="D24" s="70">
        <v>202183</v>
      </c>
      <c r="E24" s="73"/>
      <c r="F24" s="72">
        <f t="shared" si="9"/>
        <v>202183</v>
      </c>
      <c r="G24" s="70">
        <v>161179</v>
      </c>
      <c r="H24" s="73"/>
      <c r="I24" s="72">
        <f t="shared" si="10"/>
        <v>161179</v>
      </c>
      <c r="J24" s="74" t="s">
        <v>43</v>
      </c>
      <c r="K24" s="75" t="s">
        <v>43</v>
      </c>
      <c r="L24" s="76" t="s">
        <v>43</v>
      </c>
      <c r="M24" s="77" t="s">
        <v>43</v>
      </c>
      <c r="N24" s="78" t="s">
        <v>43</v>
      </c>
      <c r="O24" s="76" t="s">
        <v>43</v>
      </c>
      <c r="P24" s="462"/>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90" t="s">
        <v>43</v>
      </c>
      <c r="L25" s="88" t="s">
        <v>43</v>
      </c>
      <c r="M25" s="91" t="s">
        <v>43</v>
      </c>
      <c r="N25" s="90" t="s">
        <v>43</v>
      </c>
      <c r="O25" s="88" t="s">
        <v>43</v>
      </c>
      <c r="P25" s="93"/>
    </row>
    <row r="26" spans="1:17" s="34" customFormat="1" ht="36.75" thickTop="1" x14ac:dyDescent="0.25">
      <c r="A26" s="81">
        <v>21300</v>
      </c>
      <c r="B26" s="81" t="s">
        <v>45</v>
      </c>
      <c r="C26" s="82">
        <f>L26</f>
        <v>880</v>
      </c>
      <c r="D26" s="91" t="s">
        <v>43</v>
      </c>
      <c r="E26" s="90" t="s">
        <v>43</v>
      </c>
      <c r="F26" s="88" t="s">
        <v>43</v>
      </c>
      <c r="G26" s="91" t="s">
        <v>43</v>
      </c>
      <c r="H26" s="90" t="s">
        <v>43</v>
      </c>
      <c r="I26" s="88" t="s">
        <v>43</v>
      </c>
      <c r="J26" s="89">
        <f t="shared" ref="J26:K26" si="11">SUM(J27,J31,J33,J36)</f>
        <v>880</v>
      </c>
      <c r="K26" s="90">
        <f t="shared" si="11"/>
        <v>0</v>
      </c>
      <c r="L26" s="92">
        <f>SUM(L27,L31,L33,L36)</f>
        <v>880</v>
      </c>
      <c r="M26" s="91" t="s">
        <v>43</v>
      </c>
      <c r="N26" s="90" t="s">
        <v>43</v>
      </c>
      <c r="O26" s="88" t="s">
        <v>43</v>
      </c>
      <c r="P26" s="93"/>
    </row>
    <row r="27" spans="1:17" s="34" customFormat="1" ht="24" hidden="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idden="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idden="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 hidden="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 hidden="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 hidden="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idden="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idden="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 hidden="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customHeight="1" x14ac:dyDescent="0.25">
      <c r="A36" s="94">
        <v>21390</v>
      </c>
      <c r="B36" s="81" t="s">
        <v>55</v>
      </c>
      <c r="C36" s="82">
        <f t="shared" si="13"/>
        <v>880</v>
      </c>
      <c r="D36" s="91" t="s">
        <v>43</v>
      </c>
      <c r="E36" s="90" t="s">
        <v>43</v>
      </c>
      <c r="F36" s="88" t="s">
        <v>43</v>
      </c>
      <c r="G36" s="91" t="s">
        <v>43</v>
      </c>
      <c r="H36" s="90" t="s">
        <v>43</v>
      </c>
      <c r="I36" s="88" t="s">
        <v>43</v>
      </c>
      <c r="J36" s="89">
        <f t="shared" ref="J36:K36" si="18">SUM(J37:J40)</f>
        <v>880</v>
      </c>
      <c r="K36" s="90">
        <f t="shared" si="18"/>
        <v>0</v>
      </c>
      <c r="L36" s="92">
        <f>SUM(L37:L40)</f>
        <v>880</v>
      </c>
      <c r="M36" s="91" t="s">
        <v>43</v>
      </c>
      <c r="N36" s="90" t="s">
        <v>43</v>
      </c>
      <c r="O36" s="88" t="s">
        <v>43</v>
      </c>
      <c r="P36" s="93"/>
    </row>
    <row r="37" spans="1:16" ht="24" hidden="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idden="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idden="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 x14ac:dyDescent="0.25">
      <c r="A40" s="126">
        <v>21399</v>
      </c>
      <c r="B40" s="127" t="s">
        <v>59</v>
      </c>
      <c r="C40" s="128">
        <f t="shared" si="13"/>
        <v>880</v>
      </c>
      <c r="D40" s="129" t="s">
        <v>43</v>
      </c>
      <c r="E40" s="130" t="s">
        <v>43</v>
      </c>
      <c r="F40" s="131" t="s">
        <v>43</v>
      </c>
      <c r="G40" s="129" t="s">
        <v>43</v>
      </c>
      <c r="H40" s="130" t="s">
        <v>43</v>
      </c>
      <c r="I40" s="131" t="s">
        <v>43</v>
      </c>
      <c r="J40" s="132">
        <v>880</v>
      </c>
      <c r="K40" s="133"/>
      <c r="L40" s="134">
        <f t="shared" si="19"/>
        <v>880</v>
      </c>
      <c r="M40" s="135" t="s">
        <v>43</v>
      </c>
      <c r="N40" s="133" t="s">
        <v>43</v>
      </c>
      <c r="O40" s="131" t="s">
        <v>43</v>
      </c>
      <c r="P40" s="463"/>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 hidden="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6" s="34" customFormat="1" ht="24" hidden="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125"/>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 hidden="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 hidden="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idden="1" x14ac:dyDescent="0.25">
      <c r="A48" s="171"/>
      <c r="B48" s="167"/>
      <c r="C48" s="172"/>
      <c r="D48" s="173"/>
      <c r="E48" s="174"/>
      <c r="F48" s="143"/>
      <c r="G48" s="146"/>
      <c r="H48" s="145"/>
      <c r="I48" s="143"/>
      <c r="J48" s="144"/>
      <c r="K48" s="145"/>
      <c r="L48" s="142"/>
      <c r="M48" s="140"/>
      <c r="N48" s="141"/>
      <c r="O48" s="142"/>
      <c r="P48" s="170"/>
    </row>
    <row r="49" spans="1:16" s="34" customFormat="1" hidden="1" x14ac:dyDescent="0.25">
      <c r="A49" s="175"/>
      <c r="B49" s="176" t="s">
        <v>67</v>
      </c>
      <c r="C49" s="177"/>
      <c r="D49" s="178"/>
      <c r="E49" s="179"/>
      <c r="F49" s="180"/>
      <c r="G49" s="178"/>
      <c r="H49" s="179"/>
      <c r="I49" s="180"/>
      <c r="J49" s="181"/>
      <c r="K49" s="179"/>
      <c r="L49" s="180"/>
      <c r="M49" s="178"/>
      <c r="N49" s="179"/>
      <c r="O49" s="180"/>
      <c r="P49" s="182"/>
    </row>
    <row r="50" spans="1:16" s="34" customFormat="1" ht="12.75" thickBot="1" x14ac:dyDescent="0.3">
      <c r="A50" s="183"/>
      <c r="B50" s="35" t="s">
        <v>68</v>
      </c>
      <c r="C50" s="184">
        <f t="shared" si="4"/>
        <v>364252</v>
      </c>
      <c r="D50" s="185">
        <f t="shared" ref="D50:E50" si="26">SUM(D51,D269)</f>
        <v>202183</v>
      </c>
      <c r="E50" s="186">
        <f t="shared" si="26"/>
        <v>0</v>
      </c>
      <c r="F50" s="187">
        <f>SUM(F51,F269)</f>
        <v>202183</v>
      </c>
      <c r="G50" s="185">
        <f t="shared" ref="G50:O50" si="27">SUM(G51,G269)</f>
        <v>161179</v>
      </c>
      <c r="H50" s="186">
        <f t="shared" si="27"/>
        <v>0</v>
      </c>
      <c r="I50" s="187">
        <f t="shared" si="27"/>
        <v>161179</v>
      </c>
      <c r="J50" s="188">
        <f t="shared" si="27"/>
        <v>890</v>
      </c>
      <c r="K50" s="186">
        <f t="shared" si="27"/>
        <v>0</v>
      </c>
      <c r="L50" s="187">
        <f t="shared" si="27"/>
        <v>890</v>
      </c>
      <c r="M50" s="185">
        <f t="shared" si="27"/>
        <v>0</v>
      </c>
      <c r="N50" s="186">
        <f t="shared" si="27"/>
        <v>0</v>
      </c>
      <c r="O50" s="187">
        <f t="shared" si="27"/>
        <v>0</v>
      </c>
      <c r="P50" s="189"/>
    </row>
    <row r="51" spans="1:16" s="34" customFormat="1" ht="36.75" thickTop="1" x14ac:dyDescent="0.25">
      <c r="A51" s="190"/>
      <c r="B51" s="191" t="s">
        <v>69</v>
      </c>
      <c r="C51" s="192">
        <f t="shared" si="4"/>
        <v>364252</v>
      </c>
      <c r="D51" s="193">
        <f t="shared" ref="D51:E51" si="28">SUM(D52,D181)</f>
        <v>202183</v>
      </c>
      <c r="E51" s="194">
        <f t="shared" si="28"/>
        <v>0</v>
      </c>
      <c r="F51" s="195">
        <f>SUM(F52,F181)</f>
        <v>202183</v>
      </c>
      <c r="G51" s="193">
        <f t="shared" ref="G51:H51" si="29">SUM(G52,G181)</f>
        <v>161179</v>
      </c>
      <c r="H51" s="194">
        <f t="shared" si="29"/>
        <v>0</v>
      </c>
      <c r="I51" s="195">
        <f>SUM(I52,I181)</f>
        <v>161179</v>
      </c>
      <c r="J51" s="196">
        <f t="shared" ref="J51:K51" si="30">SUM(J52,J181)</f>
        <v>890</v>
      </c>
      <c r="K51" s="194">
        <f t="shared" si="30"/>
        <v>0</v>
      </c>
      <c r="L51" s="195">
        <f>SUM(L52,L181)</f>
        <v>890</v>
      </c>
      <c r="M51" s="193">
        <f t="shared" ref="M51:O51" si="31">SUM(M52,M181)</f>
        <v>0</v>
      </c>
      <c r="N51" s="194">
        <f t="shared" si="31"/>
        <v>0</v>
      </c>
      <c r="O51" s="195">
        <f t="shared" si="31"/>
        <v>0</v>
      </c>
      <c r="P51" s="197"/>
    </row>
    <row r="52" spans="1:16" s="34" customFormat="1" ht="24" x14ac:dyDescent="0.25">
      <c r="A52" s="26"/>
      <c r="B52" s="24" t="s">
        <v>70</v>
      </c>
      <c r="C52" s="198">
        <f t="shared" si="4"/>
        <v>363382</v>
      </c>
      <c r="D52" s="199">
        <f t="shared" ref="D52:E52" si="32">SUM(D53,D75,D160,D174)</f>
        <v>201563</v>
      </c>
      <c r="E52" s="200">
        <f t="shared" si="32"/>
        <v>0</v>
      </c>
      <c r="F52" s="201">
        <f>SUM(F53,F75,F160,F174)</f>
        <v>201563</v>
      </c>
      <c r="G52" s="199">
        <f t="shared" ref="G52:H52" si="33">SUM(G53,G75,G160,G174)</f>
        <v>160929</v>
      </c>
      <c r="H52" s="200">
        <f t="shared" si="33"/>
        <v>0</v>
      </c>
      <c r="I52" s="201">
        <f>SUM(I53,I75,I160,I174)</f>
        <v>160929</v>
      </c>
      <c r="J52" s="202">
        <f t="shared" ref="J52:K52" si="34">SUM(J53,J75,J160,J174)</f>
        <v>890</v>
      </c>
      <c r="K52" s="200">
        <f t="shared" si="34"/>
        <v>0</v>
      </c>
      <c r="L52" s="201">
        <f>SUM(L53,L75,L160,L174)</f>
        <v>890</v>
      </c>
      <c r="M52" s="199">
        <f t="shared" ref="M52:O52" si="35">SUM(M53,M75,M160,M174)</f>
        <v>0</v>
      </c>
      <c r="N52" s="200">
        <f t="shared" si="35"/>
        <v>0</v>
      </c>
      <c r="O52" s="201">
        <f t="shared" si="35"/>
        <v>0</v>
      </c>
      <c r="P52" s="203"/>
    </row>
    <row r="53" spans="1:16" s="34" customFormat="1" x14ac:dyDescent="0.25">
      <c r="A53" s="204">
        <v>1000</v>
      </c>
      <c r="B53" s="204" t="s">
        <v>71</v>
      </c>
      <c r="C53" s="205">
        <f t="shared" si="4"/>
        <v>339857</v>
      </c>
      <c r="D53" s="206">
        <f t="shared" ref="D53:E53" si="36">SUM(D54,D67)</f>
        <v>179319</v>
      </c>
      <c r="E53" s="207">
        <f t="shared" si="36"/>
        <v>0</v>
      </c>
      <c r="F53" s="208">
        <f>SUM(F54,F67)</f>
        <v>179319</v>
      </c>
      <c r="G53" s="206">
        <f t="shared" ref="G53:H53" si="37">SUM(G54,G67)</f>
        <v>160538</v>
      </c>
      <c r="H53" s="207">
        <f t="shared" si="37"/>
        <v>0</v>
      </c>
      <c r="I53" s="208">
        <f>SUM(I54,I67)</f>
        <v>160538</v>
      </c>
      <c r="J53" s="209">
        <f t="shared" ref="J53:K53" si="38">SUM(J54,J67)</f>
        <v>0</v>
      </c>
      <c r="K53" s="207">
        <f t="shared" si="38"/>
        <v>0</v>
      </c>
      <c r="L53" s="208">
        <f>SUM(L54,L67)</f>
        <v>0</v>
      </c>
      <c r="M53" s="206">
        <f t="shared" ref="M53:O53" si="39">SUM(M54,M67)</f>
        <v>0</v>
      </c>
      <c r="N53" s="207">
        <f t="shared" si="39"/>
        <v>0</v>
      </c>
      <c r="O53" s="208">
        <f t="shared" si="39"/>
        <v>0</v>
      </c>
      <c r="P53" s="210"/>
    </row>
    <row r="54" spans="1:16" x14ac:dyDescent="0.25">
      <c r="A54" s="81">
        <v>1100</v>
      </c>
      <c r="B54" s="211" t="s">
        <v>72</v>
      </c>
      <c r="C54" s="82">
        <f t="shared" si="4"/>
        <v>258117</v>
      </c>
      <c r="D54" s="212">
        <f t="shared" ref="D54:E54" si="40">SUM(D55,D58,D66)</f>
        <v>128686</v>
      </c>
      <c r="E54" s="213">
        <f t="shared" si="40"/>
        <v>475</v>
      </c>
      <c r="F54" s="92">
        <f>SUM(F55,F58,F66)</f>
        <v>129161</v>
      </c>
      <c r="G54" s="212">
        <f t="shared" ref="G54:H54" si="41">SUM(G55,G58,G66)</f>
        <v>128956</v>
      </c>
      <c r="H54" s="213">
        <f t="shared" si="41"/>
        <v>0</v>
      </c>
      <c r="I54" s="92">
        <f>SUM(I55,I58,I66)</f>
        <v>128956</v>
      </c>
      <c r="J54" s="214">
        <f t="shared" ref="J54:K54" si="42">SUM(J55,J58,J66)</f>
        <v>0</v>
      </c>
      <c r="K54" s="213">
        <f t="shared" si="42"/>
        <v>0</v>
      </c>
      <c r="L54" s="92">
        <f>SUM(L55,L58,L66)</f>
        <v>0</v>
      </c>
      <c r="M54" s="212">
        <f t="shared" ref="M54:O54" si="43">SUM(M55,M58,M66)</f>
        <v>0</v>
      </c>
      <c r="N54" s="213">
        <f t="shared" si="43"/>
        <v>0</v>
      </c>
      <c r="O54" s="92">
        <f t="shared" si="43"/>
        <v>0</v>
      </c>
      <c r="P54" s="215"/>
    </row>
    <row r="55" spans="1:16" x14ac:dyDescent="0.25">
      <c r="A55" s="216">
        <v>1110</v>
      </c>
      <c r="B55" s="167" t="s">
        <v>73</v>
      </c>
      <c r="C55" s="172">
        <f t="shared" si="4"/>
        <v>222495</v>
      </c>
      <c r="D55" s="173">
        <f t="shared" ref="D55:E55" si="44">SUM(D56:D57)</f>
        <v>104637</v>
      </c>
      <c r="E55" s="174">
        <f t="shared" si="44"/>
        <v>0</v>
      </c>
      <c r="F55" s="217">
        <f>SUM(F56:F57)</f>
        <v>104637</v>
      </c>
      <c r="G55" s="173">
        <f t="shared" ref="G55:H55" si="45">SUM(G56:G57)</f>
        <v>117858</v>
      </c>
      <c r="H55" s="174">
        <f t="shared" si="45"/>
        <v>0</v>
      </c>
      <c r="I55" s="217">
        <f>SUM(I56:I57)</f>
        <v>117858</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4" x14ac:dyDescent="0.25">
      <c r="A57" s="60">
        <v>1119</v>
      </c>
      <c r="B57" s="105" t="s">
        <v>75</v>
      </c>
      <c r="C57" s="106">
        <f t="shared" si="4"/>
        <v>222495</v>
      </c>
      <c r="D57" s="224">
        <v>104637</v>
      </c>
      <c r="E57" s="225"/>
      <c r="F57" s="112">
        <f t="shared" si="48"/>
        <v>104637</v>
      </c>
      <c r="G57" s="224">
        <v>117858</v>
      </c>
      <c r="H57" s="225"/>
      <c r="I57" s="112">
        <f t="shared" si="49"/>
        <v>117858</v>
      </c>
      <c r="J57" s="226"/>
      <c r="K57" s="225"/>
      <c r="L57" s="112">
        <f t="shared" si="50"/>
        <v>0</v>
      </c>
      <c r="M57" s="224"/>
      <c r="N57" s="225"/>
      <c r="O57" s="112">
        <f t="shared" si="51"/>
        <v>0</v>
      </c>
      <c r="P57" s="284"/>
    </row>
    <row r="58" spans="1:16" x14ac:dyDescent="0.25">
      <c r="A58" s="228">
        <v>1140</v>
      </c>
      <c r="B58" s="105" t="s">
        <v>76</v>
      </c>
      <c r="C58" s="106">
        <f t="shared" si="4"/>
        <v>31770</v>
      </c>
      <c r="D58" s="229">
        <f t="shared" ref="D58:E58" si="52">SUM(D59:D65)</f>
        <v>20672</v>
      </c>
      <c r="E58" s="230">
        <f t="shared" si="52"/>
        <v>0</v>
      </c>
      <c r="F58" s="112">
        <f>SUM(F59:F65)</f>
        <v>20672</v>
      </c>
      <c r="G58" s="229">
        <f t="shared" ref="G58:H58" si="53">SUM(G59:G65)</f>
        <v>11098</v>
      </c>
      <c r="H58" s="230">
        <f t="shared" si="53"/>
        <v>0</v>
      </c>
      <c r="I58" s="112">
        <f>SUM(I59:I65)</f>
        <v>11098</v>
      </c>
      <c r="J58" s="231">
        <f t="shared" ref="J58:K58" si="54">SUM(J59:J65)</f>
        <v>0</v>
      </c>
      <c r="K58" s="230">
        <f t="shared" si="54"/>
        <v>0</v>
      </c>
      <c r="L58" s="112">
        <f>SUM(L59:L65)</f>
        <v>0</v>
      </c>
      <c r="M58" s="229">
        <f t="shared" ref="M58:O58" si="55">SUM(M59:M65)</f>
        <v>0</v>
      </c>
      <c r="N58" s="230">
        <f t="shared" si="55"/>
        <v>0</v>
      </c>
      <c r="O58" s="112">
        <f t="shared" si="55"/>
        <v>0</v>
      </c>
      <c r="P58" s="227"/>
    </row>
    <row r="59" spans="1:16" x14ac:dyDescent="0.25">
      <c r="A59" s="60">
        <v>1141</v>
      </c>
      <c r="B59" s="105" t="s">
        <v>77</v>
      </c>
      <c r="C59" s="106">
        <f t="shared" si="4"/>
        <v>4169</v>
      </c>
      <c r="D59" s="224">
        <v>4169</v>
      </c>
      <c r="E59" s="225"/>
      <c r="F59" s="112">
        <f t="shared" ref="F59:F66" si="56">D59+E59</f>
        <v>4169</v>
      </c>
      <c r="G59" s="224"/>
      <c r="H59" s="225"/>
      <c r="I59" s="112">
        <f t="shared" ref="I59:I66" si="57">G59+H59</f>
        <v>0</v>
      </c>
      <c r="J59" s="226"/>
      <c r="K59" s="225"/>
      <c r="L59" s="112">
        <f t="shared" ref="L59:L66" si="58">J59+K59</f>
        <v>0</v>
      </c>
      <c r="M59" s="224"/>
      <c r="N59" s="225"/>
      <c r="O59" s="112">
        <f t="shared" ref="O59:O66" si="59">M59+N59</f>
        <v>0</v>
      </c>
      <c r="P59" s="227"/>
    </row>
    <row r="60" spans="1:16" ht="24.75" customHeight="1" x14ac:dyDescent="0.25">
      <c r="A60" s="60">
        <v>1142</v>
      </c>
      <c r="B60" s="105" t="s">
        <v>78</v>
      </c>
      <c r="C60" s="106">
        <f t="shared" si="4"/>
        <v>1025</v>
      </c>
      <c r="D60" s="224">
        <v>1025</v>
      </c>
      <c r="E60" s="225"/>
      <c r="F60" s="112">
        <f t="shared" si="56"/>
        <v>1025</v>
      </c>
      <c r="G60" s="224"/>
      <c r="H60" s="225"/>
      <c r="I60" s="112">
        <f t="shared" si="57"/>
        <v>0</v>
      </c>
      <c r="J60" s="226"/>
      <c r="K60" s="225"/>
      <c r="L60" s="112">
        <f t="shared" si="58"/>
        <v>0</v>
      </c>
      <c r="M60" s="224"/>
      <c r="N60" s="225"/>
      <c r="O60" s="112">
        <f t="shared" si="59"/>
        <v>0</v>
      </c>
      <c r="P60" s="227"/>
    </row>
    <row r="61" spans="1:16" ht="24" x14ac:dyDescent="0.25">
      <c r="A61" s="60">
        <v>1145</v>
      </c>
      <c r="B61" s="105" t="s">
        <v>79</v>
      </c>
      <c r="C61" s="106">
        <f t="shared" si="4"/>
        <v>9964</v>
      </c>
      <c r="D61" s="224">
        <v>742</v>
      </c>
      <c r="E61" s="225"/>
      <c r="F61" s="112">
        <f t="shared" si="56"/>
        <v>742</v>
      </c>
      <c r="G61" s="224">
        <v>9222</v>
      </c>
      <c r="H61" s="225"/>
      <c r="I61" s="112">
        <f t="shared" si="57"/>
        <v>9222</v>
      </c>
      <c r="J61" s="226"/>
      <c r="K61" s="225"/>
      <c r="L61" s="112">
        <f t="shared" si="58"/>
        <v>0</v>
      </c>
      <c r="M61" s="224"/>
      <c r="N61" s="225"/>
      <c r="O61" s="112">
        <f t="shared" si="59"/>
        <v>0</v>
      </c>
      <c r="P61" s="284"/>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x14ac:dyDescent="0.25">
      <c r="A63" s="60">
        <v>1147</v>
      </c>
      <c r="B63" s="105" t="s">
        <v>81</v>
      </c>
      <c r="C63" s="106">
        <f t="shared" si="4"/>
        <v>1104</v>
      </c>
      <c r="D63" s="224">
        <v>1104</v>
      </c>
      <c r="E63" s="225"/>
      <c r="F63" s="112">
        <f t="shared" si="56"/>
        <v>1104</v>
      </c>
      <c r="G63" s="224"/>
      <c r="H63" s="225"/>
      <c r="I63" s="112">
        <f t="shared" si="57"/>
        <v>0</v>
      </c>
      <c r="J63" s="226"/>
      <c r="K63" s="225"/>
      <c r="L63" s="112">
        <f t="shared" si="58"/>
        <v>0</v>
      </c>
      <c r="M63" s="224"/>
      <c r="N63" s="225"/>
      <c r="O63" s="112">
        <f t="shared" si="59"/>
        <v>0</v>
      </c>
      <c r="P63" s="284"/>
    </row>
    <row r="64" spans="1:16" x14ac:dyDescent="0.25">
      <c r="A64" s="60">
        <v>1148</v>
      </c>
      <c r="B64" s="105" t="s">
        <v>82</v>
      </c>
      <c r="C64" s="106">
        <f t="shared" si="4"/>
        <v>13632</v>
      </c>
      <c r="D64" s="224">
        <v>13632</v>
      </c>
      <c r="E64" s="225"/>
      <c r="F64" s="112">
        <f t="shared" si="56"/>
        <v>13632</v>
      </c>
      <c r="G64" s="224"/>
      <c r="H64" s="225"/>
      <c r="I64" s="112">
        <f t="shared" si="57"/>
        <v>0</v>
      </c>
      <c r="J64" s="226"/>
      <c r="K64" s="225"/>
      <c r="L64" s="112">
        <f t="shared" si="58"/>
        <v>0</v>
      </c>
      <c r="M64" s="224"/>
      <c r="N64" s="225"/>
      <c r="O64" s="112">
        <f t="shared" si="59"/>
        <v>0</v>
      </c>
      <c r="P64" s="227"/>
    </row>
    <row r="65" spans="1:16" ht="31.5" customHeight="1" x14ac:dyDescent="0.25">
      <c r="A65" s="60">
        <v>1149</v>
      </c>
      <c r="B65" s="105" t="s">
        <v>83</v>
      </c>
      <c r="C65" s="106">
        <f t="shared" si="4"/>
        <v>1876</v>
      </c>
      <c r="D65" s="224"/>
      <c r="E65" s="225"/>
      <c r="F65" s="112">
        <f t="shared" si="56"/>
        <v>0</v>
      </c>
      <c r="G65" s="224">
        <v>1876</v>
      </c>
      <c r="H65" s="225"/>
      <c r="I65" s="112">
        <f t="shared" si="57"/>
        <v>1876</v>
      </c>
      <c r="J65" s="226"/>
      <c r="K65" s="225"/>
      <c r="L65" s="112">
        <f t="shared" si="58"/>
        <v>0</v>
      </c>
      <c r="M65" s="224"/>
      <c r="N65" s="225"/>
      <c r="O65" s="112">
        <f t="shared" si="59"/>
        <v>0</v>
      </c>
      <c r="P65" s="284"/>
    </row>
    <row r="66" spans="1:16" ht="40.5" customHeight="1" x14ac:dyDescent="0.25">
      <c r="A66" s="216">
        <v>1150</v>
      </c>
      <c r="B66" s="167" t="s">
        <v>84</v>
      </c>
      <c r="C66" s="172">
        <f t="shared" si="4"/>
        <v>3852</v>
      </c>
      <c r="D66" s="232">
        <v>3377</v>
      </c>
      <c r="E66" s="233">
        <v>475</v>
      </c>
      <c r="F66" s="217">
        <f t="shared" si="56"/>
        <v>3852</v>
      </c>
      <c r="G66" s="232"/>
      <c r="H66" s="233"/>
      <c r="I66" s="217">
        <f t="shared" si="57"/>
        <v>0</v>
      </c>
      <c r="J66" s="234"/>
      <c r="K66" s="233"/>
      <c r="L66" s="217">
        <f t="shared" si="58"/>
        <v>0</v>
      </c>
      <c r="M66" s="232"/>
      <c r="N66" s="233"/>
      <c r="O66" s="217">
        <f t="shared" si="59"/>
        <v>0</v>
      </c>
      <c r="P66" s="464" t="s">
        <v>336</v>
      </c>
    </row>
    <row r="67" spans="1:16" ht="36" x14ac:dyDescent="0.25">
      <c r="A67" s="81">
        <v>1200</v>
      </c>
      <c r="B67" s="211" t="s">
        <v>85</v>
      </c>
      <c r="C67" s="82">
        <f t="shared" si="4"/>
        <v>81740</v>
      </c>
      <c r="D67" s="212">
        <f t="shared" ref="D67:E67" si="60">SUM(D68:D69)</f>
        <v>50633</v>
      </c>
      <c r="E67" s="213">
        <f t="shared" si="60"/>
        <v>-475</v>
      </c>
      <c r="F67" s="92">
        <f>SUM(F68:F69)</f>
        <v>50158</v>
      </c>
      <c r="G67" s="212">
        <f t="shared" ref="G67:H67" si="61">SUM(G68:G69)</f>
        <v>31582</v>
      </c>
      <c r="H67" s="213">
        <f t="shared" si="61"/>
        <v>0</v>
      </c>
      <c r="I67" s="92">
        <f>SUM(I68:I69)</f>
        <v>31582</v>
      </c>
      <c r="J67" s="214">
        <f t="shared" ref="J67:K67" si="62">SUM(J68:J69)</f>
        <v>0</v>
      </c>
      <c r="K67" s="213">
        <f t="shared" si="62"/>
        <v>0</v>
      </c>
      <c r="L67" s="92">
        <f>SUM(L68:L69)</f>
        <v>0</v>
      </c>
      <c r="M67" s="212">
        <f t="shared" ref="M67:O67" si="63">SUM(M68:M69)</f>
        <v>0</v>
      </c>
      <c r="N67" s="213">
        <f t="shared" si="63"/>
        <v>0</v>
      </c>
      <c r="O67" s="92">
        <f t="shared" si="63"/>
        <v>0</v>
      </c>
      <c r="P67" s="235"/>
    </row>
    <row r="68" spans="1:16" ht="24" x14ac:dyDescent="0.25">
      <c r="A68" s="236">
        <v>1210</v>
      </c>
      <c r="B68" s="95" t="s">
        <v>86</v>
      </c>
      <c r="C68" s="96">
        <f t="shared" si="4"/>
        <v>63826</v>
      </c>
      <c r="D68" s="220">
        <v>33203</v>
      </c>
      <c r="E68" s="221"/>
      <c r="F68" s="102">
        <f>D68+E68</f>
        <v>33203</v>
      </c>
      <c r="G68" s="220">
        <v>30623</v>
      </c>
      <c r="H68" s="221"/>
      <c r="I68" s="102">
        <f>G68+H68</f>
        <v>30623</v>
      </c>
      <c r="J68" s="222"/>
      <c r="K68" s="221"/>
      <c r="L68" s="102">
        <f>J68+K68</f>
        <v>0</v>
      </c>
      <c r="M68" s="220"/>
      <c r="N68" s="221"/>
      <c r="O68" s="102">
        <f t="shared" ref="O68" si="64">M68+N68</f>
        <v>0</v>
      </c>
      <c r="P68" s="465"/>
    </row>
    <row r="69" spans="1:16" ht="24" x14ac:dyDescent="0.25">
      <c r="A69" s="466">
        <v>1220</v>
      </c>
      <c r="B69" s="467" t="s">
        <v>87</v>
      </c>
      <c r="C69" s="468">
        <f t="shared" si="4"/>
        <v>17914</v>
      </c>
      <c r="D69" s="469">
        <f t="shared" ref="D69:E69" si="65">SUM(D70:D74)</f>
        <v>17430</v>
      </c>
      <c r="E69" s="470">
        <f t="shared" si="65"/>
        <v>-475</v>
      </c>
      <c r="F69" s="471">
        <f>SUM(F70:F74)</f>
        <v>16955</v>
      </c>
      <c r="G69" s="469">
        <f t="shared" ref="G69:H69" si="66">SUM(G70:G74)</f>
        <v>959</v>
      </c>
      <c r="H69" s="470">
        <f t="shared" si="66"/>
        <v>0</v>
      </c>
      <c r="I69" s="471">
        <f>SUM(I70:I74)</f>
        <v>959</v>
      </c>
      <c r="J69" s="472">
        <f t="shared" ref="J69:K69" si="67">SUM(J70:J74)</f>
        <v>0</v>
      </c>
      <c r="K69" s="470">
        <f t="shared" si="67"/>
        <v>0</v>
      </c>
      <c r="L69" s="471">
        <f>SUM(L70:L74)</f>
        <v>0</v>
      </c>
      <c r="M69" s="469">
        <f t="shared" ref="M69:O69" si="68">SUM(M70:M74)</f>
        <v>0</v>
      </c>
      <c r="N69" s="470">
        <f t="shared" si="68"/>
        <v>0</v>
      </c>
      <c r="O69" s="471">
        <f t="shared" si="68"/>
        <v>0</v>
      </c>
      <c r="P69" s="473"/>
    </row>
    <row r="70" spans="1:16" ht="60" x14ac:dyDescent="0.25">
      <c r="A70" s="60">
        <v>1221</v>
      </c>
      <c r="B70" s="105" t="s">
        <v>88</v>
      </c>
      <c r="C70" s="106">
        <f t="shared" si="4"/>
        <v>11604</v>
      </c>
      <c r="D70" s="224">
        <v>11120</v>
      </c>
      <c r="E70" s="225">
        <v>-475</v>
      </c>
      <c r="F70" s="112">
        <f t="shared" ref="F70:F74" si="69">D70+E70</f>
        <v>10645</v>
      </c>
      <c r="G70" s="224">
        <v>959</v>
      </c>
      <c r="H70" s="225"/>
      <c r="I70" s="112">
        <f t="shared" ref="I70:I74" si="70">G70+H70</f>
        <v>959</v>
      </c>
      <c r="J70" s="226"/>
      <c r="K70" s="225"/>
      <c r="L70" s="112">
        <f t="shared" ref="L70:L74" si="71">J70+K70</f>
        <v>0</v>
      </c>
      <c r="M70" s="224"/>
      <c r="N70" s="225"/>
      <c r="O70" s="112">
        <f t="shared" ref="O70:O74" si="72">M70+N70</f>
        <v>0</v>
      </c>
      <c r="P70" s="284" t="s">
        <v>337</v>
      </c>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x14ac:dyDescent="0.25">
      <c r="A73" s="60">
        <v>1227</v>
      </c>
      <c r="B73" s="105" t="s">
        <v>91</v>
      </c>
      <c r="C73" s="106">
        <f t="shared" si="4"/>
        <v>5740</v>
      </c>
      <c r="D73" s="224">
        <v>5740</v>
      </c>
      <c r="E73" s="225"/>
      <c r="F73" s="112">
        <f t="shared" si="69"/>
        <v>5740</v>
      </c>
      <c r="G73" s="224"/>
      <c r="H73" s="225"/>
      <c r="I73" s="112">
        <f t="shared" si="70"/>
        <v>0</v>
      </c>
      <c r="J73" s="226"/>
      <c r="K73" s="225"/>
      <c r="L73" s="112">
        <f t="shared" si="71"/>
        <v>0</v>
      </c>
      <c r="M73" s="224"/>
      <c r="N73" s="225"/>
      <c r="O73" s="112">
        <f t="shared" si="72"/>
        <v>0</v>
      </c>
      <c r="P73" s="227"/>
    </row>
    <row r="74" spans="1:16" ht="60" x14ac:dyDescent="0.25">
      <c r="A74" s="60">
        <v>1228</v>
      </c>
      <c r="B74" s="105" t="s">
        <v>92</v>
      </c>
      <c r="C74" s="106">
        <f t="shared" si="4"/>
        <v>570</v>
      </c>
      <c r="D74" s="224">
        <v>570</v>
      </c>
      <c r="E74" s="225"/>
      <c r="F74" s="112">
        <f t="shared" si="69"/>
        <v>570</v>
      </c>
      <c r="G74" s="224"/>
      <c r="H74" s="225"/>
      <c r="I74" s="112">
        <f t="shared" si="70"/>
        <v>0</v>
      </c>
      <c r="J74" s="226"/>
      <c r="K74" s="225"/>
      <c r="L74" s="112">
        <f t="shared" si="71"/>
        <v>0</v>
      </c>
      <c r="M74" s="224"/>
      <c r="N74" s="225"/>
      <c r="O74" s="112">
        <f t="shared" si="72"/>
        <v>0</v>
      </c>
      <c r="P74" s="284"/>
    </row>
    <row r="75" spans="1:16" x14ac:dyDescent="0.25">
      <c r="A75" s="204">
        <v>2000</v>
      </c>
      <c r="B75" s="204" t="s">
        <v>93</v>
      </c>
      <c r="C75" s="205">
        <f t="shared" si="4"/>
        <v>23525</v>
      </c>
      <c r="D75" s="206">
        <f t="shared" ref="D75:O75" si="73">SUM(D76,D83,D120,D151,D152)</f>
        <v>22244</v>
      </c>
      <c r="E75" s="207">
        <f t="shared" si="73"/>
        <v>0</v>
      </c>
      <c r="F75" s="208">
        <f t="shared" si="73"/>
        <v>22244</v>
      </c>
      <c r="G75" s="206">
        <f t="shared" si="73"/>
        <v>391</v>
      </c>
      <c r="H75" s="207">
        <f t="shared" si="73"/>
        <v>0</v>
      </c>
      <c r="I75" s="208">
        <f t="shared" si="73"/>
        <v>391</v>
      </c>
      <c r="J75" s="209">
        <f t="shared" si="73"/>
        <v>890</v>
      </c>
      <c r="K75" s="207">
        <f t="shared" si="73"/>
        <v>0</v>
      </c>
      <c r="L75" s="208">
        <f t="shared" si="73"/>
        <v>890</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15944</v>
      </c>
      <c r="D83" s="212">
        <f t="shared" ref="D83:E83" si="94">SUM(D84,D85,D91,D99,D107,D108,D114,D119)</f>
        <v>15944</v>
      </c>
      <c r="E83" s="213">
        <f t="shared" si="94"/>
        <v>0</v>
      </c>
      <c r="F83" s="92">
        <f>SUM(F84,F85,F91,F99,F107,F108,F114,F119)</f>
        <v>15944</v>
      </c>
      <c r="G83" s="212">
        <f t="shared" ref="G83:H83" si="95">SUM(G84,G85,G91,G99,G107,G108,G114,G119)</f>
        <v>0</v>
      </c>
      <c r="H83" s="213">
        <f t="shared" si="95"/>
        <v>0</v>
      </c>
      <c r="I83" s="92">
        <f>SUM(I84,I85,I91,I99,I107,I108,I114,I119)</f>
        <v>0</v>
      </c>
      <c r="J83" s="214">
        <f t="shared" ref="J83:K83" si="96">SUM(J84,J85,J91,J99,J107,J108,J114,J119)</f>
        <v>0</v>
      </c>
      <c r="K83" s="213">
        <f t="shared" si="96"/>
        <v>0</v>
      </c>
      <c r="L83" s="92">
        <f>SUM(L84,L85,L91,L99,L107,L108,L114,L119)</f>
        <v>0</v>
      </c>
      <c r="M83" s="212">
        <f t="shared" ref="M83:O83" si="97">SUM(M84,M85,M91,M99,M107,M108,M114,M119)</f>
        <v>0</v>
      </c>
      <c r="N83" s="213">
        <f t="shared" si="97"/>
        <v>0</v>
      </c>
      <c r="O83" s="92">
        <f t="shared" si="97"/>
        <v>0</v>
      </c>
      <c r="P83" s="240"/>
    </row>
    <row r="84" spans="1:16" x14ac:dyDescent="0.25">
      <c r="A84" s="216">
        <v>2210</v>
      </c>
      <c r="B84" s="167" t="s">
        <v>100</v>
      </c>
      <c r="C84" s="172">
        <f t="shared" si="4"/>
        <v>483</v>
      </c>
      <c r="D84" s="232">
        <v>483</v>
      </c>
      <c r="E84" s="233"/>
      <c r="F84" s="217">
        <f>D84+E84</f>
        <v>483</v>
      </c>
      <c r="G84" s="232"/>
      <c r="H84" s="233"/>
      <c r="I84" s="217">
        <f>G84+H84</f>
        <v>0</v>
      </c>
      <c r="J84" s="234"/>
      <c r="K84" s="233"/>
      <c r="L84" s="217">
        <f>J84+K84</f>
        <v>0</v>
      </c>
      <c r="M84" s="232"/>
      <c r="N84" s="233"/>
      <c r="O84" s="217">
        <f t="shared" ref="O84" si="98">M84+N84</f>
        <v>0</v>
      </c>
      <c r="P84" s="219"/>
    </row>
    <row r="85" spans="1:16" ht="24" x14ac:dyDescent="0.25">
      <c r="A85" s="228">
        <v>2220</v>
      </c>
      <c r="B85" s="105" t="s">
        <v>101</v>
      </c>
      <c r="C85" s="106">
        <f t="shared" ref="C85:C148" si="99">F85+I85+L85+O85</f>
        <v>11492</v>
      </c>
      <c r="D85" s="229">
        <f t="shared" ref="D85:E85" si="100">SUM(D86:D90)</f>
        <v>11492</v>
      </c>
      <c r="E85" s="230">
        <f t="shared" si="100"/>
        <v>0</v>
      </c>
      <c r="F85" s="112">
        <f>SUM(F86:F90)</f>
        <v>11492</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6" ht="15.75" customHeight="1" x14ac:dyDescent="0.25">
      <c r="A86" s="60">
        <v>2221</v>
      </c>
      <c r="B86" s="105" t="s">
        <v>102</v>
      </c>
      <c r="C86" s="106">
        <f t="shared" si="99"/>
        <v>6228</v>
      </c>
      <c r="D86" s="224">
        <v>6228</v>
      </c>
      <c r="E86" s="225"/>
      <c r="F86" s="112">
        <f t="shared" ref="F86:F90" si="104">D86+E86</f>
        <v>6228</v>
      </c>
      <c r="G86" s="224"/>
      <c r="H86" s="225"/>
      <c r="I86" s="112">
        <f t="shared" ref="I86:I90" si="105">G86+H86</f>
        <v>0</v>
      </c>
      <c r="J86" s="226"/>
      <c r="K86" s="225"/>
      <c r="L86" s="112">
        <f t="shared" ref="L86:L90" si="106">J86+K86</f>
        <v>0</v>
      </c>
      <c r="M86" s="224"/>
      <c r="N86" s="225"/>
      <c r="O86" s="112">
        <f t="shared" ref="O86:O90" si="107">M86+N86</f>
        <v>0</v>
      </c>
      <c r="P86" s="227"/>
    </row>
    <row r="87" spans="1:16" ht="24" x14ac:dyDescent="0.25">
      <c r="A87" s="456">
        <v>2222</v>
      </c>
      <c r="B87" s="467" t="s">
        <v>103</v>
      </c>
      <c r="C87" s="468">
        <f t="shared" si="99"/>
        <v>1354</v>
      </c>
      <c r="D87" s="474">
        <v>1354</v>
      </c>
      <c r="E87" s="283"/>
      <c r="F87" s="471">
        <f t="shared" si="104"/>
        <v>1354</v>
      </c>
      <c r="G87" s="474"/>
      <c r="H87" s="283"/>
      <c r="I87" s="471">
        <f t="shared" si="105"/>
        <v>0</v>
      </c>
      <c r="J87" s="475"/>
      <c r="K87" s="283"/>
      <c r="L87" s="471">
        <f t="shared" si="106"/>
        <v>0</v>
      </c>
      <c r="M87" s="474"/>
      <c r="N87" s="283"/>
      <c r="O87" s="471">
        <f t="shared" si="107"/>
        <v>0</v>
      </c>
      <c r="P87" s="241"/>
    </row>
    <row r="88" spans="1:16" x14ac:dyDescent="0.25">
      <c r="A88" s="60">
        <v>2223</v>
      </c>
      <c r="B88" s="105" t="s">
        <v>104</v>
      </c>
      <c r="C88" s="106">
        <f t="shared" si="99"/>
        <v>3563</v>
      </c>
      <c r="D88" s="224">
        <v>3563</v>
      </c>
      <c r="E88" s="225"/>
      <c r="F88" s="112">
        <f t="shared" si="104"/>
        <v>3563</v>
      </c>
      <c r="G88" s="224"/>
      <c r="H88" s="225"/>
      <c r="I88" s="112">
        <f t="shared" si="105"/>
        <v>0</v>
      </c>
      <c r="J88" s="226"/>
      <c r="K88" s="225"/>
      <c r="L88" s="112">
        <f t="shared" si="106"/>
        <v>0</v>
      </c>
      <c r="M88" s="224"/>
      <c r="N88" s="225"/>
      <c r="O88" s="112">
        <f t="shared" si="107"/>
        <v>0</v>
      </c>
      <c r="P88" s="284"/>
    </row>
    <row r="89" spans="1:16" ht="48.75" customHeight="1" x14ac:dyDescent="0.25">
      <c r="A89" s="60">
        <v>2224</v>
      </c>
      <c r="B89" s="105" t="s">
        <v>105</v>
      </c>
      <c r="C89" s="106">
        <f t="shared" si="99"/>
        <v>347</v>
      </c>
      <c r="D89" s="224">
        <v>347</v>
      </c>
      <c r="E89" s="225"/>
      <c r="F89" s="112">
        <f t="shared" si="104"/>
        <v>347</v>
      </c>
      <c r="G89" s="224"/>
      <c r="H89" s="225"/>
      <c r="I89" s="112">
        <f t="shared" si="105"/>
        <v>0</v>
      </c>
      <c r="J89" s="226"/>
      <c r="K89" s="225"/>
      <c r="L89" s="112">
        <f t="shared" si="106"/>
        <v>0</v>
      </c>
      <c r="M89" s="224"/>
      <c r="N89" s="225"/>
      <c r="O89" s="112">
        <f t="shared" si="107"/>
        <v>0</v>
      </c>
      <c r="P89" s="284"/>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597</v>
      </c>
      <c r="D91" s="229">
        <f t="shared" ref="D91:E91" si="108">SUM(D92:D98)</f>
        <v>597</v>
      </c>
      <c r="E91" s="230">
        <f t="shared" si="108"/>
        <v>0</v>
      </c>
      <c r="F91" s="112">
        <f>SUM(F92:F98)</f>
        <v>597</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6" ht="24" hidden="1" x14ac:dyDescent="0.25">
      <c r="A92" s="60">
        <v>2231</v>
      </c>
      <c r="B92" s="105" t="s">
        <v>108</v>
      </c>
      <c r="C92" s="106">
        <f t="shared" si="99"/>
        <v>0</v>
      </c>
      <c r="D92" s="224"/>
      <c r="E92" s="225"/>
      <c r="F92" s="112">
        <f t="shared" ref="F92:F98" si="112">D92+E92</f>
        <v>0</v>
      </c>
      <c r="G92" s="224"/>
      <c r="H92" s="225"/>
      <c r="I92" s="112">
        <f t="shared" ref="I92:I98" si="113">G92+H92</f>
        <v>0</v>
      </c>
      <c r="J92" s="226"/>
      <c r="K92" s="225"/>
      <c r="L92" s="112">
        <f t="shared" ref="L92:L98" si="114">J92+K92</f>
        <v>0</v>
      </c>
      <c r="M92" s="224"/>
      <c r="N92" s="225"/>
      <c r="O92" s="112">
        <f t="shared" ref="O92:O98" si="115">M92+N92</f>
        <v>0</v>
      </c>
      <c r="P92" s="227"/>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24" hidden="1" x14ac:dyDescent="0.25">
      <c r="A96" s="60">
        <v>2235</v>
      </c>
      <c r="B96" s="105" t="s">
        <v>112</v>
      </c>
      <c r="C96" s="106">
        <f t="shared" si="99"/>
        <v>0</v>
      </c>
      <c r="D96" s="224"/>
      <c r="E96" s="225"/>
      <c r="F96" s="112">
        <f t="shared" si="112"/>
        <v>0</v>
      </c>
      <c r="G96" s="224"/>
      <c r="H96" s="225"/>
      <c r="I96" s="112">
        <f t="shared" si="113"/>
        <v>0</v>
      </c>
      <c r="J96" s="226"/>
      <c r="K96" s="225"/>
      <c r="L96" s="112">
        <f t="shared" si="114"/>
        <v>0</v>
      </c>
      <c r="M96" s="224"/>
      <c r="N96" s="225"/>
      <c r="O96" s="112">
        <f t="shared" si="115"/>
        <v>0</v>
      </c>
      <c r="P96" s="227"/>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ht="16.5" customHeight="1" x14ac:dyDescent="0.25">
      <c r="A98" s="456">
        <v>2239</v>
      </c>
      <c r="B98" s="467" t="s">
        <v>115</v>
      </c>
      <c r="C98" s="468">
        <f t="shared" si="99"/>
        <v>597</v>
      </c>
      <c r="D98" s="474">
        <v>597</v>
      </c>
      <c r="E98" s="283"/>
      <c r="F98" s="471">
        <f t="shared" si="112"/>
        <v>597</v>
      </c>
      <c r="G98" s="474"/>
      <c r="H98" s="283"/>
      <c r="I98" s="471">
        <f t="shared" si="113"/>
        <v>0</v>
      </c>
      <c r="J98" s="475"/>
      <c r="K98" s="283"/>
      <c r="L98" s="471">
        <f t="shared" si="114"/>
        <v>0</v>
      </c>
      <c r="M98" s="474"/>
      <c r="N98" s="283"/>
      <c r="O98" s="471">
        <f t="shared" si="115"/>
        <v>0</v>
      </c>
      <c r="P98" s="241"/>
    </row>
    <row r="99" spans="1:16" ht="36" x14ac:dyDescent="0.25">
      <c r="A99" s="228">
        <v>2240</v>
      </c>
      <c r="B99" s="105" t="s">
        <v>116</v>
      </c>
      <c r="C99" s="106">
        <f t="shared" si="99"/>
        <v>2910</v>
      </c>
      <c r="D99" s="229">
        <f t="shared" ref="D99:E99" si="116">SUM(D100:D106)</f>
        <v>2910</v>
      </c>
      <c r="E99" s="230">
        <f t="shared" si="116"/>
        <v>0</v>
      </c>
      <c r="F99" s="112">
        <f>SUM(F100:F106)</f>
        <v>2910</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6" ht="24" x14ac:dyDescent="0.25">
      <c r="A102" s="60">
        <v>2243</v>
      </c>
      <c r="B102" s="105" t="s">
        <v>119</v>
      </c>
      <c r="C102" s="106">
        <f t="shared" si="99"/>
        <v>803</v>
      </c>
      <c r="D102" s="224">
        <v>803</v>
      </c>
      <c r="E102" s="225"/>
      <c r="F102" s="112">
        <f t="shared" si="120"/>
        <v>803</v>
      </c>
      <c r="G102" s="224"/>
      <c r="H102" s="225"/>
      <c r="I102" s="112">
        <f t="shared" si="121"/>
        <v>0</v>
      </c>
      <c r="J102" s="226"/>
      <c r="K102" s="225"/>
      <c r="L102" s="112">
        <f t="shared" si="122"/>
        <v>0</v>
      </c>
      <c r="M102" s="224"/>
      <c r="N102" s="225"/>
      <c r="O102" s="112">
        <f t="shared" si="123"/>
        <v>0</v>
      </c>
      <c r="P102" s="284"/>
    </row>
    <row r="103" spans="1:16" x14ac:dyDescent="0.25">
      <c r="A103" s="60">
        <v>2244</v>
      </c>
      <c r="B103" s="105" t="s">
        <v>120</v>
      </c>
      <c r="C103" s="106">
        <f t="shared" si="99"/>
        <v>1651</v>
      </c>
      <c r="D103" s="224">
        <v>1651</v>
      </c>
      <c r="E103" s="225"/>
      <c r="F103" s="112">
        <f t="shared" si="120"/>
        <v>1651</v>
      </c>
      <c r="G103" s="224"/>
      <c r="H103" s="225"/>
      <c r="I103" s="112">
        <f t="shared" si="121"/>
        <v>0</v>
      </c>
      <c r="J103" s="226"/>
      <c r="K103" s="225"/>
      <c r="L103" s="112">
        <f t="shared" si="122"/>
        <v>0</v>
      </c>
      <c r="M103" s="224"/>
      <c r="N103" s="225"/>
      <c r="O103" s="112">
        <f t="shared" si="123"/>
        <v>0</v>
      </c>
      <c r="P103" s="284"/>
    </row>
    <row r="104" spans="1:16"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6"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6" ht="24" x14ac:dyDescent="0.25">
      <c r="A106" s="60">
        <v>2249</v>
      </c>
      <c r="B106" s="105" t="s">
        <v>123</v>
      </c>
      <c r="C106" s="106">
        <f t="shared" si="99"/>
        <v>456</v>
      </c>
      <c r="D106" s="224">
        <v>456</v>
      </c>
      <c r="E106" s="225"/>
      <c r="F106" s="112">
        <f t="shared" si="120"/>
        <v>456</v>
      </c>
      <c r="G106" s="224"/>
      <c r="H106" s="225"/>
      <c r="I106" s="112">
        <f t="shared" si="121"/>
        <v>0</v>
      </c>
      <c r="J106" s="226"/>
      <c r="K106" s="225"/>
      <c r="L106" s="112">
        <f t="shared" si="122"/>
        <v>0</v>
      </c>
      <c r="M106" s="224"/>
      <c r="N106" s="225"/>
      <c r="O106" s="112">
        <f t="shared" si="123"/>
        <v>0</v>
      </c>
      <c r="P106" s="284"/>
    </row>
    <row r="107" spans="1:16" x14ac:dyDescent="0.25">
      <c r="A107" s="228">
        <v>2250</v>
      </c>
      <c r="B107" s="105" t="s">
        <v>124</v>
      </c>
      <c r="C107" s="106">
        <f t="shared" si="99"/>
        <v>436</v>
      </c>
      <c r="D107" s="224">
        <v>436</v>
      </c>
      <c r="E107" s="225"/>
      <c r="F107" s="112">
        <f t="shared" si="120"/>
        <v>436</v>
      </c>
      <c r="G107" s="224"/>
      <c r="H107" s="225"/>
      <c r="I107" s="112">
        <f t="shared" si="121"/>
        <v>0</v>
      </c>
      <c r="J107" s="226"/>
      <c r="K107" s="225"/>
      <c r="L107" s="112">
        <f t="shared" si="122"/>
        <v>0</v>
      </c>
      <c r="M107" s="224"/>
      <c r="N107" s="225"/>
      <c r="O107" s="112">
        <f t="shared" si="123"/>
        <v>0</v>
      </c>
      <c r="P107" s="227"/>
    </row>
    <row r="108" spans="1:16" x14ac:dyDescent="0.25">
      <c r="A108" s="228">
        <v>2260</v>
      </c>
      <c r="B108" s="105" t="s">
        <v>125</v>
      </c>
      <c r="C108" s="106">
        <f t="shared" si="99"/>
        <v>26</v>
      </c>
      <c r="D108" s="229">
        <f t="shared" ref="D108:E108" si="124">SUM(D109:D113)</f>
        <v>26</v>
      </c>
      <c r="E108" s="230">
        <f t="shared" si="124"/>
        <v>0</v>
      </c>
      <c r="F108" s="112">
        <f>SUM(F109:F113)</f>
        <v>26</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x14ac:dyDescent="0.25">
      <c r="A113" s="60">
        <v>2269</v>
      </c>
      <c r="B113" s="105" t="s">
        <v>130</v>
      </c>
      <c r="C113" s="106">
        <f t="shared" si="99"/>
        <v>26</v>
      </c>
      <c r="D113" s="224">
        <v>26</v>
      </c>
      <c r="E113" s="225"/>
      <c r="F113" s="112">
        <f t="shared" si="128"/>
        <v>26</v>
      </c>
      <c r="G113" s="224"/>
      <c r="H113" s="225"/>
      <c r="I113" s="112">
        <f t="shared" si="129"/>
        <v>0</v>
      </c>
      <c r="J113" s="226"/>
      <c r="K113" s="225"/>
      <c r="L113" s="112">
        <f t="shared" si="130"/>
        <v>0</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v>0</v>
      </c>
      <c r="H117" s="225"/>
      <c r="I117" s="112">
        <f t="shared" si="137"/>
        <v>0</v>
      </c>
      <c r="J117" s="226"/>
      <c r="K117" s="225"/>
      <c r="L117" s="112">
        <f t="shared" si="138"/>
        <v>0</v>
      </c>
      <c r="M117" s="224"/>
      <c r="N117" s="225"/>
      <c r="O117" s="112">
        <f t="shared" si="139"/>
        <v>0</v>
      </c>
      <c r="P117" s="284"/>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7581</v>
      </c>
      <c r="D120" s="244">
        <f t="shared" ref="D120:E120" si="140">SUM(D121,D126,D130,D131,D134,D138,D146,D147,D150)</f>
        <v>6300</v>
      </c>
      <c r="E120" s="245">
        <f t="shared" si="140"/>
        <v>0</v>
      </c>
      <c r="F120" s="134">
        <f>SUM(F121,F126,F130,F131,F134,F138,F146,F147,F150)</f>
        <v>6300</v>
      </c>
      <c r="G120" s="244">
        <f t="shared" ref="G120:H120" si="141">SUM(G121,G126,G130,G131,G134,G138,G146,G147,G150)</f>
        <v>391</v>
      </c>
      <c r="H120" s="245">
        <f t="shared" si="141"/>
        <v>0</v>
      </c>
      <c r="I120" s="134">
        <f>SUM(I121,I126,I130,I131,I134,I138,I146,I147,I150)</f>
        <v>391</v>
      </c>
      <c r="J120" s="246">
        <f t="shared" ref="J120:K120" si="142">SUM(J121,J126,J130,J131,J134,J138,J146,J147,J150)</f>
        <v>890</v>
      </c>
      <c r="K120" s="245">
        <f t="shared" si="142"/>
        <v>0</v>
      </c>
      <c r="L120" s="134">
        <f>SUM(L121,L126,L130,L131,L134,L138,L146,L147,L150)</f>
        <v>890</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1667</v>
      </c>
      <c r="D121" s="237">
        <f t="shared" ref="D121:O121" si="144">SUM(D122:D125)</f>
        <v>1667</v>
      </c>
      <c r="E121" s="238">
        <f t="shared" si="144"/>
        <v>0</v>
      </c>
      <c r="F121" s="102">
        <f t="shared" si="144"/>
        <v>1667</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x14ac:dyDescent="0.25">
      <c r="A122" s="60">
        <v>2311</v>
      </c>
      <c r="B122" s="105" t="s">
        <v>139</v>
      </c>
      <c r="C122" s="106">
        <f t="shared" si="99"/>
        <v>612</v>
      </c>
      <c r="D122" s="224">
        <v>612</v>
      </c>
      <c r="E122" s="225"/>
      <c r="F122" s="112">
        <f t="shared" ref="F122:F125" si="145">D122+E122</f>
        <v>612</v>
      </c>
      <c r="G122" s="224"/>
      <c r="H122" s="225"/>
      <c r="I122" s="112">
        <f t="shared" ref="I122:I125" si="146">G122+H122</f>
        <v>0</v>
      </c>
      <c r="J122" s="226"/>
      <c r="K122" s="225"/>
      <c r="L122" s="112">
        <f t="shared" ref="L122:L125" si="147">J122+K122</f>
        <v>0</v>
      </c>
      <c r="M122" s="224"/>
      <c r="N122" s="225"/>
      <c r="O122" s="112">
        <f t="shared" ref="O122:O125" si="148">M122+N122</f>
        <v>0</v>
      </c>
      <c r="P122" s="284"/>
    </row>
    <row r="123" spans="1:16" x14ac:dyDescent="0.25">
      <c r="A123" s="456">
        <v>2312</v>
      </c>
      <c r="B123" s="467" t="s">
        <v>140</v>
      </c>
      <c r="C123" s="468">
        <f t="shared" si="99"/>
        <v>1055</v>
      </c>
      <c r="D123" s="474">
        <v>1055</v>
      </c>
      <c r="E123" s="283"/>
      <c r="F123" s="471">
        <f t="shared" si="145"/>
        <v>1055</v>
      </c>
      <c r="G123" s="474"/>
      <c r="H123" s="283"/>
      <c r="I123" s="471">
        <f t="shared" si="146"/>
        <v>0</v>
      </c>
      <c r="J123" s="475"/>
      <c r="K123" s="283"/>
      <c r="L123" s="471">
        <f t="shared" si="147"/>
        <v>0</v>
      </c>
      <c r="M123" s="474"/>
      <c r="N123" s="283"/>
      <c r="O123" s="471">
        <f t="shared" si="148"/>
        <v>0</v>
      </c>
      <c r="P123" s="241"/>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27"/>
    </row>
    <row r="125" spans="1:16" ht="24" hidden="1" x14ac:dyDescent="0.25">
      <c r="A125" s="60">
        <v>2314</v>
      </c>
      <c r="B125" s="105" t="s">
        <v>142</v>
      </c>
      <c r="C125" s="106">
        <f t="shared" si="99"/>
        <v>0</v>
      </c>
      <c r="D125" s="224"/>
      <c r="E125" s="225"/>
      <c r="F125" s="112">
        <f t="shared" si="145"/>
        <v>0</v>
      </c>
      <c r="G125" s="224"/>
      <c r="H125" s="225"/>
      <c r="I125" s="112">
        <f t="shared" si="146"/>
        <v>0</v>
      </c>
      <c r="J125" s="226"/>
      <c r="K125" s="225"/>
      <c r="L125" s="112">
        <f t="shared" si="147"/>
        <v>0</v>
      </c>
      <c r="M125" s="224"/>
      <c r="N125" s="225"/>
      <c r="O125" s="112">
        <f t="shared" si="148"/>
        <v>0</v>
      </c>
      <c r="P125" s="227"/>
    </row>
    <row r="126" spans="1:16" x14ac:dyDescent="0.25">
      <c r="A126" s="228">
        <v>2320</v>
      </c>
      <c r="B126" s="105" t="s">
        <v>143</v>
      </c>
      <c r="C126" s="106">
        <f t="shared" si="99"/>
        <v>36</v>
      </c>
      <c r="D126" s="229">
        <f t="shared" ref="D126:E126" si="149">SUM(D127:D129)</f>
        <v>36</v>
      </c>
      <c r="E126" s="230">
        <f t="shared" si="149"/>
        <v>0</v>
      </c>
      <c r="F126" s="112">
        <f>SUM(F127:F129)</f>
        <v>36</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x14ac:dyDescent="0.25">
      <c r="A128" s="60">
        <v>2322</v>
      </c>
      <c r="B128" s="105" t="s">
        <v>145</v>
      </c>
      <c r="C128" s="106">
        <f t="shared" si="99"/>
        <v>36</v>
      </c>
      <c r="D128" s="224">
        <v>36</v>
      </c>
      <c r="E128" s="225"/>
      <c r="F128" s="112">
        <f t="shared" si="153"/>
        <v>36</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36" x14ac:dyDescent="0.25">
      <c r="A131" s="228">
        <v>2340</v>
      </c>
      <c r="B131" s="105" t="s">
        <v>148</v>
      </c>
      <c r="C131" s="106">
        <f t="shared" si="99"/>
        <v>35</v>
      </c>
      <c r="D131" s="229">
        <f t="shared" ref="D131:E131" si="157">SUM(D132:D133)</f>
        <v>35</v>
      </c>
      <c r="E131" s="230">
        <f t="shared" si="157"/>
        <v>0</v>
      </c>
      <c r="F131" s="112">
        <f>SUM(F132:F133)</f>
        <v>35</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x14ac:dyDescent="0.25">
      <c r="A132" s="60">
        <v>2341</v>
      </c>
      <c r="B132" s="105" t="s">
        <v>149</v>
      </c>
      <c r="C132" s="106">
        <f t="shared" si="99"/>
        <v>35</v>
      </c>
      <c r="D132" s="224">
        <v>35</v>
      </c>
      <c r="E132" s="225"/>
      <c r="F132" s="112">
        <f t="shared" ref="F132:F133" si="161">D132+E132</f>
        <v>35</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18" customHeight="1" x14ac:dyDescent="0.25">
      <c r="A134" s="216">
        <v>2350</v>
      </c>
      <c r="B134" s="167" t="s">
        <v>151</v>
      </c>
      <c r="C134" s="172">
        <f t="shared" si="99"/>
        <v>2323</v>
      </c>
      <c r="D134" s="173">
        <f t="shared" ref="D134:E134" si="165">SUM(D135:D137)</f>
        <v>2323</v>
      </c>
      <c r="E134" s="174">
        <f t="shared" si="165"/>
        <v>0</v>
      </c>
      <c r="F134" s="217">
        <f>SUM(F135:F137)</f>
        <v>2323</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x14ac:dyDescent="0.25">
      <c r="A135" s="52">
        <v>2351</v>
      </c>
      <c r="B135" s="95" t="s">
        <v>152</v>
      </c>
      <c r="C135" s="96">
        <f t="shared" si="99"/>
        <v>132</v>
      </c>
      <c r="D135" s="220">
        <v>132</v>
      </c>
      <c r="E135" s="221"/>
      <c r="F135" s="102">
        <f t="shared" ref="F135:F137" si="169">D135+E135</f>
        <v>132</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x14ac:dyDescent="0.25">
      <c r="A136" s="456">
        <v>2352</v>
      </c>
      <c r="B136" s="467" t="s">
        <v>153</v>
      </c>
      <c r="C136" s="468">
        <f t="shared" si="99"/>
        <v>2191</v>
      </c>
      <c r="D136" s="474">
        <v>2191</v>
      </c>
      <c r="E136" s="283"/>
      <c r="F136" s="471">
        <f t="shared" si="169"/>
        <v>2191</v>
      </c>
      <c r="G136" s="474"/>
      <c r="H136" s="283"/>
      <c r="I136" s="471">
        <f t="shared" si="170"/>
        <v>0</v>
      </c>
      <c r="J136" s="475"/>
      <c r="K136" s="283"/>
      <c r="L136" s="471">
        <f t="shared" si="171"/>
        <v>0</v>
      </c>
      <c r="M136" s="474"/>
      <c r="N136" s="283"/>
      <c r="O136" s="471">
        <f t="shared" si="172"/>
        <v>0</v>
      </c>
      <c r="P136" s="241"/>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x14ac:dyDescent="0.25">
      <c r="A138" s="228">
        <v>2360</v>
      </c>
      <c r="B138" s="105" t="s">
        <v>155</v>
      </c>
      <c r="C138" s="106">
        <f t="shared" si="99"/>
        <v>1945</v>
      </c>
      <c r="D138" s="229">
        <f t="shared" ref="D138:E138" si="173">SUM(D139:D145)</f>
        <v>1055</v>
      </c>
      <c r="E138" s="230">
        <f t="shared" si="173"/>
        <v>0</v>
      </c>
      <c r="F138" s="112">
        <f>SUM(F139:F145)</f>
        <v>1055</v>
      </c>
      <c r="G138" s="229">
        <f t="shared" ref="G138:H138" si="174">SUM(G139:G145)</f>
        <v>0</v>
      </c>
      <c r="H138" s="230">
        <f t="shared" si="174"/>
        <v>0</v>
      </c>
      <c r="I138" s="112">
        <f>SUM(I139:I145)</f>
        <v>0</v>
      </c>
      <c r="J138" s="231">
        <f t="shared" ref="J138:K138" si="175">SUM(J139:J145)</f>
        <v>890</v>
      </c>
      <c r="K138" s="230">
        <f t="shared" si="175"/>
        <v>0</v>
      </c>
      <c r="L138" s="112">
        <f>SUM(L139:L145)</f>
        <v>890</v>
      </c>
      <c r="M138" s="229">
        <f t="shared" ref="M138:O138" si="176">SUM(M139:M145)</f>
        <v>0</v>
      </c>
      <c r="N138" s="230">
        <f t="shared" si="176"/>
        <v>0</v>
      </c>
      <c r="O138" s="112">
        <f t="shared" si="176"/>
        <v>0</v>
      </c>
      <c r="P138" s="227"/>
    </row>
    <row r="139" spans="1:16" x14ac:dyDescent="0.25">
      <c r="A139" s="59">
        <v>2361</v>
      </c>
      <c r="B139" s="105" t="s">
        <v>156</v>
      </c>
      <c r="C139" s="106">
        <f t="shared" si="99"/>
        <v>896</v>
      </c>
      <c r="D139" s="224">
        <v>896</v>
      </c>
      <c r="E139" s="225"/>
      <c r="F139" s="112">
        <f t="shared" ref="F139:F146" si="177">D139+E139</f>
        <v>896</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x14ac:dyDescent="0.25">
      <c r="A140" s="59">
        <v>2362</v>
      </c>
      <c r="B140" s="105" t="s">
        <v>157</v>
      </c>
      <c r="C140" s="106">
        <f t="shared" si="99"/>
        <v>159</v>
      </c>
      <c r="D140" s="224">
        <v>159</v>
      </c>
      <c r="E140" s="225"/>
      <c r="F140" s="112">
        <f t="shared" si="177"/>
        <v>159</v>
      </c>
      <c r="G140" s="224"/>
      <c r="H140" s="225"/>
      <c r="I140" s="112">
        <f t="shared" si="178"/>
        <v>0</v>
      </c>
      <c r="J140" s="226"/>
      <c r="K140" s="225"/>
      <c r="L140" s="112">
        <f t="shared" si="179"/>
        <v>0</v>
      </c>
      <c r="M140" s="224"/>
      <c r="N140" s="225"/>
      <c r="O140" s="112">
        <f t="shared" si="180"/>
        <v>0</v>
      </c>
      <c r="P140" s="227"/>
    </row>
    <row r="141" spans="1:16" x14ac:dyDescent="0.25">
      <c r="A141" s="59">
        <v>2363</v>
      </c>
      <c r="B141" s="105" t="s">
        <v>158</v>
      </c>
      <c r="C141" s="106">
        <f t="shared" si="99"/>
        <v>890</v>
      </c>
      <c r="D141" s="224"/>
      <c r="E141" s="225"/>
      <c r="F141" s="112">
        <f t="shared" si="177"/>
        <v>0</v>
      </c>
      <c r="G141" s="224"/>
      <c r="H141" s="225"/>
      <c r="I141" s="112">
        <f t="shared" si="178"/>
        <v>0</v>
      </c>
      <c r="J141" s="226">
        <v>890</v>
      </c>
      <c r="K141" s="225"/>
      <c r="L141" s="112">
        <f t="shared" si="179"/>
        <v>890</v>
      </c>
      <c r="M141" s="224"/>
      <c r="N141" s="225"/>
      <c r="O141" s="112">
        <f t="shared" si="180"/>
        <v>0</v>
      </c>
      <c r="P141" s="463"/>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x14ac:dyDescent="0.25">
      <c r="A146" s="216">
        <v>2370</v>
      </c>
      <c r="B146" s="167" t="s">
        <v>163</v>
      </c>
      <c r="C146" s="172">
        <f t="shared" si="99"/>
        <v>1575</v>
      </c>
      <c r="D146" s="232">
        <v>1184</v>
      </c>
      <c r="E146" s="233"/>
      <c r="F146" s="217">
        <f t="shared" si="177"/>
        <v>1184</v>
      </c>
      <c r="G146" s="232">
        <v>391</v>
      </c>
      <c r="H146" s="233"/>
      <c r="I146" s="217">
        <f t="shared" si="178"/>
        <v>391</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hidden="1" x14ac:dyDescent="0.25">
      <c r="A152" s="81">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hidden="1" x14ac:dyDescent="0.25">
      <c r="A153" s="23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870</v>
      </c>
      <c r="D181" s="199">
        <f t="shared" ref="D181:O181" si="245">SUM(D182,D211,D252,D265)</f>
        <v>620</v>
      </c>
      <c r="E181" s="200">
        <f t="shared" si="245"/>
        <v>0</v>
      </c>
      <c r="F181" s="201">
        <f t="shared" si="245"/>
        <v>620</v>
      </c>
      <c r="G181" s="199">
        <f t="shared" si="245"/>
        <v>250</v>
      </c>
      <c r="H181" s="200">
        <f t="shared" si="245"/>
        <v>0</v>
      </c>
      <c r="I181" s="201">
        <f t="shared" si="245"/>
        <v>250</v>
      </c>
      <c r="J181" s="202">
        <f t="shared" si="245"/>
        <v>0</v>
      </c>
      <c r="K181" s="200">
        <f t="shared" si="245"/>
        <v>0</v>
      </c>
      <c r="L181" s="201">
        <f t="shared" si="245"/>
        <v>0</v>
      </c>
      <c r="M181" s="199">
        <f t="shared" si="245"/>
        <v>0</v>
      </c>
      <c r="N181" s="200">
        <f t="shared" si="245"/>
        <v>0</v>
      </c>
      <c r="O181" s="201">
        <f t="shared" si="245"/>
        <v>0</v>
      </c>
      <c r="P181" s="268"/>
    </row>
    <row r="182" spans="1:16" x14ac:dyDescent="0.25">
      <c r="A182" s="204">
        <v>5000</v>
      </c>
      <c r="B182" s="204" t="s">
        <v>199</v>
      </c>
      <c r="C182" s="205">
        <f t="shared" si="189"/>
        <v>870</v>
      </c>
      <c r="D182" s="206">
        <f t="shared" ref="D182:E182" si="246">D183+D187</f>
        <v>620</v>
      </c>
      <c r="E182" s="207">
        <f t="shared" si="246"/>
        <v>0</v>
      </c>
      <c r="F182" s="208">
        <f>F183+F187</f>
        <v>620</v>
      </c>
      <c r="G182" s="206">
        <f t="shared" ref="G182:H182" si="247">G183+G187</f>
        <v>250</v>
      </c>
      <c r="H182" s="207">
        <f t="shared" si="247"/>
        <v>0</v>
      </c>
      <c r="I182" s="208">
        <f>I183+I187</f>
        <v>250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x14ac:dyDescent="0.25">
      <c r="A187" s="81">
        <v>5200</v>
      </c>
      <c r="B187" s="211" t="s">
        <v>204</v>
      </c>
      <c r="C187" s="82">
        <f t="shared" si="189"/>
        <v>870</v>
      </c>
      <c r="D187" s="212">
        <f t="shared" ref="D187:E187" si="258">D188+D198+D199+D206+D207+D208+D210</f>
        <v>620</v>
      </c>
      <c r="E187" s="213">
        <f t="shared" si="258"/>
        <v>0</v>
      </c>
      <c r="F187" s="92">
        <f>F188+F198+F199+F206+F207+F208+F210</f>
        <v>620</v>
      </c>
      <c r="G187" s="212">
        <f t="shared" ref="G187:H187" si="259">G188+G198+G199+G206+G207+G208+G210</f>
        <v>250</v>
      </c>
      <c r="H187" s="213">
        <f t="shared" si="259"/>
        <v>0</v>
      </c>
      <c r="I187" s="92">
        <f>I188+I198+I199+I206+I207+I208+I210</f>
        <v>250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x14ac:dyDescent="0.25">
      <c r="A199" s="228">
        <v>5230</v>
      </c>
      <c r="B199" s="105" t="s">
        <v>216</v>
      </c>
      <c r="C199" s="106">
        <f t="shared" si="189"/>
        <v>870</v>
      </c>
      <c r="D199" s="229">
        <f t="shared" ref="D199:E199" si="270">SUM(D200:D205)</f>
        <v>620</v>
      </c>
      <c r="E199" s="230">
        <f t="shared" si="270"/>
        <v>0</v>
      </c>
      <c r="F199" s="112">
        <f>SUM(F200:F205)</f>
        <v>620</v>
      </c>
      <c r="G199" s="229">
        <f t="shared" ref="G199:H199" si="271">SUM(G200:G205)</f>
        <v>250</v>
      </c>
      <c r="H199" s="230">
        <f t="shared" si="271"/>
        <v>0</v>
      </c>
      <c r="I199" s="112">
        <f>SUM(I200:I205)</f>
        <v>250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x14ac:dyDescent="0.25">
      <c r="A201" s="60">
        <v>5233</v>
      </c>
      <c r="B201" s="105" t="s">
        <v>218</v>
      </c>
      <c r="C201" s="106">
        <f t="shared" si="189"/>
        <v>250</v>
      </c>
      <c r="D201" s="224"/>
      <c r="E201" s="225"/>
      <c r="F201" s="112">
        <f t="shared" si="274"/>
        <v>0</v>
      </c>
      <c r="G201" s="224">
        <v>250</v>
      </c>
      <c r="H201" s="225"/>
      <c r="I201" s="112">
        <f t="shared" si="275"/>
        <v>250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x14ac:dyDescent="0.25">
      <c r="A204" s="60">
        <v>5238</v>
      </c>
      <c r="B204" s="105" t="s">
        <v>221</v>
      </c>
      <c r="C204" s="106">
        <f t="shared" si="189"/>
        <v>620</v>
      </c>
      <c r="D204" s="224">
        <v>620</v>
      </c>
      <c r="E204" s="225"/>
      <c r="F204" s="112">
        <f t="shared" si="274"/>
        <v>620</v>
      </c>
      <c r="G204" s="224"/>
      <c r="H204" s="225"/>
      <c r="I204" s="112">
        <f t="shared" si="275"/>
        <v>0</v>
      </c>
      <c r="J204" s="226"/>
      <c r="K204" s="225"/>
      <c r="L204" s="112">
        <f t="shared" si="276"/>
        <v>0</v>
      </c>
      <c r="M204" s="224"/>
      <c r="N204" s="225"/>
      <c r="O204" s="112">
        <f t="shared" si="277"/>
        <v>0</v>
      </c>
      <c r="P204" s="227"/>
    </row>
    <row r="205" spans="1:16" ht="24" hidden="1" x14ac:dyDescent="0.25">
      <c r="A205" s="60">
        <v>5239</v>
      </c>
      <c r="B205" s="105" t="s">
        <v>222</v>
      </c>
      <c r="C205" s="106">
        <f t="shared" si="189"/>
        <v>0</v>
      </c>
      <c r="D205" s="224"/>
      <c r="E205" s="225"/>
      <c r="F205" s="112">
        <f t="shared" si="274"/>
        <v>0</v>
      </c>
      <c r="G205" s="224"/>
      <c r="H205" s="225"/>
      <c r="I205" s="112">
        <f t="shared" si="275"/>
        <v>0</v>
      </c>
      <c r="J205" s="226"/>
      <c r="K205" s="225"/>
      <c r="L205" s="112">
        <f t="shared" si="276"/>
        <v>0</v>
      </c>
      <c r="M205" s="224"/>
      <c r="N205" s="225"/>
      <c r="O205" s="112">
        <f t="shared" si="277"/>
        <v>0</v>
      </c>
      <c r="P205" s="227"/>
    </row>
    <row r="206" spans="1:16" ht="36"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hidden="1" x14ac:dyDescent="0.25">
      <c r="A252" s="276">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hidden="1" x14ac:dyDescent="0.25">
      <c r="A253" s="81">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112">
        <f t="shared" si="351"/>
        <v>0</v>
      </c>
      <c r="P256" s="227"/>
    </row>
    <row r="257" spans="1:16" ht="24" hidden="1" x14ac:dyDescent="0.25">
      <c r="A257" s="228">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364252</v>
      </c>
      <c r="D272" s="299">
        <f>SUM(D269,D265,D252,D211,D182,D174,D160,D75,D53)</f>
        <v>202183</v>
      </c>
      <c r="E272" s="300">
        <f t="shared" ref="E272:O272" si="371">SUM(E269,E265,E252,E211,E182,E174,E160,E75,E53)</f>
        <v>0</v>
      </c>
      <c r="F272" s="301">
        <f t="shared" si="371"/>
        <v>202183</v>
      </c>
      <c r="G272" s="299">
        <f t="shared" si="371"/>
        <v>161179</v>
      </c>
      <c r="H272" s="300">
        <f t="shared" si="371"/>
        <v>0</v>
      </c>
      <c r="I272" s="301">
        <f t="shared" si="371"/>
        <v>161179</v>
      </c>
      <c r="J272" s="302">
        <f t="shared" si="371"/>
        <v>890</v>
      </c>
      <c r="K272" s="300">
        <f t="shared" si="371"/>
        <v>0</v>
      </c>
      <c r="L272" s="301">
        <f t="shared" si="371"/>
        <v>890</v>
      </c>
      <c r="M272" s="299">
        <f t="shared" si="371"/>
        <v>0</v>
      </c>
      <c r="N272" s="300">
        <f t="shared" si="371"/>
        <v>0</v>
      </c>
      <c r="O272" s="301">
        <f t="shared" si="371"/>
        <v>0</v>
      </c>
      <c r="P272" s="303"/>
    </row>
    <row r="273" spans="1:16" s="34" customFormat="1" ht="13.5" thickTop="1" thickBot="1" x14ac:dyDescent="0.3">
      <c r="A273" s="903" t="s">
        <v>292</v>
      </c>
      <c r="B273" s="904"/>
      <c r="C273" s="304">
        <f t="shared" si="291"/>
        <v>-10</v>
      </c>
      <c r="D273" s="305">
        <f>SUM(D24,D25,D41,D43)-D51</f>
        <v>0</v>
      </c>
      <c r="E273" s="306">
        <f t="shared" ref="E273:F273" si="372">SUM(E24,E25,E41,E43)-E51</f>
        <v>0</v>
      </c>
      <c r="F273" s="307">
        <f t="shared" si="372"/>
        <v>0</v>
      </c>
      <c r="G273" s="305">
        <f>SUM(G24,G25,G43)-G51</f>
        <v>0</v>
      </c>
      <c r="H273" s="476">
        <f t="shared" ref="H273:I273" si="373">SUM(H24,H25,H43)-H51</f>
        <v>0</v>
      </c>
      <c r="I273" s="477">
        <f t="shared" si="373"/>
        <v>0</v>
      </c>
      <c r="J273" s="308">
        <f t="shared" ref="J273:K273" si="374">(J26+J43)-J51</f>
        <v>-10</v>
      </c>
      <c r="K273" s="306">
        <f t="shared" si="374"/>
        <v>0</v>
      </c>
      <c r="L273" s="307">
        <f>(L26+L43)-L51</f>
        <v>-10</v>
      </c>
      <c r="M273" s="305">
        <f t="shared" ref="M273:O273" si="375">M45-M51</f>
        <v>0</v>
      </c>
      <c r="N273" s="306">
        <f t="shared" si="375"/>
        <v>0</v>
      </c>
      <c r="O273" s="307">
        <f t="shared" si="375"/>
        <v>0</v>
      </c>
      <c r="P273" s="309"/>
    </row>
    <row r="274" spans="1:16" s="34" customFormat="1" ht="12.75" thickTop="1" x14ac:dyDescent="0.25">
      <c r="A274" s="905" t="s">
        <v>293</v>
      </c>
      <c r="B274" s="906"/>
      <c r="C274" s="310">
        <f t="shared" si="291"/>
        <v>10</v>
      </c>
      <c r="D274" s="311">
        <f t="shared" ref="D274:O274" si="376">SUM(D275,D276)-D283+D284</f>
        <v>0</v>
      </c>
      <c r="E274" s="312">
        <f t="shared" si="376"/>
        <v>0</v>
      </c>
      <c r="F274" s="313">
        <f t="shared" si="376"/>
        <v>0</v>
      </c>
      <c r="G274" s="311">
        <f t="shared" si="376"/>
        <v>0</v>
      </c>
      <c r="H274" s="312">
        <f t="shared" si="376"/>
        <v>0</v>
      </c>
      <c r="I274" s="313">
        <f t="shared" si="376"/>
        <v>0</v>
      </c>
      <c r="J274" s="314">
        <f t="shared" si="376"/>
        <v>10</v>
      </c>
      <c r="K274" s="312">
        <f t="shared" si="376"/>
        <v>0</v>
      </c>
      <c r="L274" s="313">
        <f t="shared" si="376"/>
        <v>10</v>
      </c>
      <c r="M274" s="311">
        <f t="shared" si="376"/>
        <v>0</v>
      </c>
      <c r="N274" s="312">
        <f t="shared" si="376"/>
        <v>0</v>
      </c>
      <c r="O274" s="313">
        <f t="shared" si="376"/>
        <v>0</v>
      </c>
      <c r="P274" s="315"/>
    </row>
    <row r="275" spans="1:16" s="34" customFormat="1" ht="12.75" thickBot="1" x14ac:dyDescent="0.3">
      <c r="A275" s="183" t="s">
        <v>294</v>
      </c>
      <c r="B275" s="183" t="s">
        <v>295</v>
      </c>
      <c r="C275" s="184">
        <f t="shared" si="291"/>
        <v>10</v>
      </c>
      <c r="D275" s="185">
        <f>D21-D269</f>
        <v>0</v>
      </c>
      <c r="E275" s="185">
        <f t="shared" ref="E275:O275" si="377">E21-E269</f>
        <v>0</v>
      </c>
      <c r="F275" s="185">
        <f t="shared" si="377"/>
        <v>0</v>
      </c>
      <c r="G275" s="185">
        <f t="shared" si="377"/>
        <v>0</v>
      </c>
      <c r="H275" s="185">
        <f t="shared" si="377"/>
        <v>0</v>
      </c>
      <c r="I275" s="185">
        <f t="shared" si="377"/>
        <v>0</v>
      </c>
      <c r="J275" s="185">
        <f t="shared" si="377"/>
        <v>10</v>
      </c>
      <c r="K275" s="185">
        <f t="shared" si="377"/>
        <v>0</v>
      </c>
      <c r="L275" s="184">
        <f t="shared" si="377"/>
        <v>10</v>
      </c>
      <c r="M275" s="185">
        <f t="shared" si="377"/>
        <v>0</v>
      </c>
      <c r="N275" s="185">
        <f t="shared" si="377"/>
        <v>0</v>
      </c>
      <c r="O275" s="184">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row r="302" spans="1:16" x14ac:dyDescent="0.25">
      <c r="A302" s="3"/>
      <c r="B302" s="3"/>
      <c r="C302" s="3"/>
      <c r="D302" s="3"/>
      <c r="E302" s="3"/>
      <c r="F302" s="3"/>
      <c r="G302" s="3"/>
      <c r="H302" s="3"/>
      <c r="I302" s="3"/>
      <c r="J302" s="3"/>
      <c r="K302" s="3"/>
      <c r="L302" s="3"/>
      <c r="M302" s="3"/>
      <c r="N302" s="3"/>
      <c r="O302" s="3"/>
      <c r="P302" s="3"/>
    </row>
  </sheetData>
  <sheetProtection algorithmName="SHA-512" hashValue="wPeOkyFp+NqQvJ43D/xH5KWJsn2MyhZpskHvLzCm1CwdBvwyom5no5bI3eMfYVMv1Iwz4/OjRtsHOK3jXwyWew==" saltValue="zAA9V/Id0JX2YLOxvsz8UQ==" spinCount="100000" sheet="1" objects="1" scenarios="1" formatCells="0" formatColumns="0" formatRows="0" sort="0"/>
  <autoFilter ref="A18:P284">
    <filterColumn colId="2">
      <filters>
        <filter val="1 025"/>
        <filter val="1 055"/>
        <filter val="1 104"/>
        <filter val="1 354"/>
        <filter val="1 575"/>
        <filter val="1 651"/>
        <filter val="1 667"/>
        <filter val="1 876"/>
        <filter val="1 945"/>
        <filter val="10"/>
        <filter val="-10"/>
        <filter val="11 492"/>
        <filter val="11 604"/>
        <filter val="13 632"/>
        <filter val="132"/>
        <filter val="15 944"/>
        <filter val="159"/>
        <filter val="17 914"/>
        <filter val="2 191"/>
        <filter val="2 323"/>
        <filter val="2 910"/>
        <filter val="222 495"/>
        <filter val="23 525"/>
        <filter val="250"/>
        <filter val="258 117"/>
        <filter val="26"/>
        <filter val="3 563"/>
        <filter val="3 852"/>
        <filter val="31 770"/>
        <filter val="339 857"/>
        <filter val="347"/>
        <filter val="35"/>
        <filter val="36"/>
        <filter val="363 362"/>
        <filter val="363 382"/>
        <filter val="364 252"/>
        <filter val="4 169"/>
        <filter val="436"/>
        <filter val="456"/>
        <filter val="483"/>
        <filter val="5 740"/>
        <filter val="570"/>
        <filter val="597"/>
        <filter val="6 228"/>
        <filter val="612"/>
        <filter val="620"/>
        <filter val="63 826"/>
        <filter val="7 581"/>
        <filter val="803"/>
        <filter val="81 740"/>
        <filter val="870"/>
        <filter val="880"/>
        <filter val="890"/>
        <filter val="896"/>
        <filter val="9 964"/>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23.pielikums Jūrmalas pilsētas domes
2020.gada 17.decembra saistošajiem noteikumiem Nr.38
(protokols Nr.23, 14.punkts)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T17" sqref="T17"/>
    </sheetView>
  </sheetViews>
  <sheetFormatPr defaultColWidth="9.140625"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0</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3</v>
      </c>
      <c r="D3" s="939"/>
      <c r="E3" s="939"/>
      <c r="F3" s="939"/>
      <c r="G3" s="939"/>
      <c r="H3" s="939"/>
      <c r="I3" s="939"/>
      <c r="J3" s="939"/>
      <c r="K3" s="939"/>
      <c r="L3" s="939"/>
      <c r="M3" s="939"/>
      <c r="N3" s="939"/>
      <c r="O3" s="939"/>
      <c r="P3" s="940"/>
      <c r="Q3" s="4"/>
    </row>
    <row r="4" spans="1:17" ht="12.75" customHeight="1" x14ac:dyDescent="0.25">
      <c r="A4" s="5" t="s">
        <v>4</v>
      </c>
      <c r="B4" s="6"/>
      <c r="C4" s="939" t="s">
        <v>5</v>
      </c>
      <c r="D4" s="939"/>
      <c r="E4" s="939"/>
      <c r="F4" s="939"/>
      <c r="G4" s="939"/>
      <c r="H4" s="939"/>
      <c r="I4" s="939"/>
      <c r="J4" s="939"/>
      <c r="K4" s="939"/>
      <c r="L4" s="939"/>
      <c r="M4" s="939"/>
      <c r="N4" s="939"/>
      <c r="O4" s="939"/>
      <c r="P4" s="940"/>
      <c r="Q4" s="4"/>
    </row>
    <row r="5" spans="1:17" ht="12.75" customHeight="1" x14ac:dyDescent="0.25">
      <c r="A5" s="7" t="s">
        <v>6</v>
      </c>
      <c r="B5" s="8"/>
      <c r="C5" s="934" t="s">
        <v>7</v>
      </c>
      <c r="D5" s="934"/>
      <c r="E5" s="934"/>
      <c r="F5" s="934"/>
      <c r="G5" s="934"/>
      <c r="H5" s="934"/>
      <c r="I5" s="934"/>
      <c r="J5" s="934"/>
      <c r="K5" s="934"/>
      <c r="L5" s="934"/>
      <c r="M5" s="934"/>
      <c r="N5" s="934"/>
      <c r="O5" s="934"/>
      <c r="P5" s="935"/>
      <c r="Q5" s="4"/>
    </row>
    <row r="6" spans="1:17" ht="12.75" customHeight="1" x14ac:dyDescent="0.25">
      <c r="A6" s="7" t="s">
        <v>8</v>
      </c>
      <c r="B6" s="8"/>
      <c r="C6" s="934" t="s">
        <v>9</v>
      </c>
      <c r="D6" s="934"/>
      <c r="E6" s="934"/>
      <c r="F6" s="934"/>
      <c r="G6" s="934"/>
      <c r="H6" s="934"/>
      <c r="I6" s="934"/>
      <c r="J6" s="934"/>
      <c r="K6" s="934"/>
      <c r="L6" s="934"/>
      <c r="M6" s="934"/>
      <c r="N6" s="934"/>
      <c r="O6" s="934"/>
      <c r="P6" s="935"/>
      <c r="Q6" s="4"/>
    </row>
    <row r="7" spans="1:17" ht="24.75" customHeight="1" x14ac:dyDescent="0.25">
      <c r="A7" s="7" t="s">
        <v>10</v>
      </c>
      <c r="B7" s="8"/>
      <c r="C7" s="939" t="s">
        <v>11</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c r="D9" s="934"/>
      <c r="E9" s="934"/>
      <c r="F9" s="934"/>
      <c r="G9" s="934"/>
      <c r="H9" s="934"/>
      <c r="I9" s="934"/>
      <c r="J9" s="934"/>
      <c r="K9" s="934"/>
      <c r="L9" s="934"/>
      <c r="M9" s="934"/>
      <c r="N9" s="934"/>
      <c r="O9" s="934"/>
      <c r="P9" s="935"/>
      <c r="Q9" s="4"/>
    </row>
    <row r="10" spans="1:17" ht="12.75" customHeight="1" x14ac:dyDescent="0.25">
      <c r="A10" s="7"/>
      <c r="B10" s="8" t="s">
        <v>14</v>
      </c>
      <c r="C10" s="934"/>
      <c r="D10" s="934"/>
      <c r="E10" s="934"/>
      <c r="F10" s="934"/>
      <c r="G10" s="934"/>
      <c r="H10" s="934"/>
      <c r="I10" s="934"/>
      <c r="J10" s="934"/>
      <c r="K10" s="934"/>
      <c r="L10" s="934"/>
      <c r="M10" s="934"/>
      <c r="N10" s="934"/>
      <c r="O10" s="934"/>
      <c r="P10" s="935"/>
      <c r="Q10" s="4"/>
    </row>
    <row r="11" spans="1:17" ht="12.75" customHeight="1" x14ac:dyDescent="0.25">
      <c r="A11" s="7"/>
      <c r="B11" s="8" t="s">
        <v>15</v>
      </c>
      <c r="C11" s="932" t="s">
        <v>16</v>
      </c>
      <c r="D11" s="932"/>
      <c r="E11" s="932"/>
      <c r="F11" s="932"/>
      <c r="G11" s="932"/>
      <c r="H11" s="932"/>
      <c r="I11" s="932"/>
      <c r="J11" s="932"/>
      <c r="K11" s="932"/>
      <c r="L11" s="932"/>
      <c r="M11" s="932"/>
      <c r="N11" s="932"/>
      <c r="O11" s="932"/>
      <c r="P11" s="933"/>
      <c r="Q11" s="4"/>
    </row>
    <row r="12" spans="1:17" ht="12.75" customHeight="1" x14ac:dyDescent="0.25">
      <c r="A12" s="7"/>
      <c r="B12" s="8" t="s">
        <v>17</v>
      </c>
      <c r="C12" s="934"/>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37329</v>
      </c>
      <c r="D20" s="38">
        <f t="shared" ref="D20:E20" si="0">SUM(D21,D24,D25,D41,D43)</f>
        <v>37329</v>
      </c>
      <c r="E20" s="39">
        <f t="shared" si="0"/>
        <v>0</v>
      </c>
      <c r="F20" s="40">
        <f>SUM(F21,F24,F25,F41,F43)</f>
        <v>37329</v>
      </c>
      <c r="G20" s="38">
        <f t="shared" ref="G20:H20" si="1">SUM(G21,G24,G43)</f>
        <v>0</v>
      </c>
      <c r="H20" s="39">
        <f t="shared" si="1"/>
        <v>0</v>
      </c>
      <c r="I20" s="40">
        <f>SUM(I21,I24,I43)</f>
        <v>0</v>
      </c>
      <c r="J20" s="41">
        <f t="shared" ref="J20:K20" si="2">SUM(J21,J26,J43)</f>
        <v>0</v>
      </c>
      <c r="K20" s="39">
        <f t="shared" si="2"/>
        <v>0</v>
      </c>
      <c r="L20" s="40">
        <f>SUM(L21,L26,L43)</f>
        <v>0</v>
      </c>
      <c r="M20" s="38">
        <f t="shared" ref="M20:O20" si="3">SUM(M21,M45)</f>
        <v>0</v>
      </c>
      <c r="N20" s="39">
        <f t="shared" si="3"/>
        <v>0</v>
      </c>
      <c r="O20" s="40">
        <f t="shared" si="3"/>
        <v>0</v>
      </c>
      <c r="P20" s="42"/>
    </row>
    <row r="21" spans="1:17" ht="12.75" thickTop="1" x14ac:dyDescent="0.25">
      <c r="A21" s="43"/>
      <c r="B21" s="44" t="s">
        <v>39</v>
      </c>
      <c r="C21" s="45">
        <f t="shared" ref="C21:C84" si="4">F21+I21+L21+O21</f>
        <v>32858</v>
      </c>
      <c r="D21" s="46">
        <f t="shared" ref="D21:E21" si="5">SUM(D22:D23)</f>
        <v>32858</v>
      </c>
      <c r="E21" s="47">
        <f t="shared" si="5"/>
        <v>0</v>
      </c>
      <c r="F21" s="48">
        <f>SUM(F22:F23)</f>
        <v>32858</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idden="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x14ac:dyDescent="0.25">
      <c r="A23" s="59"/>
      <c r="B23" s="60" t="s">
        <v>41</v>
      </c>
      <c r="C23" s="61">
        <f t="shared" si="4"/>
        <v>32858</v>
      </c>
      <c r="D23" s="62">
        <v>32858</v>
      </c>
      <c r="E23" s="63"/>
      <c r="F23" s="64">
        <f t="shared" ref="F23:F25" si="9">D23+E23</f>
        <v>32858</v>
      </c>
      <c r="G23" s="62"/>
      <c r="H23" s="65"/>
      <c r="I23" s="64">
        <f t="shared" ref="I23:I24" si="10">G23+H23</f>
        <v>0</v>
      </c>
      <c r="J23" s="66"/>
      <c r="K23" s="65"/>
      <c r="L23" s="64">
        <f>J23+K23</f>
        <v>0</v>
      </c>
      <c r="M23" s="62"/>
      <c r="N23" s="65"/>
      <c r="O23" s="64">
        <f>M23+N23</f>
        <v>0</v>
      </c>
      <c r="P23" s="67"/>
    </row>
    <row r="24" spans="1:17" s="34" customFormat="1" ht="24.75" hidden="1" thickBot="1" x14ac:dyDescent="0.3">
      <c r="A24" s="68">
        <v>19300</v>
      </c>
      <c r="B24" s="68" t="s">
        <v>42</v>
      </c>
      <c r="C24" s="69">
        <f>F24+I24</f>
        <v>0</v>
      </c>
      <c r="D24" s="70"/>
      <c r="E24" s="71"/>
      <c r="F24" s="72">
        <f t="shared" si="9"/>
        <v>0</v>
      </c>
      <c r="G24" s="70"/>
      <c r="H24" s="73"/>
      <c r="I24" s="72">
        <f t="shared" si="10"/>
        <v>0</v>
      </c>
      <c r="J24" s="74" t="s">
        <v>43</v>
      </c>
      <c r="K24" s="75" t="s">
        <v>43</v>
      </c>
      <c r="L24" s="76" t="s">
        <v>43</v>
      </c>
      <c r="M24" s="77" t="s">
        <v>43</v>
      </c>
      <c r="N24" s="78" t="s">
        <v>43</v>
      </c>
      <c r="O24" s="76" t="s">
        <v>43</v>
      </c>
      <c r="P24" s="79"/>
    </row>
    <row r="25" spans="1:17" s="34" customFormat="1" ht="24" x14ac:dyDescent="0.25">
      <c r="A25" s="80">
        <v>18630</v>
      </c>
      <c r="B25" s="81" t="s">
        <v>44</v>
      </c>
      <c r="C25" s="82">
        <f>F25</f>
        <v>4471</v>
      </c>
      <c r="D25" s="83">
        <v>4471</v>
      </c>
      <c r="E25" s="84"/>
      <c r="F25" s="85">
        <f t="shared" si="9"/>
        <v>4471</v>
      </c>
      <c r="G25" s="86" t="s">
        <v>43</v>
      </c>
      <c r="H25" s="87" t="s">
        <v>43</v>
      </c>
      <c r="I25" s="88" t="s">
        <v>43</v>
      </c>
      <c r="J25" s="89" t="s">
        <v>43</v>
      </c>
      <c r="K25" s="90" t="s">
        <v>43</v>
      </c>
      <c r="L25" s="88" t="s">
        <v>43</v>
      </c>
      <c r="M25" s="91" t="s">
        <v>43</v>
      </c>
      <c r="N25" s="90" t="s">
        <v>43</v>
      </c>
      <c r="O25" s="88" t="s">
        <v>43</v>
      </c>
      <c r="P25" s="67"/>
    </row>
    <row r="26" spans="1:17" s="34" customFormat="1" ht="36" hidden="1" x14ac:dyDescent="0.25">
      <c r="A26" s="81">
        <v>21300</v>
      </c>
      <c r="B26" s="81" t="s">
        <v>45</v>
      </c>
      <c r="C26" s="82">
        <f>L26</f>
        <v>0</v>
      </c>
      <c r="D26" s="91" t="s">
        <v>43</v>
      </c>
      <c r="E26" s="90" t="s">
        <v>43</v>
      </c>
      <c r="F26" s="88" t="s">
        <v>43</v>
      </c>
      <c r="G26" s="91" t="s">
        <v>43</v>
      </c>
      <c r="H26" s="90" t="s">
        <v>43</v>
      </c>
      <c r="I26" s="88" t="s">
        <v>43</v>
      </c>
      <c r="J26" s="89">
        <f t="shared" ref="J26:K26" si="11">SUM(J27,J31,J33,J36)</f>
        <v>0</v>
      </c>
      <c r="K26" s="90">
        <f t="shared" si="11"/>
        <v>0</v>
      </c>
      <c r="L26" s="92">
        <f>SUM(L27,L31,L33,L36)</f>
        <v>0</v>
      </c>
      <c r="M26" s="91" t="s">
        <v>43</v>
      </c>
      <c r="N26" s="90" t="s">
        <v>43</v>
      </c>
      <c r="O26" s="88" t="s">
        <v>43</v>
      </c>
      <c r="P26" s="93"/>
    </row>
    <row r="27" spans="1:17" s="34" customFormat="1" ht="24" hidden="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idden="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idden="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 hidden="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 hidden="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 hidden="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idden="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idden="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 hidden="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hidden="1" customHeight="1" x14ac:dyDescent="0.25">
      <c r="A36" s="94">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93"/>
    </row>
    <row r="37" spans="1:16" ht="24" hidden="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idden="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idden="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 hidden="1" x14ac:dyDescent="0.25">
      <c r="A40" s="126">
        <v>21399</v>
      </c>
      <c r="B40" s="127" t="s">
        <v>59</v>
      </c>
      <c r="C40" s="128">
        <f t="shared" si="13"/>
        <v>0</v>
      </c>
      <c r="D40" s="129" t="s">
        <v>43</v>
      </c>
      <c r="E40" s="130" t="s">
        <v>43</v>
      </c>
      <c r="F40" s="131" t="s">
        <v>43</v>
      </c>
      <c r="G40" s="129" t="s">
        <v>43</v>
      </c>
      <c r="H40" s="130" t="s">
        <v>43</v>
      </c>
      <c r="I40" s="131" t="s">
        <v>43</v>
      </c>
      <c r="J40" s="132"/>
      <c r="K40" s="133"/>
      <c r="L40" s="134">
        <f t="shared" si="19"/>
        <v>0</v>
      </c>
      <c r="M40" s="135" t="s">
        <v>43</v>
      </c>
      <c r="N40" s="133" t="s">
        <v>43</v>
      </c>
      <c r="O40" s="131" t="s">
        <v>43</v>
      </c>
      <c r="P40" s="136"/>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 hidden="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6" s="34" customFormat="1" ht="24" hidden="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125"/>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 hidden="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 hidden="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idden="1" x14ac:dyDescent="0.25">
      <c r="A48" s="171"/>
      <c r="B48" s="167"/>
      <c r="C48" s="172"/>
      <c r="D48" s="173"/>
      <c r="E48" s="174"/>
      <c r="F48" s="143"/>
      <c r="G48" s="146"/>
      <c r="H48" s="145"/>
      <c r="I48" s="143"/>
      <c r="J48" s="144"/>
      <c r="K48" s="145"/>
      <c r="L48" s="142"/>
      <c r="M48" s="140"/>
      <c r="N48" s="141"/>
      <c r="O48" s="142"/>
      <c r="P48" s="170"/>
    </row>
    <row r="49" spans="1:16" s="34" customFormat="1" hidden="1" x14ac:dyDescent="0.25">
      <c r="A49" s="175"/>
      <c r="B49" s="176" t="s">
        <v>67</v>
      </c>
      <c r="C49" s="177"/>
      <c r="D49" s="178"/>
      <c r="E49" s="179"/>
      <c r="F49" s="180"/>
      <c r="G49" s="178"/>
      <c r="H49" s="179"/>
      <c r="I49" s="180"/>
      <c r="J49" s="181"/>
      <c r="K49" s="179"/>
      <c r="L49" s="180"/>
      <c r="M49" s="178"/>
      <c r="N49" s="179"/>
      <c r="O49" s="180"/>
      <c r="P49" s="182"/>
    </row>
    <row r="50" spans="1:16" s="34" customFormat="1" ht="12.75" thickBot="1" x14ac:dyDescent="0.3">
      <c r="A50" s="183"/>
      <c r="B50" s="35" t="s">
        <v>68</v>
      </c>
      <c r="C50" s="184">
        <f t="shared" si="4"/>
        <v>37329</v>
      </c>
      <c r="D50" s="185">
        <f t="shared" ref="D50:E50" si="26">SUM(D51,D269)</f>
        <v>37329</v>
      </c>
      <c r="E50" s="186">
        <f t="shared" si="26"/>
        <v>0</v>
      </c>
      <c r="F50" s="187">
        <f>SUM(F51,F269)</f>
        <v>37329</v>
      </c>
      <c r="G50" s="185">
        <f t="shared" ref="G50:O50" si="27">SUM(G51,G269)</f>
        <v>0</v>
      </c>
      <c r="H50" s="186">
        <f t="shared" si="27"/>
        <v>0</v>
      </c>
      <c r="I50" s="187">
        <f t="shared" si="27"/>
        <v>0</v>
      </c>
      <c r="J50" s="188">
        <f t="shared" si="27"/>
        <v>0</v>
      </c>
      <c r="K50" s="186">
        <f t="shared" si="27"/>
        <v>0</v>
      </c>
      <c r="L50" s="187">
        <f t="shared" si="27"/>
        <v>0</v>
      </c>
      <c r="M50" s="185">
        <f t="shared" si="27"/>
        <v>0</v>
      </c>
      <c r="N50" s="186">
        <f t="shared" si="27"/>
        <v>0</v>
      </c>
      <c r="O50" s="187">
        <f t="shared" si="27"/>
        <v>0</v>
      </c>
      <c r="P50" s="189"/>
    </row>
    <row r="51" spans="1:16" s="34" customFormat="1" ht="36.75" thickTop="1" x14ac:dyDescent="0.25">
      <c r="A51" s="190"/>
      <c r="B51" s="191" t="s">
        <v>69</v>
      </c>
      <c r="C51" s="192">
        <f t="shared" si="4"/>
        <v>36484</v>
      </c>
      <c r="D51" s="193">
        <f t="shared" ref="D51:E51" si="28">SUM(D52,D181)</f>
        <v>36484</v>
      </c>
      <c r="E51" s="194">
        <f t="shared" si="28"/>
        <v>0</v>
      </c>
      <c r="F51" s="195">
        <f>SUM(F52,F181)</f>
        <v>36484</v>
      </c>
      <c r="G51" s="193">
        <f t="shared" ref="G51:H51" si="29">SUM(G52,G181)</f>
        <v>0</v>
      </c>
      <c r="H51" s="194">
        <f t="shared" si="29"/>
        <v>0</v>
      </c>
      <c r="I51" s="195">
        <f>SUM(I52,I181)</f>
        <v>0</v>
      </c>
      <c r="J51" s="196">
        <f t="shared" ref="J51:K51" si="30">SUM(J52,J181)</f>
        <v>0</v>
      </c>
      <c r="K51" s="194">
        <f t="shared" si="30"/>
        <v>0</v>
      </c>
      <c r="L51" s="195">
        <f>SUM(L52,L181)</f>
        <v>0</v>
      </c>
      <c r="M51" s="193">
        <f t="shared" ref="M51:O51" si="31">SUM(M52,M181)</f>
        <v>0</v>
      </c>
      <c r="N51" s="194">
        <f t="shared" si="31"/>
        <v>0</v>
      </c>
      <c r="O51" s="195">
        <f t="shared" si="31"/>
        <v>0</v>
      </c>
      <c r="P51" s="197"/>
    </row>
    <row r="52" spans="1:16" s="34" customFormat="1" ht="24" x14ac:dyDescent="0.25">
      <c r="A52" s="26"/>
      <c r="B52" s="24" t="s">
        <v>70</v>
      </c>
      <c r="C52" s="198">
        <f t="shared" si="4"/>
        <v>11077</v>
      </c>
      <c r="D52" s="199">
        <f t="shared" ref="D52:E52" si="32">SUM(D53,D75,D160,D174)</f>
        <v>10626</v>
      </c>
      <c r="E52" s="200">
        <f t="shared" si="32"/>
        <v>451</v>
      </c>
      <c r="F52" s="201">
        <f>SUM(F53,F75,F160,F174)</f>
        <v>11077</v>
      </c>
      <c r="G52" s="199">
        <f t="shared" ref="G52:H52" si="33">SUM(G53,G75,G160,G174)</f>
        <v>0</v>
      </c>
      <c r="H52" s="200">
        <f t="shared" si="33"/>
        <v>0</v>
      </c>
      <c r="I52" s="201">
        <f>SUM(I53,I75,I160,I174)</f>
        <v>0</v>
      </c>
      <c r="J52" s="202">
        <f t="shared" ref="J52:K52" si="34">SUM(J53,J75,J160,J174)</f>
        <v>0</v>
      </c>
      <c r="K52" s="200">
        <f t="shared" si="34"/>
        <v>0</v>
      </c>
      <c r="L52" s="201">
        <f>SUM(L53,L75,L160,L174)</f>
        <v>0</v>
      </c>
      <c r="M52" s="199">
        <f t="shared" ref="M52:O52" si="35">SUM(M53,M75,M160,M174)</f>
        <v>0</v>
      </c>
      <c r="N52" s="200">
        <f t="shared" si="35"/>
        <v>0</v>
      </c>
      <c r="O52" s="201">
        <f t="shared" si="35"/>
        <v>0</v>
      </c>
      <c r="P52" s="203"/>
    </row>
    <row r="53" spans="1:16" s="34" customFormat="1" hidden="1" x14ac:dyDescent="0.25">
      <c r="A53" s="204">
        <v>1000</v>
      </c>
      <c r="B53" s="204" t="s">
        <v>71</v>
      </c>
      <c r="C53" s="205">
        <f t="shared" si="4"/>
        <v>0</v>
      </c>
      <c r="D53" s="206">
        <f t="shared" ref="D53:E53" si="36">SUM(D54,D67)</f>
        <v>0</v>
      </c>
      <c r="E53" s="207">
        <f t="shared" si="36"/>
        <v>0</v>
      </c>
      <c r="F53" s="208">
        <f>SUM(F54,F67)</f>
        <v>0</v>
      </c>
      <c r="G53" s="206">
        <f t="shared" ref="G53:H53" si="37">SUM(G54,G67)</f>
        <v>0</v>
      </c>
      <c r="H53" s="207">
        <f t="shared" si="37"/>
        <v>0</v>
      </c>
      <c r="I53" s="208">
        <f>SUM(I54,I67)</f>
        <v>0</v>
      </c>
      <c r="J53" s="209">
        <f t="shared" ref="J53:K53" si="38">SUM(J54,J67)</f>
        <v>0</v>
      </c>
      <c r="K53" s="207">
        <f t="shared" si="38"/>
        <v>0</v>
      </c>
      <c r="L53" s="208">
        <f>SUM(L54,L67)</f>
        <v>0</v>
      </c>
      <c r="M53" s="206">
        <f t="shared" ref="M53:O53" si="39">SUM(M54,M67)</f>
        <v>0</v>
      </c>
      <c r="N53" s="207">
        <f t="shared" si="39"/>
        <v>0</v>
      </c>
      <c r="O53" s="208">
        <f t="shared" si="39"/>
        <v>0</v>
      </c>
      <c r="P53" s="210"/>
    </row>
    <row r="54" spans="1:16" hidden="1" x14ac:dyDescent="0.25">
      <c r="A54" s="81">
        <v>1100</v>
      </c>
      <c r="B54" s="211" t="s">
        <v>72</v>
      </c>
      <c r="C54" s="82">
        <f t="shared" si="4"/>
        <v>0</v>
      </c>
      <c r="D54" s="212">
        <f t="shared" ref="D54:E54" si="40">SUM(D55,D58,D66)</f>
        <v>0</v>
      </c>
      <c r="E54" s="213">
        <f t="shared" si="40"/>
        <v>0</v>
      </c>
      <c r="F54" s="92">
        <f>SUM(F55,F58,F66)</f>
        <v>0</v>
      </c>
      <c r="G54" s="212">
        <f t="shared" ref="G54:H54" si="41">SUM(G55,G58,G66)</f>
        <v>0</v>
      </c>
      <c r="H54" s="213">
        <f t="shared" si="41"/>
        <v>0</v>
      </c>
      <c r="I54" s="92">
        <f>SUM(I55,I58,I66)</f>
        <v>0</v>
      </c>
      <c r="J54" s="214">
        <f t="shared" ref="J54:K54" si="42">SUM(J55,J58,J66)</f>
        <v>0</v>
      </c>
      <c r="K54" s="213">
        <f t="shared" si="42"/>
        <v>0</v>
      </c>
      <c r="L54" s="92">
        <f>SUM(L55,L58,L66)</f>
        <v>0</v>
      </c>
      <c r="M54" s="212">
        <f t="shared" ref="M54:O54" si="43">SUM(M55,M58,M66)</f>
        <v>0</v>
      </c>
      <c r="N54" s="213">
        <f t="shared" si="43"/>
        <v>0</v>
      </c>
      <c r="O54" s="92">
        <f t="shared" si="43"/>
        <v>0</v>
      </c>
      <c r="P54" s="215"/>
    </row>
    <row r="55" spans="1:16" hidden="1" x14ac:dyDescent="0.25">
      <c r="A55" s="216">
        <v>1110</v>
      </c>
      <c r="B55" s="167" t="s">
        <v>73</v>
      </c>
      <c r="C55" s="172">
        <f t="shared" si="4"/>
        <v>0</v>
      </c>
      <c r="D55" s="173">
        <f t="shared" ref="D55:E55" si="44">SUM(D56:D57)</f>
        <v>0</v>
      </c>
      <c r="E55" s="174">
        <f t="shared" si="44"/>
        <v>0</v>
      </c>
      <c r="F55" s="217">
        <f>SUM(F56:F57)</f>
        <v>0</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4" hidden="1" customHeight="1" x14ac:dyDescent="0.25">
      <c r="A57" s="60">
        <v>1119</v>
      </c>
      <c r="B57" s="105" t="s">
        <v>75</v>
      </c>
      <c r="C57" s="106">
        <f t="shared" si="4"/>
        <v>0</v>
      </c>
      <c r="D57" s="224"/>
      <c r="E57" s="225"/>
      <c r="F57" s="112">
        <f t="shared" si="48"/>
        <v>0</v>
      </c>
      <c r="G57" s="224"/>
      <c r="H57" s="225"/>
      <c r="I57" s="112">
        <f t="shared" si="49"/>
        <v>0</v>
      </c>
      <c r="J57" s="226"/>
      <c r="K57" s="225"/>
      <c r="L57" s="112">
        <f t="shared" si="50"/>
        <v>0</v>
      </c>
      <c r="M57" s="224"/>
      <c r="N57" s="225"/>
      <c r="O57" s="112">
        <f t="shared" si="51"/>
        <v>0</v>
      </c>
      <c r="P57" s="227"/>
    </row>
    <row r="58" spans="1:16" hidden="1" x14ac:dyDescent="0.25">
      <c r="A58" s="228">
        <v>1140</v>
      </c>
      <c r="B58" s="105" t="s">
        <v>76</v>
      </c>
      <c r="C58" s="106">
        <f t="shared" si="4"/>
        <v>0</v>
      </c>
      <c r="D58" s="229">
        <f t="shared" ref="D58:E58" si="52">SUM(D59:D65)</f>
        <v>0</v>
      </c>
      <c r="E58" s="230">
        <f t="shared" si="52"/>
        <v>0</v>
      </c>
      <c r="F58" s="112">
        <f>SUM(F59:F65)</f>
        <v>0</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6" hidden="1" x14ac:dyDescent="0.25">
      <c r="A59" s="60">
        <v>1141</v>
      </c>
      <c r="B59" s="105" t="s">
        <v>77</v>
      </c>
      <c r="C59" s="106">
        <f t="shared" si="4"/>
        <v>0</v>
      </c>
      <c r="D59" s="224"/>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227"/>
    </row>
    <row r="60" spans="1:16" ht="24.75" hidden="1" customHeight="1" x14ac:dyDescent="0.25">
      <c r="A60" s="60">
        <v>1142</v>
      </c>
      <c r="B60" s="105" t="s">
        <v>78</v>
      </c>
      <c r="C60" s="106">
        <f t="shared" si="4"/>
        <v>0</v>
      </c>
      <c r="D60" s="224"/>
      <c r="E60" s="225"/>
      <c r="F60" s="112">
        <f t="shared" si="56"/>
        <v>0</v>
      </c>
      <c r="G60" s="224"/>
      <c r="H60" s="225"/>
      <c r="I60" s="112">
        <f t="shared" si="57"/>
        <v>0</v>
      </c>
      <c r="J60" s="226"/>
      <c r="K60" s="225"/>
      <c r="L60" s="112">
        <f t="shared" si="58"/>
        <v>0</v>
      </c>
      <c r="M60" s="224"/>
      <c r="N60" s="225"/>
      <c r="O60" s="112">
        <f t="shared" si="59"/>
        <v>0</v>
      </c>
      <c r="P60" s="227"/>
    </row>
    <row r="61" spans="1:16"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hidden="1" x14ac:dyDescent="0.25">
      <c r="A63" s="60">
        <v>1147</v>
      </c>
      <c r="B63" s="105" t="s">
        <v>81</v>
      </c>
      <c r="C63" s="106">
        <f t="shared" si="4"/>
        <v>0</v>
      </c>
      <c r="D63" s="224"/>
      <c r="E63" s="225"/>
      <c r="F63" s="112">
        <f t="shared" si="56"/>
        <v>0</v>
      </c>
      <c r="G63" s="224"/>
      <c r="H63" s="225"/>
      <c r="I63" s="112">
        <f t="shared" si="57"/>
        <v>0</v>
      </c>
      <c r="J63" s="226"/>
      <c r="K63" s="225"/>
      <c r="L63" s="112">
        <f t="shared" si="58"/>
        <v>0</v>
      </c>
      <c r="M63" s="224"/>
      <c r="N63" s="225"/>
      <c r="O63" s="112">
        <f t="shared" si="59"/>
        <v>0</v>
      </c>
      <c r="P63" s="227"/>
    </row>
    <row r="64" spans="1:16" hidden="1" x14ac:dyDescent="0.25">
      <c r="A64" s="60">
        <v>1148</v>
      </c>
      <c r="B64" s="105" t="s">
        <v>82</v>
      </c>
      <c r="C64" s="106">
        <f t="shared" si="4"/>
        <v>0</v>
      </c>
      <c r="D64" s="224"/>
      <c r="E64" s="225"/>
      <c r="F64" s="112">
        <f t="shared" si="56"/>
        <v>0</v>
      </c>
      <c r="G64" s="224"/>
      <c r="H64" s="225"/>
      <c r="I64" s="112">
        <f t="shared" si="57"/>
        <v>0</v>
      </c>
      <c r="J64" s="226"/>
      <c r="K64" s="225"/>
      <c r="L64" s="112">
        <f t="shared" si="58"/>
        <v>0</v>
      </c>
      <c r="M64" s="224"/>
      <c r="N64" s="225"/>
      <c r="O64" s="112">
        <f t="shared" si="59"/>
        <v>0</v>
      </c>
      <c r="P64" s="227"/>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hidden="1" x14ac:dyDescent="0.25">
      <c r="A66" s="216">
        <v>1150</v>
      </c>
      <c r="B66" s="167" t="s">
        <v>84</v>
      </c>
      <c r="C66" s="172">
        <f t="shared" si="4"/>
        <v>0</v>
      </c>
      <c r="D66" s="232"/>
      <c r="E66" s="233"/>
      <c r="F66" s="217">
        <f t="shared" si="56"/>
        <v>0</v>
      </c>
      <c r="G66" s="232"/>
      <c r="H66" s="233"/>
      <c r="I66" s="217">
        <f t="shared" si="57"/>
        <v>0</v>
      </c>
      <c r="J66" s="234"/>
      <c r="K66" s="233"/>
      <c r="L66" s="217">
        <f t="shared" si="58"/>
        <v>0</v>
      </c>
      <c r="M66" s="232"/>
      <c r="N66" s="233"/>
      <c r="O66" s="217">
        <f t="shared" si="59"/>
        <v>0</v>
      </c>
      <c r="P66" s="219"/>
    </row>
    <row r="67" spans="1:16" ht="36" hidden="1" x14ac:dyDescent="0.25">
      <c r="A67" s="81">
        <v>1200</v>
      </c>
      <c r="B67" s="211" t="s">
        <v>85</v>
      </c>
      <c r="C67" s="82">
        <f t="shared" si="4"/>
        <v>0</v>
      </c>
      <c r="D67" s="212">
        <f t="shared" ref="D67:E67" si="60">SUM(D68:D69)</f>
        <v>0</v>
      </c>
      <c r="E67" s="213">
        <f t="shared" si="60"/>
        <v>0</v>
      </c>
      <c r="F67" s="92">
        <f>SUM(F68:F69)</f>
        <v>0</v>
      </c>
      <c r="G67" s="212">
        <f t="shared" ref="G67:H67" si="61">SUM(G68:G69)</f>
        <v>0</v>
      </c>
      <c r="H67" s="213">
        <f t="shared" si="61"/>
        <v>0</v>
      </c>
      <c r="I67" s="92">
        <f>SUM(I68:I69)</f>
        <v>0</v>
      </c>
      <c r="J67" s="214">
        <f t="shared" ref="J67:K67" si="62">SUM(J68:J69)</f>
        <v>0</v>
      </c>
      <c r="K67" s="213">
        <f t="shared" si="62"/>
        <v>0</v>
      </c>
      <c r="L67" s="92">
        <f>SUM(L68:L69)</f>
        <v>0</v>
      </c>
      <c r="M67" s="212">
        <f t="shared" ref="M67:O67" si="63">SUM(M68:M69)</f>
        <v>0</v>
      </c>
      <c r="N67" s="213">
        <f t="shared" si="63"/>
        <v>0</v>
      </c>
      <c r="O67" s="92">
        <f t="shared" si="63"/>
        <v>0</v>
      </c>
      <c r="P67" s="235"/>
    </row>
    <row r="68" spans="1:16" ht="24" hidden="1" x14ac:dyDescent="0.25">
      <c r="A68" s="236">
        <v>1210</v>
      </c>
      <c r="B68" s="95" t="s">
        <v>86</v>
      </c>
      <c r="C68" s="96">
        <f t="shared" si="4"/>
        <v>0</v>
      </c>
      <c r="D68" s="220"/>
      <c r="E68" s="221"/>
      <c r="F68" s="102">
        <f>D68+E68</f>
        <v>0</v>
      </c>
      <c r="G68" s="220"/>
      <c r="H68" s="221"/>
      <c r="I68" s="102">
        <f>G68+H68</f>
        <v>0</v>
      </c>
      <c r="J68" s="222"/>
      <c r="K68" s="221"/>
      <c r="L68" s="102">
        <f>J68+K68</f>
        <v>0</v>
      </c>
      <c r="M68" s="220"/>
      <c r="N68" s="221"/>
      <c r="O68" s="102">
        <f t="shared" ref="O68" si="64">M68+N68</f>
        <v>0</v>
      </c>
      <c r="P68" s="223"/>
    </row>
    <row r="69" spans="1:16" ht="24" hidden="1" x14ac:dyDescent="0.25">
      <c r="A69" s="228">
        <v>1220</v>
      </c>
      <c r="B69" s="105" t="s">
        <v>87</v>
      </c>
      <c r="C69" s="106">
        <f t="shared" si="4"/>
        <v>0</v>
      </c>
      <c r="D69" s="229">
        <f t="shared" ref="D69:E69" si="65">SUM(D70:D74)</f>
        <v>0</v>
      </c>
      <c r="E69" s="230">
        <f t="shared" si="65"/>
        <v>0</v>
      </c>
      <c r="F69" s="112">
        <f>SUM(F70:F74)</f>
        <v>0</v>
      </c>
      <c r="G69" s="229">
        <f t="shared" ref="G69:H69" si="66">SUM(G70:G74)</f>
        <v>0</v>
      </c>
      <c r="H69" s="230">
        <f t="shared" si="66"/>
        <v>0</v>
      </c>
      <c r="I69" s="112">
        <f>SUM(I70:I74)</f>
        <v>0</v>
      </c>
      <c r="J69" s="231">
        <f t="shared" ref="J69:K69" si="67">SUM(J70:J74)</f>
        <v>0</v>
      </c>
      <c r="K69" s="230">
        <f t="shared" si="67"/>
        <v>0</v>
      </c>
      <c r="L69" s="112">
        <f>SUM(L70:L74)</f>
        <v>0</v>
      </c>
      <c r="M69" s="229">
        <f t="shared" ref="M69:O69" si="68">SUM(M70:M74)</f>
        <v>0</v>
      </c>
      <c r="N69" s="230">
        <f t="shared" si="68"/>
        <v>0</v>
      </c>
      <c r="O69" s="112">
        <f t="shared" si="68"/>
        <v>0</v>
      </c>
      <c r="P69" s="227"/>
    </row>
    <row r="70" spans="1:16" ht="60" hidden="1" x14ac:dyDescent="0.25">
      <c r="A70" s="60">
        <v>1221</v>
      </c>
      <c r="B70" s="105" t="s">
        <v>88</v>
      </c>
      <c r="C70" s="106">
        <f t="shared" si="4"/>
        <v>0</v>
      </c>
      <c r="D70" s="224"/>
      <c r="E70" s="225"/>
      <c r="F70" s="112">
        <f t="shared" ref="F70:F74" si="69">D70+E70</f>
        <v>0</v>
      </c>
      <c r="G70" s="224"/>
      <c r="H70" s="225"/>
      <c r="I70" s="112">
        <f t="shared" ref="I70:I74" si="70">G70+H70</f>
        <v>0</v>
      </c>
      <c r="J70" s="226"/>
      <c r="K70" s="225"/>
      <c r="L70" s="112">
        <f t="shared" ref="L70:L74" si="71">J70+K70</f>
        <v>0</v>
      </c>
      <c r="M70" s="224"/>
      <c r="N70" s="225"/>
      <c r="O70" s="112">
        <f t="shared" ref="O70:O74" si="72">M70+N70</f>
        <v>0</v>
      </c>
      <c r="P70" s="227"/>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hidden="1" x14ac:dyDescent="0.25">
      <c r="A73" s="60">
        <v>1227</v>
      </c>
      <c r="B73" s="105" t="s">
        <v>91</v>
      </c>
      <c r="C73" s="106">
        <f t="shared" si="4"/>
        <v>0</v>
      </c>
      <c r="D73" s="224"/>
      <c r="E73" s="225"/>
      <c r="F73" s="112">
        <f t="shared" si="69"/>
        <v>0</v>
      </c>
      <c r="G73" s="224"/>
      <c r="H73" s="225"/>
      <c r="I73" s="112">
        <f t="shared" si="70"/>
        <v>0</v>
      </c>
      <c r="J73" s="226"/>
      <c r="K73" s="225"/>
      <c r="L73" s="112">
        <f t="shared" si="71"/>
        <v>0</v>
      </c>
      <c r="M73" s="224"/>
      <c r="N73" s="225"/>
      <c r="O73" s="112">
        <f t="shared" si="72"/>
        <v>0</v>
      </c>
      <c r="P73" s="227"/>
    </row>
    <row r="74" spans="1:16" ht="60" hidden="1" x14ac:dyDescent="0.25">
      <c r="A74" s="60">
        <v>1228</v>
      </c>
      <c r="B74" s="105" t="s">
        <v>92</v>
      </c>
      <c r="C74" s="106">
        <f t="shared" si="4"/>
        <v>0</v>
      </c>
      <c r="D74" s="224"/>
      <c r="E74" s="225"/>
      <c r="F74" s="112">
        <f t="shared" si="69"/>
        <v>0</v>
      </c>
      <c r="G74" s="224"/>
      <c r="H74" s="225"/>
      <c r="I74" s="112">
        <f t="shared" si="70"/>
        <v>0</v>
      </c>
      <c r="J74" s="226"/>
      <c r="K74" s="225"/>
      <c r="L74" s="112">
        <f t="shared" si="71"/>
        <v>0</v>
      </c>
      <c r="M74" s="224"/>
      <c r="N74" s="225"/>
      <c r="O74" s="112">
        <f t="shared" si="72"/>
        <v>0</v>
      </c>
      <c r="P74" s="227"/>
    </row>
    <row r="75" spans="1:16" x14ac:dyDescent="0.25">
      <c r="A75" s="204">
        <v>2000</v>
      </c>
      <c r="B75" s="204" t="s">
        <v>93</v>
      </c>
      <c r="C75" s="205">
        <f t="shared" si="4"/>
        <v>11077</v>
      </c>
      <c r="D75" s="206">
        <f t="shared" ref="D75:O75" si="73">SUM(D76,D83,D120,D151,D152)</f>
        <v>10626</v>
      </c>
      <c r="E75" s="207">
        <f t="shared" si="73"/>
        <v>451</v>
      </c>
      <c r="F75" s="208">
        <f t="shared" si="73"/>
        <v>11077</v>
      </c>
      <c r="G75" s="206">
        <f t="shared" si="73"/>
        <v>0</v>
      </c>
      <c r="H75" s="207">
        <f t="shared" si="73"/>
        <v>0</v>
      </c>
      <c r="I75" s="208">
        <f t="shared" si="73"/>
        <v>0</v>
      </c>
      <c r="J75" s="209">
        <f t="shared" si="73"/>
        <v>0</v>
      </c>
      <c r="K75" s="207">
        <f t="shared" si="73"/>
        <v>0</v>
      </c>
      <c r="L75" s="208">
        <f t="shared" si="73"/>
        <v>0</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9234</v>
      </c>
      <c r="D83" s="212">
        <f t="shared" ref="D83:E83" si="94">SUM(D84,D85,D91,D99,D107,D108,D114,D119)</f>
        <v>9234</v>
      </c>
      <c r="E83" s="213">
        <f t="shared" si="94"/>
        <v>0</v>
      </c>
      <c r="F83" s="92">
        <f>SUM(F84,F85,F91,F99,F107,F108,F114,F119)</f>
        <v>9234</v>
      </c>
      <c r="G83" s="212">
        <f t="shared" ref="G83:H83" si="95">SUM(G84,G85,G91,G99,G107,G108,G114,G119)</f>
        <v>0</v>
      </c>
      <c r="H83" s="213">
        <f t="shared" si="95"/>
        <v>0</v>
      </c>
      <c r="I83" s="92">
        <f>SUM(I84,I85,I91,I99,I107,I108,I114,I119)</f>
        <v>0</v>
      </c>
      <c r="J83" s="214">
        <f t="shared" ref="J83:K83" si="96">SUM(J84,J85,J91,J99,J107,J108,J114,J119)</f>
        <v>0</v>
      </c>
      <c r="K83" s="213">
        <f t="shared" si="96"/>
        <v>0</v>
      </c>
      <c r="L83" s="92">
        <f>SUM(L84,L85,L91,L99,L107,L108,L114,L119)</f>
        <v>0</v>
      </c>
      <c r="M83" s="212">
        <f t="shared" ref="M83:O83" si="97">SUM(M84,M85,M91,M99,M107,M108,M114,M119)</f>
        <v>0</v>
      </c>
      <c r="N83" s="213">
        <f t="shared" si="97"/>
        <v>0</v>
      </c>
      <c r="O83" s="92">
        <f t="shared" si="97"/>
        <v>0</v>
      </c>
      <c r="P83" s="240"/>
    </row>
    <row r="84" spans="1:16" hidden="1" x14ac:dyDescent="0.25">
      <c r="A84" s="216">
        <v>2210</v>
      </c>
      <c r="B84" s="167" t="s">
        <v>100</v>
      </c>
      <c r="C84" s="172">
        <f t="shared" si="4"/>
        <v>0</v>
      </c>
      <c r="D84" s="232"/>
      <c r="E84" s="233"/>
      <c r="F84" s="217">
        <f>D84+E84</f>
        <v>0</v>
      </c>
      <c r="G84" s="232"/>
      <c r="H84" s="233"/>
      <c r="I84" s="217">
        <f>G84+H84</f>
        <v>0</v>
      </c>
      <c r="J84" s="234"/>
      <c r="K84" s="233"/>
      <c r="L84" s="217">
        <f>J84+K84</f>
        <v>0</v>
      </c>
      <c r="M84" s="232"/>
      <c r="N84" s="233"/>
      <c r="O84" s="217">
        <f t="shared" ref="O84" si="98">M84+N84</f>
        <v>0</v>
      </c>
      <c r="P84" s="219"/>
    </row>
    <row r="85" spans="1:16" ht="24" hidden="1" x14ac:dyDescent="0.25">
      <c r="A85" s="228">
        <v>2220</v>
      </c>
      <c r="B85" s="105" t="s">
        <v>101</v>
      </c>
      <c r="C85" s="106">
        <f t="shared" ref="C85:C148" si="99">F85+I85+L85+O85</f>
        <v>0</v>
      </c>
      <c r="D85" s="229">
        <f t="shared" ref="D85:E85" si="100">SUM(D86:D90)</f>
        <v>0</v>
      </c>
      <c r="E85" s="230">
        <f t="shared" si="100"/>
        <v>0</v>
      </c>
      <c r="F85" s="112">
        <f>SUM(F86:F90)</f>
        <v>0</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6" hidden="1" x14ac:dyDescent="0.25">
      <c r="A86" s="60">
        <v>2221</v>
      </c>
      <c r="B86" s="105" t="s">
        <v>102</v>
      </c>
      <c r="C86" s="106">
        <f t="shared" si="99"/>
        <v>0</v>
      </c>
      <c r="D86" s="224"/>
      <c r="E86" s="225"/>
      <c r="F86" s="112">
        <f t="shared" ref="F86:F90" si="104">D86+E86</f>
        <v>0</v>
      </c>
      <c r="G86" s="224"/>
      <c r="H86" s="225"/>
      <c r="I86" s="112">
        <f t="shared" ref="I86:I90" si="105">G86+H86</f>
        <v>0</v>
      </c>
      <c r="J86" s="226"/>
      <c r="K86" s="225"/>
      <c r="L86" s="112">
        <f t="shared" ref="L86:L90" si="106">J86+K86</f>
        <v>0</v>
      </c>
      <c r="M86" s="224"/>
      <c r="N86" s="225"/>
      <c r="O86" s="112">
        <f t="shared" ref="O86:O90" si="107">M86+N86</f>
        <v>0</v>
      </c>
      <c r="P86" s="227"/>
    </row>
    <row r="87" spans="1:16" ht="24" hidden="1" x14ac:dyDescent="0.25">
      <c r="A87" s="60">
        <v>2222</v>
      </c>
      <c r="B87" s="105" t="s">
        <v>103</v>
      </c>
      <c r="C87" s="106">
        <f t="shared" si="99"/>
        <v>0</v>
      </c>
      <c r="D87" s="224"/>
      <c r="E87" s="225"/>
      <c r="F87" s="112">
        <f t="shared" si="104"/>
        <v>0</v>
      </c>
      <c r="G87" s="224"/>
      <c r="H87" s="225"/>
      <c r="I87" s="112">
        <f t="shared" si="105"/>
        <v>0</v>
      </c>
      <c r="J87" s="226"/>
      <c r="K87" s="225"/>
      <c r="L87" s="112">
        <f t="shared" si="106"/>
        <v>0</v>
      </c>
      <c r="M87" s="224"/>
      <c r="N87" s="225"/>
      <c r="O87" s="112">
        <f t="shared" si="107"/>
        <v>0</v>
      </c>
      <c r="P87" s="227"/>
    </row>
    <row r="88" spans="1:16" hidden="1" x14ac:dyDescent="0.25">
      <c r="A88" s="60">
        <v>2223</v>
      </c>
      <c r="B88" s="105" t="s">
        <v>104</v>
      </c>
      <c r="C88" s="106">
        <f t="shared" si="99"/>
        <v>0</v>
      </c>
      <c r="D88" s="224"/>
      <c r="E88" s="225"/>
      <c r="F88" s="112">
        <f t="shared" si="104"/>
        <v>0</v>
      </c>
      <c r="G88" s="224"/>
      <c r="H88" s="225"/>
      <c r="I88" s="112">
        <f t="shared" si="105"/>
        <v>0</v>
      </c>
      <c r="J88" s="226"/>
      <c r="K88" s="225"/>
      <c r="L88" s="112">
        <f t="shared" si="106"/>
        <v>0</v>
      </c>
      <c r="M88" s="224"/>
      <c r="N88" s="225"/>
      <c r="O88" s="112">
        <f t="shared" si="107"/>
        <v>0</v>
      </c>
      <c r="P88" s="227"/>
    </row>
    <row r="89" spans="1:16" ht="48" hidden="1" x14ac:dyDescent="0.25">
      <c r="A89" s="60">
        <v>2224</v>
      </c>
      <c r="B89" s="105" t="s">
        <v>105</v>
      </c>
      <c r="C89" s="106">
        <f t="shared" si="99"/>
        <v>0</v>
      </c>
      <c r="D89" s="224"/>
      <c r="E89" s="225"/>
      <c r="F89" s="112">
        <f t="shared" si="104"/>
        <v>0</v>
      </c>
      <c r="G89" s="224"/>
      <c r="H89" s="225"/>
      <c r="I89" s="112">
        <f t="shared" si="105"/>
        <v>0</v>
      </c>
      <c r="J89" s="226"/>
      <c r="K89" s="225"/>
      <c r="L89" s="112">
        <f t="shared" si="106"/>
        <v>0</v>
      </c>
      <c r="M89" s="224"/>
      <c r="N89" s="225"/>
      <c r="O89" s="112">
        <f t="shared" si="107"/>
        <v>0</v>
      </c>
      <c r="P89" s="227"/>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9234</v>
      </c>
      <c r="D91" s="229">
        <f t="shared" ref="D91:E91" si="108">SUM(D92:D98)</f>
        <v>9234</v>
      </c>
      <c r="E91" s="230">
        <f t="shared" si="108"/>
        <v>0</v>
      </c>
      <c r="F91" s="112">
        <f>SUM(F92:F98)</f>
        <v>9234</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6" ht="24" hidden="1" x14ac:dyDescent="0.25">
      <c r="A92" s="60">
        <v>2231</v>
      </c>
      <c r="B92" s="105" t="s">
        <v>108</v>
      </c>
      <c r="C92" s="106">
        <f t="shared" si="99"/>
        <v>0</v>
      </c>
      <c r="D92" s="224"/>
      <c r="E92" s="225"/>
      <c r="F92" s="112">
        <f t="shared" ref="F92:F98" si="112">D92+E92</f>
        <v>0</v>
      </c>
      <c r="G92" s="224"/>
      <c r="H92" s="225"/>
      <c r="I92" s="112">
        <f t="shared" ref="I92:I98" si="113">G92+H92</f>
        <v>0</v>
      </c>
      <c r="J92" s="226"/>
      <c r="K92" s="225"/>
      <c r="L92" s="112">
        <f t="shared" ref="L92:L98" si="114">J92+K92</f>
        <v>0</v>
      </c>
      <c r="M92" s="224"/>
      <c r="N92" s="225"/>
      <c r="O92" s="112">
        <f t="shared" ref="O92:O98" si="115">M92+N92</f>
        <v>0</v>
      </c>
      <c r="P92" s="227"/>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24" x14ac:dyDescent="0.25">
      <c r="A96" s="60">
        <v>2235</v>
      </c>
      <c r="B96" s="105" t="s">
        <v>112</v>
      </c>
      <c r="C96" s="106">
        <f t="shared" si="99"/>
        <v>9234</v>
      </c>
      <c r="D96" s="224">
        <v>9234</v>
      </c>
      <c r="E96" s="225">
        <v>0</v>
      </c>
      <c r="F96" s="112">
        <f t="shared" si="112"/>
        <v>9234</v>
      </c>
      <c r="G96" s="224"/>
      <c r="H96" s="225"/>
      <c r="I96" s="112">
        <f t="shared" si="113"/>
        <v>0</v>
      </c>
      <c r="J96" s="226"/>
      <c r="K96" s="225"/>
      <c r="L96" s="112">
        <f t="shared" si="114"/>
        <v>0</v>
      </c>
      <c r="M96" s="224"/>
      <c r="N96" s="225"/>
      <c r="O96" s="112">
        <f t="shared" si="115"/>
        <v>0</v>
      </c>
      <c r="P96" s="241"/>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hidden="1" x14ac:dyDescent="0.25">
      <c r="A98" s="60">
        <v>2239</v>
      </c>
      <c r="B98" s="105" t="s">
        <v>115</v>
      </c>
      <c r="C98" s="106">
        <f t="shared" si="99"/>
        <v>0</v>
      </c>
      <c r="D98" s="224"/>
      <c r="E98" s="225"/>
      <c r="F98" s="112">
        <f t="shared" si="112"/>
        <v>0</v>
      </c>
      <c r="G98" s="224"/>
      <c r="H98" s="225"/>
      <c r="I98" s="112">
        <f t="shared" si="113"/>
        <v>0</v>
      </c>
      <c r="J98" s="226"/>
      <c r="K98" s="225"/>
      <c r="L98" s="112">
        <f t="shared" si="114"/>
        <v>0</v>
      </c>
      <c r="M98" s="224"/>
      <c r="N98" s="225"/>
      <c r="O98" s="112">
        <f t="shared" si="115"/>
        <v>0</v>
      </c>
      <c r="P98" s="227"/>
    </row>
    <row r="99" spans="1:16" ht="36" hidden="1" x14ac:dyDescent="0.25">
      <c r="A99" s="228">
        <v>2240</v>
      </c>
      <c r="B99" s="105" t="s">
        <v>116</v>
      </c>
      <c r="C99" s="106">
        <f t="shared" si="99"/>
        <v>0</v>
      </c>
      <c r="D99" s="229">
        <f t="shared" ref="D99:E99" si="116">SUM(D100:D106)</f>
        <v>0</v>
      </c>
      <c r="E99" s="230">
        <f t="shared" si="116"/>
        <v>0</v>
      </c>
      <c r="F99" s="112">
        <f>SUM(F100:F106)</f>
        <v>0</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6" ht="24" hidden="1" x14ac:dyDescent="0.25">
      <c r="A102" s="60">
        <v>2243</v>
      </c>
      <c r="B102" s="105" t="s">
        <v>119</v>
      </c>
      <c r="C102" s="106">
        <f t="shared" si="99"/>
        <v>0</v>
      </c>
      <c r="D102" s="224"/>
      <c r="E102" s="225"/>
      <c r="F102" s="112">
        <f t="shared" si="120"/>
        <v>0</v>
      </c>
      <c r="G102" s="224"/>
      <c r="H102" s="225"/>
      <c r="I102" s="112">
        <f t="shared" si="121"/>
        <v>0</v>
      </c>
      <c r="J102" s="226"/>
      <c r="K102" s="225"/>
      <c r="L102" s="112">
        <f t="shared" si="122"/>
        <v>0</v>
      </c>
      <c r="M102" s="224"/>
      <c r="N102" s="225"/>
      <c r="O102" s="112">
        <f t="shared" si="123"/>
        <v>0</v>
      </c>
      <c r="P102" s="227"/>
    </row>
    <row r="103" spans="1:16" hidden="1" x14ac:dyDescent="0.25">
      <c r="A103" s="60">
        <v>2244</v>
      </c>
      <c r="B103" s="105" t="s">
        <v>120</v>
      </c>
      <c r="C103" s="106">
        <f t="shared" si="99"/>
        <v>0</v>
      </c>
      <c r="D103" s="224"/>
      <c r="E103" s="225"/>
      <c r="F103" s="112">
        <f t="shared" si="120"/>
        <v>0</v>
      </c>
      <c r="G103" s="224"/>
      <c r="H103" s="225"/>
      <c r="I103" s="112">
        <f t="shared" si="121"/>
        <v>0</v>
      </c>
      <c r="J103" s="226"/>
      <c r="K103" s="225"/>
      <c r="L103" s="112">
        <f t="shared" si="122"/>
        <v>0</v>
      </c>
      <c r="M103" s="224"/>
      <c r="N103" s="225"/>
      <c r="O103" s="112">
        <f t="shared" si="123"/>
        <v>0</v>
      </c>
      <c r="P103" s="227"/>
    </row>
    <row r="104" spans="1:16"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6"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6"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6"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6" hidden="1" x14ac:dyDescent="0.25">
      <c r="A108" s="228">
        <v>2260</v>
      </c>
      <c r="B108" s="105" t="s">
        <v>125</v>
      </c>
      <c r="C108" s="106">
        <f t="shared" si="99"/>
        <v>0</v>
      </c>
      <c r="D108" s="229">
        <f t="shared" ref="D108:E108" si="124">SUM(D109:D113)</f>
        <v>0</v>
      </c>
      <c r="E108" s="230">
        <f t="shared" si="124"/>
        <v>0</v>
      </c>
      <c r="F108" s="112">
        <f>SUM(F109:F113)</f>
        <v>0</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hidden="1" x14ac:dyDescent="0.25">
      <c r="A113" s="60">
        <v>2269</v>
      </c>
      <c r="B113" s="105" t="s">
        <v>130</v>
      </c>
      <c r="C113" s="106">
        <f t="shared" si="99"/>
        <v>0</v>
      </c>
      <c r="D113" s="224"/>
      <c r="E113" s="225"/>
      <c r="F113" s="112">
        <f t="shared" si="128"/>
        <v>0</v>
      </c>
      <c r="G113" s="224"/>
      <c r="H113" s="225"/>
      <c r="I113" s="112">
        <f t="shared" si="129"/>
        <v>0</v>
      </c>
      <c r="J113" s="226"/>
      <c r="K113" s="225"/>
      <c r="L113" s="112">
        <f t="shared" si="130"/>
        <v>0</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1843</v>
      </c>
      <c r="D120" s="244">
        <f t="shared" ref="D120:E120" si="140">SUM(D121,D126,D130,D131,D134,D138,D146,D147,D150)</f>
        <v>1392</v>
      </c>
      <c r="E120" s="245">
        <f t="shared" si="140"/>
        <v>451</v>
      </c>
      <c r="F120" s="134">
        <f>SUM(F121,F126,F130,F131,F134,F138,F146,F147,F150)</f>
        <v>1843</v>
      </c>
      <c r="G120" s="244">
        <f t="shared" ref="G120:H120" si="141">SUM(G121,G126,G130,G131,G134,G138,G146,G147,G150)</f>
        <v>0</v>
      </c>
      <c r="H120" s="245">
        <f t="shared" si="141"/>
        <v>0</v>
      </c>
      <c r="I120" s="134">
        <f>SUM(I121,I126,I130,I131,I134,I138,I146,I147,I150)</f>
        <v>0</v>
      </c>
      <c r="J120" s="246">
        <f t="shared" ref="J120:K120" si="142">SUM(J121,J126,J130,J131,J134,J138,J146,J147,J150)</f>
        <v>0</v>
      </c>
      <c r="K120" s="245">
        <f t="shared" si="142"/>
        <v>0</v>
      </c>
      <c r="L120" s="134">
        <f>SUM(L121,L126,L130,L131,L134,L138,L146,L147,L150)</f>
        <v>0</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1843</v>
      </c>
      <c r="D121" s="237">
        <f t="shared" ref="D121:O121" si="144">SUM(D122:D125)</f>
        <v>1392</v>
      </c>
      <c r="E121" s="238">
        <f t="shared" si="144"/>
        <v>451</v>
      </c>
      <c r="F121" s="102">
        <f t="shared" si="144"/>
        <v>1843</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x14ac:dyDescent="0.25">
      <c r="A122" s="60">
        <v>2311</v>
      </c>
      <c r="B122" s="105" t="s">
        <v>139</v>
      </c>
      <c r="C122" s="106">
        <f t="shared" si="99"/>
        <v>500</v>
      </c>
      <c r="D122" s="224">
        <v>500</v>
      </c>
      <c r="E122" s="225"/>
      <c r="F122" s="112">
        <f t="shared" ref="F122:F125" si="145">D122+E122</f>
        <v>500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6" ht="12.75" customHeight="1" x14ac:dyDescent="0.25">
      <c r="A123" s="60">
        <v>2312</v>
      </c>
      <c r="B123" s="105" t="s">
        <v>140</v>
      </c>
      <c r="C123" s="106">
        <f t="shared" si="99"/>
        <v>451</v>
      </c>
      <c r="D123" s="224"/>
      <c r="E123" s="225">
        <v>451</v>
      </c>
      <c r="F123" s="112">
        <f t="shared" si="145"/>
        <v>451</v>
      </c>
      <c r="G123" s="224"/>
      <c r="H123" s="225"/>
      <c r="I123" s="112">
        <f t="shared" si="146"/>
        <v>0</v>
      </c>
      <c r="J123" s="226"/>
      <c r="K123" s="225"/>
      <c r="L123" s="112">
        <f t="shared" si="147"/>
        <v>0</v>
      </c>
      <c r="M123" s="224"/>
      <c r="N123" s="225"/>
      <c r="O123" s="112">
        <f t="shared" si="148"/>
        <v>0</v>
      </c>
      <c r="P123" s="478" t="s">
        <v>338</v>
      </c>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27"/>
    </row>
    <row r="125" spans="1:16" ht="26.25" customHeight="1" x14ac:dyDescent="0.25">
      <c r="A125" s="60">
        <v>2314</v>
      </c>
      <c r="B125" s="105" t="s">
        <v>142</v>
      </c>
      <c r="C125" s="106">
        <f t="shared" si="99"/>
        <v>892</v>
      </c>
      <c r="D125" s="224">
        <v>892</v>
      </c>
      <c r="E125" s="225"/>
      <c r="F125" s="112">
        <f t="shared" si="145"/>
        <v>892</v>
      </c>
      <c r="G125" s="224"/>
      <c r="H125" s="225"/>
      <c r="I125" s="112">
        <f t="shared" si="146"/>
        <v>0</v>
      </c>
      <c r="J125" s="226"/>
      <c r="K125" s="225"/>
      <c r="L125" s="112">
        <f t="shared" si="147"/>
        <v>0</v>
      </c>
      <c r="M125" s="224"/>
      <c r="N125" s="225"/>
      <c r="O125" s="112">
        <f t="shared" si="148"/>
        <v>0</v>
      </c>
      <c r="P125" s="227"/>
    </row>
    <row r="126" spans="1:16" hidden="1" x14ac:dyDescent="0.25">
      <c r="A126" s="228">
        <v>2320</v>
      </c>
      <c r="B126" s="105" t="s">
        <v>143</v>
      </c>
      <c r="C126" s="106">
        <f t="shared" si="99"/>
        <v>0</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hidden="1" x14ac:dyDescent="0.25">
      <c r="A128" s="60">
        <v>2322</v>
      </c>
      <c r="B128" s="105" t="s">
        <v>145</v>
      </c>
      <c r="C128" s="106">
        <f t="shared" si="99"/>
        <v>0</v>
      </c>
      <c r="D128" s="224"/>
      <c r="E128" s="225"/>
      <c r="F128" s="112">
        <f t="shared" si="153"/>
        <v>0</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48" hidden="1" x14ac:dyDescent="0.25">
      <c r="A131" s="228">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hidden="1" x14ac:dyDescent="0.25">
      <c r="A132" s="60">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24" hidden="1" x14ac:dyDescent="0.25">
      <c r="A134" s="216">
        <v>2350</v>
      </c>
      <c r="B134" s="167" t="s">
        <v>151</v>
      </c>
      <c r="C134" s="172">
        <f t="shared" si="99"/>
        <v>0</v>
      </c>
      <c r="D134" s="173">
        <f t="shared" ref="D134:E134" si="165">SUM(D135:D137)</f>
        <v>0</v>
      </c>
      <c r="E134" s="174">
        <f t="shared" si="165"/>
        <v>0</v>
      </c>
      <c r="F134" s="217">
        <f>SUM(F135:F137)</f>
        <v>0</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hidden="1" x14ac:dyDescent="0.25">
      <c r="A135" s="52">
        <v>2351</v>
      </c>
      <c r="B135" s="95" t="s">
        <v>152</v>
      </c>
      <c r="C135" s="96">
        <f t="shared" si="99"/>
        <v>0</v>
      </c>
      <c r="D135" s="220"/>
      <c r="E135" s="221"/>
      <c r="F135" s="102">
        <f t="shared" ref="F135:F137" si="169">D135+E135</f>
        <v>0</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hidden="1" x14ac:dyDescent="0.25">
      <c r="A136" s="60">
        <v>2352</v>
      </c>
      <c r="B136" s="105" t="s">
        <v>153</v>
      </c>
      <c r="C136" s="106">
        <f t="shared" si="99"/>
        <v>0</v>
      </c>
      <c r="D136" s="224"/>
      <c r="E136" s="225"/>
      <c r="F136" s="112">
        <f t="shared" si="169"/>
        <v>0</v>
      </c>
      <c r="G136" s="224"/>
      <c r="H136" s="225"/>
      <c r="I136" s="112">
        <f t="shared" si="170"/>
        <v>0</v>
      </c>
      <c r="J136" s="226"/>
      <c r="K136" s="225"/>
      <c r="L136" s="112">
        <f t="shared" si="171"/>
        <v>0</v>
      </c>
      <c r="M136" s="224"/>
      <c r="N136" s="225"/>
      <c r="O136" s="112">
        <f t="shared" si="172"/>
        <v>0</v>
      </c>
      <c r="P136" s="227"/>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hidden="1" x14ac:dyDescent="0.25">
      <c r="A138" s="228">
        <v>2360</v>
      </c>
      <c r="B138" s="105" t="s">
        <v>155</v>
      </c>
      <c r="C138" s="106">
        <f t="shared" si="99"/>
        <v>0</v>
      </c>
      <c r="D138" s="229">
        <f t="shared" ref="D138:E138" si="173">SUM(D139:D145)</f>
        <v>0</v>
      </c>
      <c r="E138" s="230">
        <f t="shared" si="173"/>
        <v>0</v>
      </c>
      <c r="F138" s="112">
        <f>SUM(F139:F145)</f>
        <v>0</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hidden="1" x14ac:dyDescent="0.25">
      <c r="A152" s="81">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hidden="1" x14ac:dyDescent="0.25">
      <c r="A153" s="23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25407</v>
      </c>
      <c r="D181" s="199">
        <f t="shared" ref="D181:O181" si="245">SUM(D182,D211,D252,D265)</f>
        <v>25858</v>
      </c>
      <c r="E181" s="200">
        <f t="shared" si="245"/>
        <v>-451</v>
      </c>
      <c r="F181" s="201">
        <f t="shared" si="245"/>
        <v>25407</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x14ac:dyDescent="0.25">
      <c r="A182" s="204">
        <v>5000</v>
      </c>
      <c r="B182" s="204" t="s">
        <v>199</v>
      </c>
      <c r="C182" s="205">
        <f t="shared" si="189"/>
        <v>2049</v>
      </c>
      <c r="D182" s="206">
        <f t="shared" ref="D182:E182" si="246">D183+D187</f>
        <v>2500</v>
      </c>
      <c r="E182" s="207">
        <f t="shared" si="246"/>
        <v>-451</v>
      </c>
      <c r="F182" s="208">
        <f>F183+F187</f>
        <v>2049</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x14ac:dyDescent="0.25">
      <c r="A187" s="81">
        <v>5200</v>
      </c>
      <c r="B187" s="211" t="s">
        <v>204</v>
      </c>
      <c r="C187" s="82">
        <f t="shared" si="189"/>
        <v>2049</v>
      </c>
      <c r="D187" s="212">
        <f t="shared" ref="D187:E187" si="258">D188+D198+D199+D206+D207+D208+D210</f>
        <v>2500</v>
      </c>
      <c r="E187" s="213">
        <f t="shared" si="258"/>
        <v>-451</v>
      </c>
      <c r="F187" s="92">
        <f>F188+F198+F199+F206+F207+F208+F210</f>
        <v>2049</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x14ac:dyDescent="0.25">
      <c r="A199" s="228">
        <v>5230</v>
      </c>
      <c r="B199" s="105" t="s">
        <v>216</v>
      </c>
      <c r="C199" s="106">
        <f t="shared" si="189"/>
        <v>2049</v>
      </c>
      <c r="D199" s="229">
        <f t="shared" ref="D199:E199" si="270">SUM(D200:D205)</f>
        <v>2500</v>
      </c>
      <c r="E199" s="230">
        <f t="shared" si="270"/>
        <v>-451</v>
      </c>
      <c r="F199" s="112">
        <f>SUM(F200:F205)</f>
        <v>2049</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x14ac:dyDescent="0.25">
      <c r="A204" s="60">
        <v>5238</v>
      </c>
      <c r="B204" s="105" t="s">
        <v>221</v>
      </c>
      <c r="C204" s="106">
        <f t="shared" si="189"/>
        <v>2049</v>
      </c>
      <c r="D204" s="224">
        <v>2500</v>
      </c>
      <c r="E204" s="225">
        <v>-451</v>
      </c>
      <c r="F204" s="112">
        <f t="shared" si="274"/>
        <v>2049</v>
      </c>
      <c r="G204" s="224"/>
      <c r="H204" s="225"/>
      <c r="I204" s="112">
        <f t="shared" si="275"/>
        <v>0</v>
      </c>
      <c r="J204" s="226"/>
      <c r="K204" s="225"/>
      <c r="L204" s="112">
        <f t="shared" si="276"/>
        <v>0</v>
      </c>
      <c r="M204" s="224"/>
      <c r="N204" s="225"/>
      <c r="O204" s="112">
        <f t="shared" si="277"/>
        <v>0</v>
      </c>
      <c r="P204" s="478" t="s">
        <v>339</v>
      </c>
    </row>
    <row r="205" spans="1:16" ht="24" hidden="1" x14ac:dyDescent="0.25">
      <c r="A205" s="60">
        <v>5239</v>
      </c>
      <c r="B205" s="105" t="s">
        <v>222</v>
      </c>
      <c r="C205" s="106">
        <f t="shared" si="189"/>
        <v>0</v>
      </c>
      <c r="D205" s="224"/>
      <c r="E205" s="225"/>
      <c r="F205" s="112">
        <f t="shared" si="274"/>
        <v>0</v>
      </c>
      <c r="G205" s="224"/>
      <c r="H205" s="225"/>
      <c r="I205" s="112">
        <f t="shared" si="275"/>
        <v>0</v>
      </c>
      <c r="J205" s="226"/>
      <c r="K205" s="225"/>
      <c r="L205" s="112">
        <f t="shared" si="276"/>
        <v>0</v>
      </c>
      <c r="M205" s="224"/>
      <c r="N205" s="225"/>
      <c r="O205" s="112">
        <f t="shared" si="277"/>
        <v>0</v>
      </c>
      <c r="P205" s="227"/>
    </row>
    <row r="206" spans="1:16" ht="36"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x14ac:dyDescent="0.25">
      <c r="A252" s="276">
        <v>7000</v>
      </c>
      <c r="B252" s="276" t="s">
        <v>269</v>
      </c>
      <c r="C252" s="277">
        <f t="shared" si="291"/>
        <v>23358</v>
      </c>
      <c r="D252" s="278">
        <f t="shared" ref="D252:E252" si="343">SUM(D253,D263)</f>
        <v>23358</v>
      </c>
      <c r="E252" s="279">
        <f t="shared" si="343"/>
        <v>0</v>
      </c>
      <c r="F252" s="280">
        <f>SUM(F253,F263)</f>
        <v>23358</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x14ac:dyDescent="0.25">
      <c r="A253" s="81">
        <v>7200</v>
      </c>
      <c r="B253" s="211" t="s">
        <v>270</v>
      </c>
      <c r="C253" s="82">
        <f t="shared" si="291"/>
        <v>23358</v>
      </c>
      <c r="D253" s="212">
        <f t="shared" ref="D253:O253" si="347">SUM(D254,D255,D256,D257,D261,D262)</f>
        <v>23358</v>
      </c>
      <c r="E253" s="213">
        <f t="shared" si="347"/>
        <v>0</v>
      </c>
      <c r="F253" s="92">
        <f t="shared" si="347"/>
        <v>23358</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x14ac:dyDescent="0.25">
      <c r="A256" s="228">
        <v>7230</v>
      </c>
      <c r="B256" s="105" t="s">
        <v>42</v>
      </c>
      <c r="C256" s="106">
        <f t="shared" si="291"/>
        <v>22436</v>
      </c>
      <c r="D256" s="224">
        <v>22436</v>
      </c>
      <c r="E256" s="283"/>
      <c r="F256" s="112">
        <f t="shared" si="348"/>
        <v>22436</v>
      </c>
      <c r="G256" s="224"/>
      <c r="H256" s="225"/>
      <c r="I256" s="112">
        <f t="shared" si="349"/>
        <v>0</v>
      </c>
      <c r="J256" s="226"/>
      <c r="K256" s="225"/>
      <c r="L256" s="112">
        <f t="shared" si="350"/>
        <v>0</v>
      </c>
      <c r="M256" s="224"/>
      <c r="N256" s="225"/>
      <c r="O256" s="112">
        <f t="shared" si="351"/>
        <v>0</v>
      </c>
      <c r="P256" s="67"/>
    </row>
    <row r="257" spans="1:16" ht="24" x14ac:dyDescent="0.25">
      <c r="A257" s="228">
        <v>7240</v>
      </c>
      <c r="B257" s="105" t="s">
        <v>273</v>
      </c>
      <c r="C257" s="106">
        <f t="shared" si="291"/>
        <v>922</v>
      </c>
      <c r="D257" s="229">
        <f t="shared" ref="D257:K257" si="352">SUM(D258:D260)</f>
        <v>922</v>
      </c>
      <c r="E257" s="230">
        <f t="shared" si="352"/>
        <v>0</v>
      </c>
      <c r="F257" s="112">
        <f t="shared" si="352"/>
        <v>922</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customHeight="1" x14ac:dyDescent="0.25">
      <c r="A259" s="60">
        <v>7246</v>
      </c>
      <c r="B259" s="105" t="s">
        <v>275</v>
      </c>
      <c r="C259" s="106">
        <f t="shared" si="291"/>
        <v>922</v>
      </c>
      <c r="D259" s="224">
        <v>922</v>
      </c>
      <c r="E259" s="225">
        <v>0</v>
      </c>
      <c r="F259" s="112">
        <f t="shared" si="354"/>
        <v>922</v>
      </c>
      <c r="G259" s="224"/>
      <c r="H259" s="225"/>
      <c r="I259" s="112">
        <f t="shared" si="355"/>
        <v>0</v>
      </c>
      <c r="J259" s="226"/>
      <c r="K259" s="225"/>
      <c r="L259" s="112">
        <f t="shared" si="356"/>
        <v>0</v>
      </c>
      <c r="M259" s="224"/>
      <c r="N259" s="225"/>
      <c r="O259" s="112">
        <f t="shared" si="357"/>
        <v>0</v>
      </c>
      <c r="P259" s="284"/>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x14ac:dyDescent="0.25">
      <c r="A269" s="242"/>
      <c r="B269" s="105" t="s">
        <v>286</v>
      </c>
      <c r="C269" s="106">
        <f t="shared" si="291"/>
        <v>845</v>
      </c>
      <c r="D269" s="229">
        <f t="shared" ref="D269:E269" si="363">SUM(D270:D271)</f>
        <v>845</v>
      </c>
      <c r="E269" s="230">
        <f t="shared" si="363"/>
        <v>0</v>
      </c>
      <c r="F269" s="112">
        <f>SUM(F270:F271)</f>
        <v>845</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x14ac:dyDescent="0.25">
      <c r="A270" s="242" t="s">
        <v>287</v>
      </c>
      <c r="B270" s="60" t="s">
        <v>288</v>
      </c>
      <c r="C270" s="106">
        <f t="shared" si="291"/>
        <v>845</v>
      </c>
      <c r="D270" s="224">
        <v>845</v>
      </c>
      <c r="E270" s="283"/>
      <c r="F270" s="112">
        <f t="shared" ref="F270:F271" si="367">D270+E270</f>
        <v>845</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37329</v>
      </c>
      <c r="D272" s="299">
        <f>SUM(D269,D265,D252,D211,D182,D174,D160,D75,D53)</f>
        <v>37329</v>
      </c>
      <c r="E272" s="300">
        <f t="shared" ref="E272:O272" si="371">SUM(E269,E265,E252,E211,E182,E174,E160,E75,E53)</f>
        <v>0</v>
      </c>
      <c r="F272" s="301">
        <f t="shared" si="371"/>
        <v>37329</v>
      </c>
      <c r="G272" s="299">
        <f t="shared" si="371"/>
        <v>0</v>
      </c>
      <c r="H272" s="300">
        <f t="shared" si="371"/>
        <v>0</v>
      </c>
      <c r="I272" s="301">
        <f t="shared" si="371"/>
        <v>0</v>
      </c>
      <c r="J272" s="302">
        <f t="shared" si="371"/>
        <v>0</v>
      </c>
      <c r="K272" s="300">
        <f t="shared" si="371"/>
        <v>0</v>
      </c>
      <c r="L272" s="301">
        <f t="shared" si="371"/>
        <v>0</v>
      </c>
      <c r="M272" s="299">
        <f t="shared" si="371"/>
        <v>0</v>
      </c>
      <c r="N272" s="300">
        <f t="shared" si="371"/>
        <v>0</v>
      </c>
      <c r="O272" s="301">
        <f t="shared" si="371"/>
        <v>0</v>
      </c>
      <c r="P272" s="303"/>
    </row>
    <row r="273" spans="1:16" s="34" customFormat="1" ht="13.5" thickTop="1" thickBot="1" x14ac:dyDescent="0.3">
      <c r="A273" s="903" t="s">
        <v>292</v>
      </c>
      <c r="B273" s="904"/>
      <c r="C273" s="304">
        <f t="shared" si="291"/>
        <v>-32013</v>
      </c>
      <c r="D273" s="305">
        <f>SUM(D24,D25,D41,D43)-D51</f>
        <v>-32013</v>
      </c>
      <c r="E273" s="306">
        <f t="shared" ref="E273:F273" si="372">SUM(E24,E25,E41,E43)-E51</f>
        <v>0</v>
      </c>
      <c r="F273" s="307">
        <f t="shared" si="372"/>
        <v>-32013</v>
      </c>
      <c r="G273" s="305">
        <f>SUM(G24,G25,G43)-G51</f>
        <v>0</v>
      </c>
      <c r="H273" s="306">
        <f t="shared" ref="H273:I273" si="373">SUM(H24,H25,H43)-H51</f>
        <v>0</v>
      </c>
      <c r="I273" s="307">
        <f t="shared" si="373"/>
        <v>0</v>
      </c>
      <c r="J273" s="308">
        <f t="shared" ref="J273:K273" si="374">(J26+J43)-J51</f>
        <v>0</v>
      </c>
      <c r="K273" s="306">
        <f t="shared" si="374"/>
        <v>0</v>
      </c>
      <c r="L273" s="307">
        <f>(L26+L43)-L51</f>
        <v>0</v>
      </c>
      <c r="M273" s="305">
        <f t="shared" ref="M273:O273" si="375">M45-M51</f>
        <v>0</v>
      </c>
      <c r="N273" s="306">
        <f t="shared" si="375"/>
        <v>0</v>
      </c>
      <c r="O273" s="307">
        <f t="shared" si="375"/>
        <v>0</v>
      </c>
      <c r="P273" s="309"/>
    </row>
    <row r="274" spans="1:16" s="34" customFormat="1" ht="12.75" thickTop="1" x14ac:dyDescent="0.25">
      <c r="A274" s="905" t="s">
        <v>293</v>
      </c>
      <c r="B274" s="906"/>
      <c r="C274" s="310">
        <f t="shared" si="291"/>
        <v>32013</v>
      </c>
      <c r="D274" s="311">
        <f t="shared" ref="D274:O274" si="376">SUM(D275,D276)-D283+D284</f>
        <v>32013</v>
      </c>
      <c r="E274" s="312">
        <f t="shared" si="376"/>
        <v>0</v>
      </c>
      <c r="F274" s="313">
        <f t="shared" si="376"/>
        <v>32013</v>
      </c>
      <c r="G274" s="311">
        <f t="shared" si="376"/>
        <v>0</v>
      </c>
      <c r="H274" s="312">
        <f t="shared" si="376"/>
        <v>0</v>
      </c>
      <c r="I274" s="313">
        <f t="shared" si="376"/>
        <v>0</v>
      </c>
      <c r="J274" s="314">
        <f t="shared" si="376"/>
        <v>0</v>
      </c>
      <c r="K274" s="312">
        <f t="shared" si="376"/>
        <v>0</v>
      </c>
      <c r="L274" s="313">
        <f t="shared" si="376"/>
        <v>0</v>
      </c>
      <c r="M274" s="311">
        <f t="shared" si="376"/>
        <v>0</v>
      </c>
      <c r="N274" s="312">
        <f t="shared" si="376"/>
        <v>0</v>
      </c>
      <c r="O274" s="313">
        <f t="shared" si="376"/>
        <v>0</v>
      </c>
      <c r="P274" s="315"/>
    </row>
    <row r="275" spans="1:16" s="34" customFormat="1" ht="12.75" thickBot="1" x14ac:dyDescent="0.3">
      <c r="A275" s="183" t="s">
        <v>294</v>
      </c>
      <c r="B275" s="183" t="s">
        <v>295</v>
      </c>
      <c r="C275" s="184">
        <f t="shared" si="291"/>
        <v>32013</v>
      </c>
      <c r="D275" s="185">
        <f>D21-D269</f>
        <v>32013</v>
      </c>
      <c r="E275" s="185">
        <f t="shared" ref="E275:O275" si="377">E21-E269</f>
        <v>0</v>
      </c>
      <c r="F275" s="185">
        <f t="shared" si="377"/>
        <v>32013</v>
      </c>
      <c r="G275" s="185">
        <f t="shared" si="377"/>
        <v>0</v>
      </c>
      <c r="H275" s="185">
        <f t="shared" si="377"/>
        <v>0</v>
      </c>
      <c r="I275" s="185">
        <f t="shared" si="377"/>
        <v>0</v>
      </c>
      <c r="J275" s="185">
        <f t="shared" si="377"/>
        <v>0</v>
      </c>
      <c r="K275" s="185">
        <f t="shared" si="377"/>
        <v>0</v>
      </c>
      <c r="L275" s="184">
        <f t="shared" si="377"/>
        <v>0</v>
      </c>
      <c r="M275" s="185">
        <f t="shared" si="377"/>
        <v>0</v>
      </c>
      <c r="N275" s="185">
        <f t="shared" si="377"/>
        <v>0</v>
      </c>
      <c r="O275" s="184">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sheetData>
  <sheetProtection algorithmName="SHA-512" hashValue="l72SG/z093Lw73LyaJR+o9Mrh/3cIUPL65es8ssGYeHhXkL0MMPS15Vm0rGUnJ7FouJSBh303RZvH7sZiJa4+w==" saltValue="qAUoO4y67OBGzga2KUrhrw==" spinCount="100000" sheet="1" objects="1" scenarios="1" formatCells="0" formatColumns="0" formatRows="0" sort="0"/>
  <autoFilter ref="A18:P284">
    <filterColumn colId="2">
      <filters>
        <filter val="1 843"/>
        <filter val="11 077"/>
        <filter val="2 049"/>
        <filter val="22 436"/>
        <filter val="23 358"/>
        <filter val="25 407"/>
        <filter val="32 013"/>
        <filter val="-32 013"/>
        <filter val="32 858"/>
        <filter val="36 484"/>
        <filter val="37 329"/>
        <filter val="4 471"/>
        <filter val="451"/>
        <filter val="500"/>
        <filter val="845"/>
        <filter val="892"/>
        <filter val="9 234"/>
        <filter val="922"/>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24.pielikums Jūrmalas pilsētas domes
2020.gada 17.decembra saistošajiem noteikumiem Nr.38
(protokols Nr.23, 14.punkts)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T16" sqref="T16"/>
    </sheetView>
  </sheetViews>
  <sheetFormatPr defaultColWidth="9.140625" defaultRowHeight="12" outlineLevelCol="1" x14ac:dyDescent="0.25"/>
  <cols>
    <col min="1" max="1" width="10.855468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3" width="7.42578125" style="328" hidden="1" customWidth="1" outlineLevel="1"/>
    <col min="14" max="14" width="6.85546875" style="328" hidden="1" customWidth="1" outlineLevel="1"/>
    <col min="15" max="15" width="7.42578125" style="328" customWidth="1" collapsed="1"/>
    <col min="16" max="16" width="28.7109375" style="328" hidden="1" customWidth="1" outlineLevel="1"/>
    <col min="17" max="17" width="9.140625" style="3" collapsed="1"/>
    <col min="18" max="16384" width="9.140625" style="3"/>
  </cols>
  <sheetData>
    <row r="1" spans="1:17" x14ac:dyDescent="0.25">
      <c r="A1" s="1"/>
      <c r="B1" s="1"/>
      <c r="C1" s="1"/>
      <c r="D1" s="1"/>
      <c r="E1" s="1"/>
      <c r="F1" s="1"/>
      <c r="G1" s="1"/>
      <c r="H1" s="1"/>
      <c r="I1" s="1"/>
      <c r="J1" s="1"/>
      <c r="K1" s="1"/>
      <c r="L1" s="1"/>
      <c r="M1" s="1"/>
      <c r="N1" s="1"/>
      <c r="O1" s="2" t="s">
        <v>340</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341</v>
      </c>
      <c r="D3" s="939"/>
      <c r="E3" s="939"/>
      <c r="F3" s="939"/>
      <c r="G3" s="939"/>
      <c r="H3" s="939"/>
      <c r="I3" s="939"/>
      <c r="J3" s="939"/>
      <c r="K3" s="939"/>
      <c r="L3" s="939"/>
      <c r="M3" s="939"/>
      <c r="N3" s="939"/>
      <c r="O3" s="939"/>
      <c r="P3" s="940"/>
      <c r="Q3" s="4"/>
    </row>
    <row r="4" spans="1:17" ht="12.75" customHeight="1" x14ac:dyDescent="0.25">
      <c r="A4" s="5" t="s">
        <v>4</v>
      </c>
      <c r="B4" s="6"/>
      <c r="C4" s="951" t="s">
        <v>342</v>
      </c>
      <c r="D4" s="939"/>
      <c r="E4" s="939"/>
      <c r="F4" s="939"/>
      <c r="G4" s="939"/>
      <c r="H4" s="939"/>
      <c r="I4" s="939"/>
      <c r="J4" s="939"/>
      <c r="K4" s="939"/>
      <c r="L4" s="939"/>
      <c r="M4" s="939"/>
      <c r="N4" s="939"/>
      <c r="O4" s="939"/>
      <c r="P4" s="940"/>
      <c r="Q4" s="4"/>
    </row>
    <row r="5" spans="1:17" ht="12.75" customHeight="1" x14ac:dyDescent="0.25">
      <c r="A5" s="7" t="s">
        <v>6</v>
      </c>
      <c r="B5" s="8"/>
      <c r="C5" s="934" t="s">
        <v>343</v>
      </c>
      <c r="D5" s="934"/>
      <c r="E5" s="934"/>
      <c r="F5" s="934"/>
      <c r="G5" s="934"/>
      <c r="H5" s="934"/>
      <c r="I5" s="934"/>
      <c r="J5" s="934"/>
      <c r="K5" s="934"/>
      <c r="L5" s="934"/>
      <c r="M5" s="934"/>
      <c r="N5" s="934"/>
      <c r="O5" s="934"/>
      <c r="P5" s="935"/>
      <c r="Q5" s="4"/>
    </row>
    <row r="6" spans="1:17" ht="12.75" customHeight="1" x14ac:dyDescent="0.25">
      <c r="A6" s="7" t="s">
        <v>8</v>
      </c>
      <c r="B6" s="8"/>
      <c r="C6" s="952" t="s">
        <v>331</v>
      </c>
      <c r="D6" s="934"/>
      <c r="E6" s="934"/>
      <c r="F6" s="934"/>
      <c r="G6" s="934"/>
      <c r="H6" s="934"/>
      <c r="I6" s="934"/>
      <c r="J6" s="934"/>
      <c r="K6" s="934"/>
      <c r="L6" s="934"/>
      <c r="M6" s="934"/>
      <c r="N6" s="934"/>
      <c r="O6" s="934"/>
      <c r="P6" s="935"/>
      <c r="Q6" s="4"/>
    </row>
    <row r="7" spans="1:17" ht="26.25" customHeight="1" x14ac:dyDescent="0.25">
      <c r="A7" s="7" t="s">
        <v>10</v>
      </c>
      <c r="B7" s="8"/>
      <c r="C7" s="939" t="s">
        <v>332</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t="s">
        <v>344</v>
      </c>
      <c r="D9" s="934"/>
      <c r="E9" s="934"/>
      <c r="F9" s="934"/>
      <c r="G9" s="934"/>
      <c r="H9" s="934"/>
      <c r="I9" s="934"/>
      <c r="J9" s="934"/>
      <c r="K9" s="934"/>
      <c r="L9" s="934"/>
      <c r="M9" s="934"/>
      <c r="N9" s="934"/>
      <c r="O9" s="934"/>
      <c r="P9" s="935"/>
      <c r="Q9" s="4"/>
    </row>
    <row r="10" spans="1:17" ht="12.75" customHeight="1" x14ac:dyDescent="0.25">
      <c r="A10" s="7"/>
      <c r="B10" s="8" t="s">
        <v>14</v>
      </c>
      <c r="C10" s="934" t="s">
        <v>345</v>
      </c>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t="s">
        <v>346</v>
      </c>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369884</v>
      </c>
      <c r="D20" s="38">
        <f t="shared" ref="D20:E20" si="0">SUM(D21,D24,D25,D41,D43)</f>
        <v>341236</v>
      </c>
      <c r="E20" s="39">
        <f t="shared" si="0"/>
        <v>0</v>
      </c>
      <c r="F20" s="40">
        <f>SUM(F21,F24,F25,F41,F43)</f>
        <v>341236</v>
      </c>
      <c r="G20" s="38">
        <f t="shared" ref="G20:H20" si="1">SUM(G21,G24,G43)</f>
        <v>27954</v>
      </c>
      <c r="H20" s="39">
        <f t="shared" si="1"/>
        <v>0</v>
      </c>
      <c r="I20" s="40">
        <f>SUM(I21,I24,I43)</f>
        <v>27954</v>
      </c>
      <c r="J20" s="41">
        <f t="shared" ref="J20:K20" si="2">SUM(J21,J26,J43)</f>
        <v>694</v>
      </c>
      <c r="K20" s="39">
        <f t="shared" si="2"/>
        <v>0</v>
      </c>
      <c r="L20" s="40">
        <f>SUM(L21,L26,L43)</f>
        <v>694</v>
      </c>
      <c r="M20" s="38">
        <f t="shared" ref="M20:O20" si="3">SUM(M21,M45)</f>
        <v>0</v>
      </c>
      <c r="N20" s="39">
        <f t="shared" si="3"/>
        <v>0</v>
      </c>
      <c r="O20" s="40">
        <f t="shared" si="3"/>
        <v>0</v>
      </c>
      <c r="P20" s="42"/>
    </row>
    <row r="21" spans="1:17" ht="12.75" thickTop="1" x14ac:dyDescent="0.25">
      <c r="A21" s="43"/>
      <c r="B21" s="44" t="s">
        <v>39</v>
      </c>
      <c r="C21" s="45">
        <f t="shared" ref="C21:C84" si="4">F21+I21+L21+O21</f>
        <v>2</v>
      </c>
      <c r="D21" s="46">
        <f t="shared" ref="D21:E21" si="5">SUM(D22:D23)</f>
        <v>0</v>
      </c>
      <c r="E21" s="47">
        <f t="shared" si="5"/>
        <v>0</v>
      </c>
      <c r="F21" s="48">
        <f>SUM(F22:F23)</f>
        <v>0</v>
      </c>
      <c r="G21" s="46">
        <f t="shared" ref="G21:H21" si="6">SUM(G22:G23)</f>
        <v>0</v>
      </c>
      <c r="H21" s="47">
        <f t="shared" si="6"/>
        <v>0</v>
      </c>
      <c r="I21" s="48">
        <f>SUM(I22:I23)</f>
        <v>0</v>
      </c>
      <c r="J21" s="49">
        <f t="shared" ref="J21:K21" si="7">SUM(J22:J23)</f>
        <v>2</v>
      </c>
      <c r="K21" s="47">
        <f t="shared" si="7"/>
        <v>0</v>
      </c>
      <c r="L21" s="48">
        <f>SUM(L22:L23)</f>
        <v>2</v>
      </c>
      <c r="M21" s="46">
        <f t="shared" ref="M21:O21" si="8">SUM(M22:M23)</f>
        <v>0</v>
      </c>
      <c r="N21" s="47">
        <f t="shared" si="8"/>
        <v>0</v>
      </c>
      <c r="O21" s="48">
        <f t="shared" si="8"/>
        <v>0</v>
      </c>
      <c r="P21" s="50"/>
    </row>
    <row r="22" spans="1:17" hidden="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x14ac:dyDescent="0.25">
      <c r="A23" s="455"/>
      <c r="B23" s="456" t="s">
        <v>41</v>
      </c>
      <c r="C23" s="457">
        <f t="shared" si="4"/>
        <v>2</v>
      </c>
      <c r="D23" s="458"/>
      <c r="E23" s="63"/>
      <c r="F23" s="459">
        <f t="shared" ref="F23:F25" si="9">D23+E23</f>
        <v>0</v>
      </c>
      <c r="G23" s="458"/>
      <c r="H23" s="63"/>
      <c r="I23" s="459">
        <f t="shared" ref="I23:I24" si="10">G23+H23</f>
        <v>0</v>
      </c>
      <c r="J23" s="460">
        <v>2</v>
      </c>
      <c r="K23" s="63"/>
      <c r="L23" s="459">
        <f>J23+K23</f>
        <v>2</v>
      </c>
      <c r="M23" s="458"/>
      <c r="N23" s="63"/>
      <c r="O23" s="459">
        <f>M23+N23</f>
        <v>0</v>
      </c>
      <c r="P23" s="479"/>
    </row>
    <row r="24" spans="1:17" s="34" customFormat="1" ht="24.75" thickBot="1" x14ac:dyDescent="0.3">
      <c r="A24" s="480">
        <v>19300</v>
      </c>
      <c r="B24" s="480" t="s">
        <v>42</v>
      </c>
      <c r="C24" s="481">
        <f>F24+I24</f>
        <v>369190</v>
      </c>
      <c r="D24" s="482">
        <v>341236</v>
      </c>
      <c r="E24" s="347"/>
      <c r="F24" s="483">
        <f t="shared" si="9"/>
        <v>341236</v>
      </c>
      <c r="G24" s="482">
        <v>27954</v>
      </c>
      <c r="H24" s="347"/>
      <c r="I24" s="483">
        <f t="shared" si="10"/>
        <v>27954</v>
      </c>
      <c r="J24" s="484" t="s">
        <v>43</v>
      </c>
      <c r="K24" s="485" t="s">
        <v>43</v>
      </c>
      <c r="L24" s="486" t="s">
        <v>43</v>
      </c>
      <c r="M24" s="487" t="s">
        <v>43</v>
      </c>
      <c r="N24" s="488" t="s">
        <v>43</v>
      </c>
      <c r="O24" s="486" t="s">
        <v>43</v>
      </c>
      <c r="P24" s="489"/>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90" t="s">
        <v>43</v>
      </c>
      <c r="L25" s="88" t="s">
        <v>43</v>
      </c>
      <c r="M25" s="91" t="s">
        <v>43</v>
      </c>
      <c r="N25" s="90" t="s">
        <v>43</v>
      </c>
      <c r="O25" s="88" t="s">
        <v>43</v>
      </c>
      <c r="P25" s="93"/>
    </row>
    <row r="26" spans="1:17" s="34" customFormat="1" ht="36.75" thickTop="1" x14ac:dyDescent="0.25">
      <c r="A26" s="81">
        <v>21300</v>
      </c>
      <c r="B26" s="81" t="s">
        <v>45</v>
      </c>
      <c r="C26" s="82">
        <f>L26</f>
        <v>692</v>
      </c>
      <c r="D26" s="91" t="s">
        <v>43</v>
      </c>
      <c r="E26" s="90" t="s">
        <v>43</v>
      </c>
      <c r="F26" s="88" t="s">
        <v>43</v>
      </c>
      <c r="G26" s="91" t="s">
        <v>43</v>
      </c>
      <c r="H26" s="90" t="s">
        <v>43</v>
      </c>
      <c r="I26" s="88" t="s">
        <v>43</v>
      </c>
      <c r="J26" s="89">
        <f t="shared" ref="J26:K26" si="11">SUM(J27,J31,J33,J36)</f>
        <v>692</v>
      </c>
      <c r="K26" s="90">
        <f t="shared" si="11"/>
        <v>0</v>
      </c>
      <c r="L26" s="92">
        <f>SUM(L27,L31,L33,L36)</f>
        <v>692</v>
      </c>
      <c r="M26" s="91" t="s">
        <v>43</v>
      </c>
      <c r="N26" s="90" t="s">
        <v>43</v>
      </c>
      <c r="O26" s="88" t="s">
        <v>43</v>
      </c>
      <c r="P26" s="93"/>
    </row>
    <row r="27" spans="1:17" s="34" customFormat="1" ht="24" hidden="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idden="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idden="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 hidden="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 hidden="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 hidden="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idden="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idden="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 hidden="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customHeight="1" x14ac:dyDescent="0.25">
      <c r="A36" s="94">
        <v>21390</v>
      </c>
      <c r="B36" s="81" t="s">
        <v>55</v>
      </c>
      <c r="C36" s="82">
        <f t="shared" si="13"/>
        <v>692</v>
      </c>
      <c r="D36" s="91" t="s">
        <v>43</v>
      </c>
      <c r="E36" s="90" t="s">
        <v>43</v>
      </c>
      <c r="F36" s="88" t="s">
        <v>43</v>
      </c>
      <c r="G36" s="91" t="s">
        <v>43</v>
      </c>
      <c r="H36" s="90" t="s">
        <v>43</v>
      </c>
      <c r="I36" s="88" t="s">
        <v>43</v>
      </c>
      <c r="J36" s="89">
        <f t="shared" ref="J36:K36" si="18">SUM(J37:J40)</f>
        <v>692</v>
      </c>
      <c r="K36" s="90">
        <f t="shared" si="18"/>
        <v>0</v>
      </c>
      <c r="L36" s="92">
        <f>SUM(L37:L40)</f>
        <v>692</v>
      </c>
      <c r="M36" s="91" t="s">
        <v>43</v>
      </c>
      <c r="N36" s="90" t="s">
        <v>43</v>
      </c>
      <c r="O36" s="88" t="s">
        <v>43</v>
      </c>
      <c r="P36" s="93"/>
    </row>
    <row r="37" spans="1:16" ht="24" hidden="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idden="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idden="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 x14ac:dyDescent="0.25">
      <c r="A40" s="490">
        <v>21399</v>
      </c>
      <c r="B40" s="491" t="s">
        <v>59</v>
      </c>
      <c r="C40" s="492">
        <f t="shared" si="13"/>
        <v>692</v>
      </c>
      <c r="D40" s="493" t="s">
        <v>43</v>
      </c>
      <c r="E40" s="494" t="s">
        <v>43</v>
      </c>
      <c r="F40" s="495" t="s">
        <v>43</v>
      </c>
      <c r="G40" s="493" t="s">
        <v>43</v>
      </c>
      <c r="H40" s="494" t="s">
        <v>43</v>
      </c>
      <c r="I40" s="495" t="s">
        <v>43</v>
      </c>
      <c r="J40" s="496">
        <v>692</v>
      </c>
      <c r="K40" s="497"/>
      <c r="L40" s="498">
        <f t="shared" si="19"/>
        <v>692</v>
      </c>
      <c r="M40" s="499" t="s">
        <v>43</v>
      </c>
      <c r="N40" s="497" t="s">
        <v>43</v>
      </c>
      <c r="O40" s="495" t="s">
        <v>43</v>
      </c>
      <c r="P40" s="500"/>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 hidden="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6" s="34" customFormat="1" ht="24" hidden="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125"/>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 hidden="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 hidden="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idden="1" x14ac:dyDescent="0.25">
      <c r="A48" s="171"/>
      <c r="B48" s="167"/>
      <c r="C48" s="172"/>
      <c r="D48" s="173"/>
      <c r="E48" s="174"/>
      <c r="F48" s="143"/>
      <c r="G48" s="146"/>
      <c r="H48" s="145"/>
      <c r="I48" s="143"/>
      <c r="J48" s="144"/>
      <c r="K48" s="145"/>
      <c r="L48" s="142"/>
      <c r="M48" s="140"/>
      <c r="N48" s="141"/>
      <c r="O48" s="142"/>
      <c r="P48" s="170"/>
    </row>
    <row r="49" spans="1:16" s="34" customFormat="1" hidden="1" x14ac:dyDescent="0.25">
      <c r="A49" s="175"/>
      <c r="B49" s="176" t="s">
        <v>67</v>
      </c>
      <c r="C49" s="177"/>
      <c r="D49" s="178"/>
      <c r="E49" s="179"/>
      <c r="F49" s="180"/>
      <c r="G49" s="178"/>
      <c r="H49" s="179"/>
      <c r="I49" s="180"/>
      <c r="J49" s="181"/>
      <c r="K49" s="179"/>
      <c r="L49" s="180"/>
      <c r="M49" s="178"/>
      <c r="N49" s="179"/>
      <c r="O49" s="180"/>
      <c r="P49" s="182"/>
    </row>
    <row r="50" spans="1:16" s="34" customFormat="1" ht="12.75" thickBot="1" x14ac:dyDescent="0.3">
      <c r="A50" s="183"/>
      <c r="B50" s="35" t="s">
        <v>68</v>
      </c>
      <c r="C50" s="184">
        <f t="shared" si="4"/>
        <v>369884</v>
      </c>
      <c r="D50" s="185">
        <f t="shared" ref="D50:E50" si="26">SUM(D51,D269)</f>
        <v>341236</v>
      </c>
      <c r="E50" s="186">
        <f t="shared" si="26"/>
        <v>0</v>
      </c>
      <c r="F50" s="187">
        <f>SUM(F51,F269)</f>
        <v>341236</v>
      </c>
      <c r="G50" s="185">
        <f t="shared" ref="G50:O50" si="27">SUM(G51,G269)</f>
        <v>27954</v>
      </c>
      <c r="H50" s="186">
        <f t="shared" si="27"/>
        <v>0</v>
      </c>
      <c r="I50" s="187">
        <f t="shared" si="27"/>
        <v>27954</v>
      </c>
      <c r="J50" s="188">
        <f t="shared" si="27"/>
        <v>694</v>
      </c>
      <c r="K50" s="186">
        <f t="shared" si="27"/>
        <v>0</v>
      </c>
      <c r="L50" s="187">
        <f t="shared" si="27"/>
        <v>694</v>
      </c>
      <c r="M50" s="185">
        <f t="shared" si="27"/>
        <v>0</v>
      </c>
      <c r="N50" s="186">
        <f t="shared" si="27"/>
        <v>0</v>
      </c>
      <c r="O50" s="187">
        <f t="shared" si="27"/>
        <v>0</v>
      </c>
      <c r="P50" s="189"/>
    </row>
    <row r="51" spans="1:16" s="34" customFormat="1" ht="36.75" thickTop="1" x14ac:dyDescent="0.25">
      <c r="A51" s="190"/>
      <c r="B51" s="191" t="s">
        <v>69</v>
      </c>
      <c r="C51" s="192">
        <f t="shared" si="4"/>
        <v>369884</v>
      </c>
      <c r="D51" s="193">
        <f t="shared" ref="D51:E51" si="28">SUM(D52,D181)</f>
        <v>341236</v>
      </c>
      <c r="E51" s="194">
        <f t="shared" si="28"/>
        <v>0</v>
      </c>
      <c r="F51" s="195">
        <f>SUM(F52,F181)</f>
        <v>341236</v>
      </c>
      <c r="G51" s="193">
        <f t="shared" ref="G51:H51" si="29">SUM(G52,G181)</f>
        <v>27954</v>
      </c>
      <c r="H51" s="194">
        <f t="shared" si="29"/>
        <v>0</v>
      </c>
      <c r="I51" s="195">
        <f>SUM(I52,I181)</f>
        <v>27954</v>
      </c>
      <c r="J51" s="196">
        <f t="shared" ref="J51:K51" si="30">SUM(J52,J181)</f>
        <v>694</v>
      </c>
      <c r="K51" s="194">
        <f t="shared" si="30"/>
        <v>0</v>
      </c>
      <c r="L51" s="195">
        <f>SUM(L52,L181)</f>
        <v>694</v>
      </c>
      <c r="M51" s="193">
        <f t="shared" ref="M51:O51" si="31">SUM(M52,M181)</f>
        <v>0</v>
      </c>
      <c r="N51" s="194">
        <f t="shared" si="31"/>
        <v>0</v>
      </c>
      <c r="O51" s="195">
        <f t="shared" si="31"/>
        <v>0</v>
      </c>
      <c r="P51" s="197"/>
    </row>
    <row r="52" spans="1:16" s="34" customFormat="1" ht="24" x14ac:dyDescent="0.25">
      <c r="A52" s="26"/>
      <c r="B52" s="24" t="s">
        <v>70</v>
      </c>
      <c r="C52" s="198">
        <f t="shared" si="4"/>
        <v>368908</v>
      </c>
      <c r="D52" s="199">
        <f t="shared" ref="D52:E52" si="32">SUM(D53,D75,D160,D174)</f>
        <v>340380</v>
      </c>
      <c r="E52" s="200">
        <f t="shared" si="32"/>
        <v>0</v>
      </c>
      <c r="F52" s="201">
        <f>SUM(F53,F75,F160,F174)</f>
        <v>340380</v>
      </c>
      <c r="G52" s="199">
        <f t="shared" ref="G52:H52" si="33">SUM(G53,G75,G160,G174)</f>
        <v>27834</v>
      </c>
      <c r="H52" s="200">
        <f t="shared" si="33"/>
        <v>0</v>
      </c>
      <c r="I52" s="201">
        <f>SUM(I53,I75,I160,I174)</f>
        <v>27834</v>
      </c>
      <c r="J52" s="202">
        <f t="shared" ref="J52:K52" si="34">SUM(J53,J75,J160,J174)</f>
        <v>694</v>
      </c>
      <c r="K52" s="200">
        <f t="shared" si="34"/>
        <v>0</v>
      </c>
      <c r="L52" s="201">
        <f>SUM(L53,L75,L160,L174)</f>
        <v>694</v>
      </c>
      <c r="M52" s="199">
        <f t="shared" ref="M52:O52" si="35">SUM(M53,M75,M160,M174)</f>
        <v>0</v>
      </c>
      <c r="N52" s="200">
        <f t="shared" si="35"/>
        <v>0</v>
      </c>
      <c r="O52" s="201">
        <f t="shared" si="35"/>
        <v>0</v>
      </c>
      <c r="P52" s="203"/>
    </row>
    <row r="53" spans="1:16" s="34" customFormat="1" x14ac:dyDescent="0.25">
      <c r="A53" s="204">
        <v>1000</v>
      </c>
      <c r="B53" s="204" t="s">
        <v>71</v>
      </c>
      <c r="C53" s="205">
        <f t="shared" si="4"/>
        <v>319003</v>
      </c>
      <c r="D53" s="206">
        <f t="shared" ref="D53:E53" si="36">SUM(D54,D67)</f>
        <v>291635</v>
      </c>
      <c r="E53" s="207">
        <f t="shared" si="36"/>
        <v>0</v>
      </c>
      <c r="F53" s="208">
        <f>SUM(F54,F67)</f>
        <v>291635</v>
      </c>
      <c r="G53" s="206">
        <f t="shared" ref="G53:H53" si="37">SUM(G54,G67)</f>
        <v>27368</v>
      </c>
      <c r="H53" s="207">
        <f t="shared" si="37"/>
        <v>0</v>
      </c>
      <c r="I53" s="208">
        <f>SUM(I54,I67)</f>
        <v>27368</v>
      </c>
      <c r="J53" s="209">
        <f t="shared" ref="J53:K53" si="38">SUM(J54,J67)</f>
        <v>0</v>
      </c>
      <c r="K53" s="207">
        <f t="shared" si="38"/>
        <v>0</v>
      </c>
      <c r="L53" s="208">
        <f>SUM(L54,L67)</f>
        <v>0</v>
      </c>
      <c r="M53" s="206">
        <f t="shared" ref="M53:O53" si="39">SUM(M54,M67)</f>
        <v>0</v>
      </c>
      <c r="N53" s="207">
        <f t="shared" si="39"/>
        <v>0</v>
      </c>
      <c r="O53" s="208">
        <f t="shared" si="39"/>
        <v>0</v>
      </c>
      <c r="P53" s="210"/>
    </row>
    <row r="54" spans="1:16" x14ac:dyDescent="0.25">
      <c r="A54" s="81">
        <v>1100</v>
      </c>
      <c r="B54" s="211" t="s">
        <v>72</v>
      </c>
      <c r="C54" s="82">
        <f t="shared" si="4"/>
        <v>238959</v>
      </c>
      <c r="D54" s="212">
        <f t="shared" ref="D54:E54" si="40">SUM(D55,D58,D66)</f>
        <v>216995</v>
      </c>
      <c r="E54" s="213">
        <f t="shared" si="40"/>
        <v>0</v>
      </c>
      <c r="F54" s="92">
        <f>SUM(F55,F58,F66)</f>
        <v>216995</v>
      </c>
      <c r="G54" s="212">
        <f t="shared" ref="G54:H54" si="41">SUM(G55,G58,G66)</f>
        <v>21964</v>
      </c>
      <c r="H54" s="213">
        <f t="shared" si="41"/>
        <v>0</v>
      </c>
      <c r="I54" s="92">
        <f>SUM(I55,I58,I66)</f>
        <v>21964</v>
      </c>
      <c r="J54" s="214">
        <f t="shared" ref="J54:K54" si="42">SUM(J55,J58,J66)</f>
        <v>0</v>
      </c>
      <c r="K54" s="213">
        <f t="shared" si="42"/>
        <v>0</v>
      </c>
      <c r="L54" s="92">
        <f>SUM(L55,L58,L66)</f>
        <v>0</v>
      </c>
      <c r="M54" s="212">
        <f t="shared" ref="M54:O54" si="43">SUM(M55,M58,M66)</f>
        <v>0</v>
      </c>
      <c r="N54" s="213">
        <f t="shared" si="43"/>
        <v>0</v>
      </c>
      <c r="O54" s="92">
        <f t="shared" si="43"/>
        <v>0</v>
      </c>
      <c r="P54" s="215"/>
    </row>
    <row r="55" spans="1:16" x14ac:dyDescent="0.25">
      <c r="A55" s="216">
        <v>1110</v>
      </c>
      <c r="B55" s="167" t="s">
        <v>73</v>
      </c>
      <c r="C55" s="172">
        <f t="shared" si="4"/>
        <v>217572</v>
      </c>
      <c r="D55" s="173">
        <f t="shared" ref="D55:E55" si="44">SUM(D56:D57)</f>
        <v>196089</v>
      </c>
      <c r="E55" s="174">
        <f t="shared" si="44"/>
        <v>0</v>
      </c>
      <c r="F55" s="217">
        <f>SUM(F56:F57)</f>
        <v>196089</v>
      </c>
      <c r="G55" s="173">
        <f t="shared" ref="G55:H55" si="45">SUM(G56:G57)</f>
        <v>21483</v>
      </c>
      <c r="H55" s="174">
        <f t="shared" si="45"/>
        <v>0</v>
      </c>
      <c r="I55" s="217">
        <f>SUM(I56:I57)</f>
        <v>21483</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4" x14ac:dyDescent="0.25">
      <c r="A57" s="456">
        <v>1119</v>
      </c>
      <c r="B57" s="467" t="s">
        <v>75</v>
      </c>
      <c r="C57" s="468">
        <f t="shared" si="4"/>
        <v>217572</v>
      </c>
      <c r="D57" s="474">
        <v>196089</v>
      </c>
      <c r="E57" s="283"/>
      <c r="F57" s="471">
        <f t="shared" si="48"/>
        <v>196089</v>
      </c>
      <c r="G57" s="474">
        <v>21483</v>
      </c>
      <c r="H57" s="283"/>
      <c r="I57" s="471">
        <f t="shared" si="49"/>
        <v>21483</v>
      </c>
      <c r="J57" s="475"/>
      <c r="K57" s="283"/>
      <c r="L57" s="471">
        <f t="shared" si="50"/>
        <v>0</v>
      </c>
      <c r="M57" s="474"/>
      <c r="N57" s="283"/>
      <c r="O57" s="471">
        <f t="shared" si="51"/>
        <v>0</v>
      </c>
      <c r="P57" s="241"/>
    </row>
    <row r="58" spans="1:16" x14ac:dyDescent="0.25">
      <c r="A58" s="228">
        <v>1140</v>
      </c>
      <c r="B58" s="105" t="s">
        <v>76</v>
      </c>
      <c r="C58" s="106">
        <f t="shared" si="4"/>
        <v>19094</v>
      </c>
      <c r="D58" s="229">
        <f t="shared" ref="D58:E58" si="52">SUM(D59:D65)</f>
        <v>18613</v>
      </c>
      <c r="E58" s="230">
        <f t="shared" si="52"/>
        <v>0</v>
      </c>
      <c r="F58" s="112">
        <f>SUM(F59:F65)</f>
        <v>18613</v>
      </c>
      <c r="G58" s="229">
        <f t="shared" ref="G58:H58" si="53">SUM(G59:G65)</f>
        <v>481</v>
      </c>
      <c r="H58" s="230">
        <f t="shared" si="53"/>
        <v>0</v>
      </c>
      <c r="I58" s="112">
        <f>SUM(I59:I65)</f>
        <v>481</v>
      </c>
      <c r="J58" s="231">
        <f t="shared" ref="J58:K58" si="54">SUM(J59:J65)</f>
        <v>0</v>
      </c>
      <c r="K58" s="230">
        <f t="shared" si="54"/>
        <v>0</v>
      </c>
      <c r="L58" s="112">
        <f>SUM(L59:L65)</f>
        <v>0</v>
      </c>
      <c r="M58" s="229">
        <f t="shared" ref="M58:O58" si="55">SUM(M59:M65)</f>
        <v>0</v>
      </c>
      <c r="N58" s="230">
        <f t="shared" si="55"/>
        <v>0</v>
      </c>
      <c r="O58" s="112">
        <f t="shared" si="55"/>
        <v>0</v>
      </c>
      <c r="P58" s="227"/>
    </row>
    <row r="59" spans="1:16" x14ac:dyDescent="0.25">
      <c r="A59" s="60">
        <v>1141</v>
      </c>
      <c r="B59" s="105" t="s">
        <v>77</v>
      </c>
      <c r="C59" s="106">
        <f t="shared" si="4"/>
        <v>4169</v>
      </c>
      <c r="D59" s="224">
        <v>4169</v>
      </c>
      <c r="E59" s="225"/>
      <c r="F59" s="112">
        <f t="shared" ref="F59:F66" si="56">D59+E59</f>
        <v>4169</v>
      </c>
      <c r="G59" s="224"/>
      <c r="H59" s="225"/>
      <c r="I59" s="112">
        <f t="shared" ref="I59:I66" si="57">G59+H59</f>
        <v>0</v>
      </c>
      <c r="J59" s="226"/>
      <c r="K59" s="225"/>
      <c r="L59" s="112">
        <f t="shared" ref="L59:L66" si="58">J59+K59</f>
        <v>0</v>
      </c>
      <c r="M59" s="224"/>
      <c r="N59" s="225"/>
      <c r="O59" s="112">
        <f t="shared" ref="O59:O66" si="59">M59+N59</f>
        <v>0</v>
      </c>
      <c r="P59" s="227"/>
    </row>
    <row r="60" spans="1:16" ht="24.75" customHeight="1" x14ac:dyDescent="0.25">
      <c r="A60" s="60">
        <v>1142</v>
      </c>
      <c r="B60" s="105" t="s">
        <v>78</v>
      </c>
      <c r="C60" s="106">
        <f t="shared" si="4"/>
        <v>1025</v>
      </c>
      <c r="D60" s="224">
        <v>1025</v>
      </c>
      <c r="E60" s="225"/>
      <c r="F60" s="112">
        <f t="shared" si="56"/>
        <v>1025</v>
      </c>
      <c r="G60" s="224"/>
      <c r="H60" s="225"/>
      <c r="I60" s="112">
        <f t="shared" si="57"/>
        <v>0</v>
      </c>
      <c r="J60" s="226"/>
      <c r="K60" s="225"/>
      <c r="L60" s="112">
        <f t="shared" si="58"/>
        <v>0</v>
      </c>
      <c r="M60" s="224"/>
      <c r="N60" s="225"/>
      <c r="O60" s="112">
        <f t="shared" si="59"/>
        <v>0</v>
      </c>
      <c r="P60" s="227"/>
    </row>
    <row r="61" spans="1:16"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x14ac:dyDescent="0.25">
      <c r="A63" s="456">
        <v>1147</v>
      </c>
      <c r="B63" s="467" t="s">
        <v>81</v>
      </c>
      <c r="C63" s="468">
        <f t="shared" si="4"/>
        <v>1959</v>
      </c>
      <c r="D63" s="474">
        <v>1478</v>
      </c>
      <c r="E63" s="283"/>
      <c r="F63" s="471">
        <f t="shared" si="56"/>
        <v>1478</v>
      </c>
      <c r="G63" s="474">
        <v>481</v>
      </c>
      <c r="H63" s="283"/>
      <c r="I63" s="471">
        <f t="shared" si="57"/>
        <v>481</v>
      </c>
      <c r="J63" s="475"/>
      <c r="K63" s="283"/>
      <c r="L63" s="471">
        <f t="shared" si="58"/>
        <v>0</v>
      </c>
      <c r="M63" s="474"/>
      <c r="N63" s="283"/>
      <c r="O63" s="471">
        <f t="shared" si="59"/>
        <v>0</v>
      </c>
      <c r="P63" s="241"/>
    </row>
    <row r="64" spans="1:16" x14ac:dyDescent="0.25">
      <c r="A64" s="60">
        <v>1148</v>
      </c>
      <c r="B64" s="105" t="s">
        <v>82</v>
      </c>
      <c r="C64" s="106">
        <f t="shared" si="4"/>
        <v>11941</v>
      </c>
      <c r="D64" s="224">
        <v>11941</v>
      </c>
      <c r="E64" s="225"/>
      <c r="F64" s="112">
        <f t="shared" si="56"/>
        <v>11941</v>
      </c>
      <c r="G64" s="224"/>
      <c r="H64" s="225"/>
      <c r="I64" s="112">
        <f t="shared" si="57"/>
        <v>0</v>
      </c>
      <c r="J64" s="226"/>
      <c r="K64" s="225"/>
      <c r="L64" s="112">
        <f t="shared" si="58"/>
        <v>0</v>
      </c>
      <c r="M64" s="224"/>
      <c r="N64" s="225"/>
      <c r="O64" s="112">
        <f t="shared" si="59"/>
        <v>0</v>
      </c>
      <c r="P64" s="227"/>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x14ac:dyDescent="0.25">
      <c r="A66" s="216">
        <v>1150</v>
      </c>
      <c r="B66" s="167" t="s">
        <v>84</v>
      </c>
      <c r="C66" s="172">
        <f t="shared" si="4"/>
        <v>2293</v>
      </c>
      <c r="D66" s="232">
        <v>2293</v>
      </c>
      <c r="E66" s="233"/>
      <c r="F66" s="217">
        <f t="shared" si="56"/>
        <v>2293</v>
      </c>
      <c r="G66" s="232"/>
      <c r="H66" s="233"/>
      <c r="I66" s="217">
        <f t="shared" si="57"/>
        <v>0</v>
      </c>
      <c r="J66" s="234"/>
      <c r="K66" s="233"/>
      <c r="L66" s="217">
        <f t="shared" si="58"/>
        <v>0</v>
      </c>
      <c r="M66" s="232"/>
      <c r="N66" s="233"/>
      <c r="O66" s="217">
        <f t="shared" si="59"/>
        <v>0</v>
      </c>
      <c r="P66" s="219"/>
    </row>
    <row r="67" spans="1:16" ht="36" x14ac:dyDescent="0.25">
      <c r="A67" s="81">
        <v>1200</v>
      </c>
      <c r="B67" s="211" t="s">
        <v>85</v>
      </c>
      <c r="C67" s="82">
        <f t="shared" si="4"/>
        <v>80044</v>
      </c>
      <c r="D67" s="212">
        <f t="shared" ref="D67:E67" si="60">SUM(D68:D69)</f>
        <v>74640</v>
      </c>
      <c r="E67" s="213">
        <f t="shared" si="60"/>
        <v>0</v>
      </c>
      <c r="F67" s="92">
        <f>SUM(F68:F69)</f>
        <v>74640</v>
      </c>
      <c r="G67" s="212">
        <f t="shared" ref="G67:H67" si="61">SUM(G68:G69)</f>
        <v>5404</v>
      </c>
      <c r="H67" s="213">
        <f t="shared" si="61"/>
        <v>0</v>
      </c>
      <c r="I67" s="92">
        <f>SUM(I68:I69)</f>
        <v>5404</v>
      </c>
      <c r="J67" s="214">
        <f t="shared" ref="J67:K67" si="62">SUM(J68:J69)</f>
        <v>0</v>
      </c>
      <c r="K67" s="213">
        <f t="shared" si="62"/>
        <v>0</v>
      </c>
      <c r="L67" s="92">
        <f>SUM(L68:L69)</f>
        <v>0</v>
      </c>
      <c r="M67" s="212">
        <f t="shared" ref="M67:O67" si="63">SUM(M68:M69)</f>
        <v>0</v>
      </c>
      <c r="N67" s="213">
        <f t="shared" si="63"/>
        <v>0</v>
      </c>
      <c r="O67" s="92">
        <f t="shared" si="63"/>
        <v>0</v>
      </c>
      <c r="P67" s="235"/>
    </row>
    <row r="68" spans="1:16" ht="24" x14ac:dyDescent="0.25">
      <c r="A68" s="501">
        <v>1210</v>
      </c>
      <c r="B68" s="502" t="s">
        <v>86</v>
      </c>
      <c r="C68" s="503">
        <f t="shared" si="4"/>
        <v>60793</v>
      </c>
      <c r="D68" s="504">
        <v>55481</v>
      </c>
      <c r="E68" s="397"/>
      <c r="F68" s="505">
        <f>D68+E68</f>
        <v>55481</v>
      </c>
      <c r="G68" s="504">
        <v>5312</v>
      </c>
      <c r="H68" s="397"/>
      <c r="I68" s="505">
        <f>G68+H68</f>
        <v>5312</v>
      </c>
      <c r="J68" s="506"/>
      <c r="K68" s="397"/>
      <c r="L68" s="505">
        <f>J68+K68</f>
        <v>0</v>
      </c>
      <c r="M68" s="504"/>
      <c r="N68" s="397"/>
      <c r="O68" s="505">
        <f t="shared" ref="O68" si="64">M68+N68</f>
        <v>0</v>
      </c>
      <c r="P68" s="507"/>
    </row>
    <row r="69" spans="1:16" ht="24" x14ac:dyDescent="0.25">
      <c r="A69" s="228">
        <v>1220</v>
      </c>
      <c r="B69" s="105" t="s">
        <v>87</v>
      </c>
      <c r="C69" s="106">
        <f t="shared" si="4"/>
        <v>19251</v>
      </c>
      <c r="D69" s="229">
        <f t="shared" ref="D69:E69" si="65">SUM(D70:D74)</f>
        <v>19159</v>
      </c>
      <c r="E69" s="230">
        <f t="shared" si="65"/>
        <v>0</v>
      </c>
      <c r="F69" s="112">
        <f>SUM(F70:F74)</f>
        <v>19159</v>
      </c>
      <c r="G69" s="229">
        <f t="shared" ref="G69:H69" si="66">SUM(G70:G74)</f>
        <v>92</v>
      </c>
      <c r="H69" s="230">
        <f t="shared" si="66"/>
        <v>0</v>
      </c>
      <c r="I69" s="112">
        <f>SUM(I70:I74)</f>
        <v>92</v>
      </c>
      <c r="J69" s="231">
        <f t="shared" ref="J69:K69" si="67">SUM(J70:J74)</f>
        <v>0</v>
      </c>
      <c r="K69" s="230">
        <f t="shared" si="67"/>
        <v>0</v>
      </c>
      <c r="L69" s="112">
        <f>SUM(L70:L74)</f>
        <v>0</v>
      </c>
      <c r="M69" s="229">
        <f t="shared" ref="M69:O69" si="68">SUM(M70:M74)</f>
        <v>0</v>
      </c>
      <c r="N69" s="230">
        <f t="shared" si="68"/>
        <v>0</v>
      </c>
      <c r="O69" s="112">
        <f t="shared" si="68"/>
        <v>0</v>
      </c>
      <c r="P69" s="227"/>
    </row>
    <row r="70" spans="1:16" ht="60" x14ac:dyDescent="0.25">
      <c r="A70" s="456">
        <v>1221</v>
      </c>
      <c r="B70" s="467" t="s">
        <v>88</v>
      </c>
      <c r="C70" s="468">
        <f t="shared" si="4"/>
        <v>12348</v>
      </c>
      <c r="D70" s="474">
        <v>12256</v>
      </c>
      <c r="E70" s="283"/>
      <c r="F70" s="471">
        <f t="shared" ref="F70:F74" si="69">D70+E70</f>
        <v>12256</v>
      </c>
      <c r="G70" s="474">
        <v>92</v>
      </c>
      <c r="H70" s="283"/>
      <c r="I70" s="471">
        <f t="shared" ref="I70:I74" si="70">G70+H70</f>
        <v>92</v>
      </c>
      <c r="J70" s="475"/>
      <c r="K70" s="283"/>
      <c r="L70" s="471">
        <f t="shared" ref="L70:L74" si="71">J70+K70</f>
        <v>0</v>
      </c>
      <c r="M70" s="474"/>
      <c r="N70" s="283"/>
      <c r="O70" s="471">
        <f t="shared" ref="O70:O74" si="72">M70+N70</f>
        <v>0</v>
      </c>
      <c r="P70" s="241"/>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x14ac:dyDescent="0.25">
      <c r="A73" s="60">
        <v>1227</v>
      </c>
      <c r="B73" s="105" t="s">
        <v>91</v>
      </c>
      <c r="C73" s="106">
        <f t="shared" si="4"/>
        <v>6403</v>
      </c>
      <c r="D73" s="224">
        <v>6403</v>
      </c>
      <c r="E73" s="225"/>
      <c r="F73" s="112">
        <f t="shared" si="69"/>
        <v>6403</v>
      </c>
      <c r="G73" s="224"/>
      <c r="H73" s="225"/>
      <c r="I73" s="112">
        <f t="shared" si="70"/>
        <v>0</v>
      </c>
      <c r="J73" s="226"/>
      <c r="K73" s="225"/>
      <c r="L73" s="112">
        <f t="shared" si="71"/>
        <v>0</v>
      </c>
      <c r="M73" s="224"/>
      <c r="N73" s="225"/>
      <c r="O73" s="112">
        <f t="shared" si="72"/>
        <v>0</v>
      </c>
      <c r="P73" s="227"/>
    </row>
    <row r="74" spans="1:16" ht="60" x14ac:dyDescent="0.25">
      <c r="A74" s="60">
        <v>1228</v>
      </c>
      <c r="B74" s="105" t="s">
        <v>92</v>
      </c>
      <c r="C74" s="106">
        <f t="shared" si="4"/>
        <v>500</v>
      </c>
      <c r="D74" s="224">
        <v>500</v>
      </c>
      <c r="E74" s="225"/>
      <c r="F74" s="112">
        <f t="shared" si="69"/>
        <v>500</v>
      </c>
      <c r="G74" s="224"/>
      <c r="H74" s="225"/>
      <c r="I74" s="112">
        <f t="shared" si="70"/>
        <v>0</v>
      </c>
      <c r="J74" s="226"/>
      <c r="K74" s="225"/>
      <c r="L74" s="112">
        <f t="shared" si="71"/>
        <v>0</v>
      </c>
      <c r="M74" s="224"/>
      <c r="N74" s="225"/>
      <c r="O74" s="112">
        <f t="shared" si="72"/>
        <v>0</v>
      </c>
      <c r="P74" s="227"/>
    </row>
    <row r="75" spans="1:16" x14ac:dyDescent="0.25">
      <c r="A75" s="204">
        <v>2000</v>
      </c>
      <c r="B75" s="204" t="s">
        <v>93</v>
      </c>
      <c r="C75" s="205">
        <f t="shared" si="4"/>
        <v>49905</v>
      </c>
      <c r="D75" s="206">
        <f t="shared" ref="D75:O75" si="73">SUM(D76,D83,D120,D151,D152)</f>
        <v>48745</v>
      </c>
      <c r="E75" s="207">
        <f t="shared" si="73"/>
        <v>0</v>
      </c>
      <c r="F75" s="208">
        <f t="shared" si="73"/>
        <v>48745</v>
      </c>
      <c r="G75" s="206">
        <f t="shared" si="73"/>
        <v>466</v>
      </c>
      <c r="H75" s="207">
        <f t="shared" si="73"/>
        <v>0</v>
      </c>
      <c r="I75" s="208">
        <f t="shared" si="73"/>
        <v>466</v>
      </c>
      <c r="J75" s="209">
        <f t="shared" si="73"/>
        <v>694</v>
      </c>
      <c r="K75" s="207">
        <f t="shared" si="73"/>
        <v>0</v>
      </c>
      <c r="L75" s="208">
        <f t="shared" si="73"/>
        <v>694</v>
      </c>
      <c r="M75" s="206">
        <f t="shared" si="73"/>
        <v>0</v>
      </c>
      <c r="N75" s="207">
        <f t="shared" si="73"/>
        <v>0</v>
      </c>
      <c r="O75" s="208">
        <f t="shared" si="73"/>
        <v>0</v>
      </c>
      <c r="P75" s="210"/>
    </row>
    <row r="76" spans="1:16" ht="24" x14ac:dyDescent="0.25">
      <c r="A76" s="81">
        <v>2100</v>
      </c>
      <c r="B76" s="211" t="s">
        <v>94</v>
      </c>
      <c r="C76" s="82">
        <f t="shared" si="4"/>
        <v>100</v>
      </c>
      <c r="D76" s="212">
        <f t="shared" ref="D76:E76" si="74">SUM(D77,D80)</f>
        <v>100</v>
      </c>
      <c r="E76" s="213">
        <f t="shared" si="74"/>
        <v>0</v>
      </c>
      <c r="F76" s="92">
        <f>SUM(F77,F80)</f>
        <v>100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x14ac:dyDescent="0.25">
      <c r="A77" s="236">
        <v>2110</v>
      </c>
      <c r="B77" s="95" t="s">
        <v>95</v>
      </c>
      <c r="C77" s="96">
        <f t="shared" si="4"/>
        <v>100</v>
      </c>
      <c r="D77" s="237">
        <f t="shared" ref="D77:E77" si="78">SUM(D78:D79)</f>
        <v>100</v>
      </c>
      <c r="E77" s="238">
        <f t="shared" si="78"/>
        <v>0</v>
      </c>
      <c r="F77" s="102">
        <f>SUM(F78:F79)</f>
        <v>100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x14ac:dyDescent="0.25">
      <c r="A79" s="456">
        <v>2112</v>
      </c>
      <c r="B79" s="467" t="s">
        <v>97</v>
      </c>
      <c r="C79" s="468">
        <f t="shared" si="4"/>
        <v>100</v>
      </c>
      <c r="D79" s="474">
        <v>100</v>
      </c>
      <c r="E79" s="283"/>
      <c r="F79" s="471">
        <f t="shared" si="82"/>
        <v>100</v>
      </c>
      <c r="G79" s="474"/>
      <c r="H79" s="283"/>
      <c r="I79" s="471">
        <f t="shared" si="83"/>
        <v>0</v>
      </c>
      <c r="J79" s="475"/>
      <c r="K79" s="283"/>
      <c r="L79" s="471">
        <f t="shared" si="84"/>
        <v>0</v>
      </c>
      <c r="M79" s="474"/>
      <c r="N79" s="283"/>
      <c r="O79" s="471">
        <f t="shared" si="85"/>
        <v>0</v>
      </c>
      <c r="P79" s="241"/>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23954</v>
      </c>
      <c r="D83" s="212">
        <f t="shared" ref="D83:E83" si="94">SUM(D84,D85,D91,D99,D107,D108,D114,D119)</f>
        <v>23954</v>
      </c>
      <c r="E83" s="213">
        <f t="shared" si="94"/>
        <v>0</v>
      </c>
      <c r="F83" s="92">
        <f>SUM(F84,F85,F91,F99,F107,F108,F114,F119)</f>
        <v>23954</v>
      </c>
      <c r="G83" s="212">
        <f t="shared" ref="G83:H83" si="95">SUM(G84,G85,G91,G99,G107,G108,G114,G119)</f>
        <v>0</v>
      </c>
      <c r="H83" s="213">
        <f t="shared" si="95"/>
        <v>0</v>
      </c>
      <c r="I83" s="92">
        <f>SUM(I84,I85,I91,I99,I107,I108,I114,I119)</f>
        <v>0</v>
      </c>
      <c r="J83" s="214">
        <f t="shared" ref="J83:K83" si="96">SUM(J84,J85,J91,J99,J107,J108,J114,J119)</f>
        <v>0</v>
      </c>
      <c r="K83" s="213">
        <f t="shared" si="96"/>
        <v>0</v>
      </c>
      <c r="L83" s="92">
        <f>SUM(L84,L85,L91,L99,L107,L108,L114,L119)</f>
        <v>0</v>
      </c>
      <c r="M83" s="212">
        <f t="shared" ref="M83:O83" si="97">SUM(M84,M85,M91,M99,M107,M108,M114,M119)</f>
        <v>0</v>
      </c>
      <c r="N83" s="213">
        <f t="shared" si="97"/>
        <v>0</v>
      </c>
      <c r="O83" s="92">
        <f t="shared" si="97"/>
        <v>0</v>
      </c>
      <c r="P83" s="240"/>
    </row>
    <row r="84" spans="1:16" x14ac:dyDescent="0.25">
      <c r="A84" s="508">
        <v>2210</v>
      </c>
      <c r="B84" s="509" t="s">
        <v>100</v>
      </c>
      <c r="C84" s="510">
        <f t="shared" si="4"/>
        <v>552</v>
      </c>
      <c r="D84" s="511">
        <v>552</v>
      </c>
      <c r="E84" s="393"/>
      <c r="F84" s="512">
        <f>D84+E84</f>
        <v>552</v>
      </c>
      <c r="G84" s="511"/>
      <c r="H84" s="393"/>
      <c r="I84" s="512">
        <f>G84+H84</f>
        <v>0</v>
      </c>
      <c r="J84" s="513"/>
      <c r="K84" s="393"/>
      <c r="L84" s="512">
        <f>J84+K84</f>
        <v>0</v>
      </c>
      <c r="M84" s="511"/>
      <c r="N84" s="393"/>
      <c r="O84" s="512">
        <f t="shared" ref="O84" si="98">M84+N84</f>
        <v>0</v>
      </c>
      <c r="P84" s="514"/>
    </row>
    <row r="85" spans="1:16" ht="24" x14ac:dyDescent="0.25">
      <c r="A85" s="466">
        <v>2220</v>
      </c>
      <c r="B85" s="467" t="s">
        <v>101</v>
      </c>
      <c r="C85" s="468">
        <f t="shared" ref="C85:C148" si="99">F85+I85+L85+O85</f>
        <v>17659</v>
      </c>
      <c r="D85" s="469">
        <f t="shared" ref="D85:E85" si="100">SUM(D86:D90)</f>
        <v>17659</v>
      </c>
      <c r="E85" s="470">
        <f t="shared" si="100"/>
        <v>0</v>
      </c>
      <c r="F85" s="471">
        <f>SUM(F86:F90)</f>
        <v>17659</v>
      </c>
      <c r="G85" s="469">
        <f t="shared" ref="G85:H85" si="101">SUM(G86:G90)</f>
        <v>0</v>
      </c>
      <c r="H85" s="470">
        <f t="shared" si="101"/>
        <v>0</v>
      </c>
      <c r="I85" s="471">
        <f>SUM(I86:I90)</f>
        <v>0</v>
      </c>
      <c r="J85" s="472">
        <f t="shared" ref="J85:K85" si="102">SUM(J86:J90)</f>
        <v>0</v>
      </c>
      <c r="K85" s="470">
        <f t="shared" si="102"/>
        <v>0</v>
      </c>
      <c r="L85" s="471">
        <f>SUM(L86:L90)</f>
        <v>0</v>
      </c>
      <c r="M85" s="469">
        <f t="shared" ref="M85:O85" si="103">SUM(M86:M90)</f>
        <v>0</v>
      </c>
      <c r="N85" s="470">
        <f t="shared" si="103"/>
        <v>0</v>
      </c>
      <c r="O85" s="471">
        <f t="shared" si="103"/>
        <v>0</v>
      </c>
      <c r="P85" s="473"/>
    </row>
    <row r="86" spans="1:16" hidden="1" x14ac:dyDescent="0.25">
      <c r="A86" s="60">
        <v>2221</v>
      </c>
      <c r="B86" s="105" t="s">
        <v>102</v>
      </c>
      <c r="C86" s="106">
        <f t="shared" si="99"/>
        <v>0</v>
      </c>
      <c r="D86" s="224"/>
      <c r="E86" s="225"/>
      <c r="F86" s="112">
        <f t="shared" ref="F86:F90" si="104">D86+E86</f>
        <v>0</v>
      </c>
      <c r="G86" s="224"/>
      <c r="H86" s="225"/>
      <c r="I86" s="112">
        <f t="shared" ref="I86:I90" si="105">G86+H86</f>
        <v>0</v>
      </c>
      <c r="J86" s="226"/>
      <c r="K86" s="225"/>
      <c r="L86" s="112">
        <f t="shared" ref="L86:L90" si="106">J86+K86</f>
        <v>0</v>
      </c>
      <c r="M86" s="224"/>
      <c r="N86" s="225"/>
      <c r="O86" s="112">
        <f t="shared" ref="O86:O90" si="107">M86+N86</f>
        <v>0</v>
      </c>
      <c r="P86" s="227"/>
    </row>
    <row r="87" spans="1:16" ht="24" x14ac:dyDescent="0.25">
      <c r="A87" s="456">
        <v>2222</v>
      </c>
      <c r="B87" s="467" t="s">
        <v>103</v>
      </c>
      <c r="C87" s="468">
        <f t="shared" si="99"/>
        <v>2268</v>
      </c>
      <c r="D87" s="474">
        <v>2268</v>
      </c>
      <c r="E87" s="283"/>
      <c r="F87" s="471">
        <f t="shared" si="104"/>
        <v>2268</v>
      </c>
      <c r="G87" s="474"/>
      <c r="H87" s="283"/>
      <c r="I87" s="471">
        <f t="shared" si="105"/>
        <v>0</v>
      </c>
      <c r="J87" s="475"/>
      <c r="K87" s="283"/>
      <c r="L87" s="471">
        <f t="shared" si="106"/>
        <v>0</v>
      </c>
      <c r="M87" s="474"/>
      <c r="N87" s="283"/>
      <c r="O87" s="471">
        <f t="shared" si="107"/>
        <v>0</v>
      </c>
      <c r="P87" s="473"/>
    </row>
    <row r="88" spans="1:16" x14ac:dyDescent="0.25">
      <c r="A88" s="60">
        <v>2223</v>
      </c>
      <c r="B88" s="105" t="s">
        <v>104</v>
      </c>
      <c r="C88" s="106">
        <f t="shared" si="99"/>
        <v>14819</v>
      </c>
      <c r="D88" s="224">
        <v>14819</v>
      </c>
      <c r="E88" s="225"/>
      <c r="F88" s="112">
        <f t="shared" si="104"/>
        <v>14819</v>
      </c>
      <c r="G88" s="224"/>
      <c r="H88" s="225"/>
      <c r="I88" s="112">
        <f t="shared" si="105"/>
        <v>0</v>
      </c>
      <c r="J88" s="226"/>
      <c r="K88" s="225"/>
      <c r="L88" s="112">
        <f t="shared" si="106"/>
        <v>0</v>
      </c>
      <c r="M88" s="224"/>
      <c r="N88" s="225"/>
      <c r="O88" s="112">
        <f t="shared" si="107"/>
        <v>0</v>
      </c>
      <c r="P88" s="227"/>
    </row>
    <row r="89" spans="1:16" ht="48" x14ac:dyDescent="0.25">
      <c r="A89" s="60">
        <v>2224</v>
      </c>
      <c r="B89" s="105" t="s">
        <v>105</v>
      </c>
      <c r="C89" s="106">
        <f t="shared" si="99"/>
        <v>572</v>
      </c>
      <c r="D89" s="224">
        <v>572</v>
      </c>
      <c r="E89" s="225"/>
      <c r="F89" s="112">
        <f t="shared" si="104"/>
        <v>572</v>
      </c>
      <c r="G89" s="224"/>
      <c r="H89" s="225"/>
      <c r="I89" s="112">
        <f t="shared" si="105"/>
        <v>0</v>
      </c>
      <c r="J89" s="226"/>
      <c r="K89" s="225"/>
      <c r="L89" s="112">
        <f t="shared" si="106"/>
        <v>0</v>
      </c>
      <c r="M89" s="224"/>
      <c r="N89" s="225"/>
      <c r="O89" s="112">
        <f t="shared" si="107"/>
        <v>0</v>
      </c>
      <c r="P89" s="227"/>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567</v>
      </c>
      <c r="D91" s="229">
        <f t="shared" ref="D91:E91" si="108">SUM(D92:D98)</f>
        <v>622</v>
      </c>
      <c r="E91" s="230">
        <f t="shared" si="108"/>
        <v>-55</v>
      </c>
      <c r="F91" s="112">
        <f>SUM(F92:F98)</f>
        <v>567</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6" ht="24" hidden="1" x14ac:dyDescent="0.25">
      <c r="A92" s="60">
        <v>2231</v>
      </c>
      <c r="B92" s="105" t="s">
        <v>108</v>
      </c>
      <c r="C92" s="106">
        <f t="shared" si="99"/>
        <v>0</v>
      </c>
      <c r="D92" s="224"/>
      <c r="E92" s="225"/>
      <c r="F92" s="112">
        <f t="shared" ref="F92:F98" si="112">D92+E92</f>
        <v>0</v>
      </c>
      <c r="G92" s="224"/>
      <c r="H92" s="225"/>
      <c r="I92" s="112">
        <f t="shared" ref="I92:I98" si="113">G92+H92</f>
        <v>0</v>
      </c>
      <c r="J92" s="226"/>
      <c r="K92" s="225"/>
      <c r="L92" s="112">
        <f t="shared" ref="L92:L98" si="114">J92+K92</f>
        <v>0</v>
      </c>
      <c r="M92" s="224"/>
      <c r="N92" s="225"/>
      <c r="O92" s="112">
        <f t="shared" ref="O92:O98" si="115">M92+N92</f>
        <v>0</v>
      </c>
      <c r="P92" s="227"/>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24" hidden="1" x14ac:dyDescent="0.25">
      <c r="A96" s="60">
        <v>2235</v>
      </c>
      <c r="B96" s="105" t="s">
        <v>112</v>
      </c>
      <c r="C96" s="106">
        <f t="shared" si="99"/>
        <v>0</v>
      </c>
      <c r="D96" s="224"/>
      <c r="E96" s="225"/>
      <c r="F96" s="112">
        <f t="shared" si="112"/>
        <v>0</v>
      </c>
      <c r="G96" s="224"/>
      <c r="H96" s="225"/>
      <c r="I96" s="112">
        <f t="shared" si="113"/>
        <v>0</v>
      </c>
      <c r="J96" s="226"/>
      <c r="K96" s="225"/>
      <c r="L96" s="112">
        <f t="shared" si="114"/>
        <v>0</v>
      </c>
      <c r="M96" s="224"/>
      <c r="N96" s="225"/>
      <c r="O96" s="112">
        <f t="shared" si="115"/>
        <v>0</v>
      </c>
      <c r="P96" s="227"/>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ht="17.25" customHeight="1" x14ac:dyDescent="0.25">
      <c r="A98" s="60">
        <v>2239</v>
      </c>
      <c r="B98" s="105" t="s">
        <v>115</v>
      </c>
      <c r="C98" s="106">
        <f t="shared" si="99"/>
        <v>567</v>
      </c>
      <c r="D98" s="224">
        <v>622</v>
      </c>
      <c r="E98" s="225">
        <v>-55</v>
      </c>
      <c r="F98" s="112">
        <f t="shared" si="112"/>
        <v>567</v>
      </c>
      <c r="G98" s="224"/>
      <c r="H98" s="225"/>
      <c r="I98" s="112">
        <f t="shared" si="113"/>
        <v>0</v>
      </c>
      <c r="J98" s="226"/>
      <c r="K98" s="225"/>
      <c r="L98" s="112">
        <f t="shared" si="114"/>
        <v>0</v>
      </c>
      <c r="M98" s="224"/>
      <c r="N98" s="225"/>
      <c r="O98" s="112">
        <f t="shared" si="115"/>
        <v>0</v>
      </c>
      <c r="P98" s="284" t="s">
        <v>347</v>
      </c>
    </row>
    <row r="99" spans="1:16" ht="36" x14ac:dyDescent="0.25">
      <c r="A99" s="228">
        <v>2240</v>
      </c>
      <c r="B99" s="105" t="s">
        <v>116</v>
      </c>
      <c r="C99" s="106">
        <f t="shared" si="99"/>
        <v>4714</v>
      </c>
      <c r="D99" s="229">
        <f t="shared" ref="D99:E99" si="116">SUM(D100:D106)</f>
        <v>4659</v>
      </c>
      <c r="E99" s="230">
        <f t="shared" si="116"/>
        <v>55</v>
      </c>
      <c r="F99" s="112">
        <f>SUM(F100:F106)</f>
        <v>4714</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6" ht="24" x14ac:dyDescent="0.25">
      <c r="A102" s="456">
        <v>2243</v>
      </c>
      <c r="B102" s="467" t="s">
        <v>119</v>
      </c>
      <c r="C102" s="468">
        <f t="shared" si="99"/>
        <v>476</v>
      </c>
      <c r="D102" s="474">
        <v>476</v>
      </c>
      <c r="E102" s="283"/>
      <c r="F102" s="471">
        <f t="shared" si="120"/>
        <v>476</v>
      </c>
      <c r="G102" s="474"/>
      <c r="H102" s="283"/>
      <c r="I102" s="471">
        <f t="shared" si="121"/>
        <v>0</v>
      </c>
      <c r="J102" s="475"/>
      <c r="K102" s="283"/>
      <c r="L102" s="471">
        <f t="shared" si="122"/>
        <v>0</v>
      </c>
      <c r="M102" s="474"/>
      <c r="N102" s="283"/>
      <c r="O102" s="471">
        <f t="shared" si="123"/>
        <v>0</v>
      </c>
      <c r="P102" s="241"/>
    </row>
    <row r="103" spans="1:16" ht="13.5" customHeight="1" x14ac:dyDescent="0.25">
      <c r="A103" s="60">
        <v>2244</v>
      </c>
      <c r="B103" s="105" t="s">
        <v>120</v>
      </c>
      <c r="C103" s="106">
        <f t="shared" si="99"/>
        <v>4238</v>
      </c>
      <c r="D103" s="224">
        <v>4183</v>
      </c>
      <c r="E103" s="225">
        <v>55</v>
      </c>
      <c r="F103" s="112">
        <f t="shared" si="120"/>
        <v>4238</v>
      </c>
      <c r="G103" s="224"/>
      <c r="H103" s="225"/>
      <c r="I103" s="112">
        <f t="shared" si="121"/>
        <v>0</v>
      </c>
      <c r="J103" s="226"/>
      <c r="K103" s="225"/>
      <c r="L103" s="112">
        <f t="shared" si="122"/>
        <v>0</v>
      </c>
      <c r="M103" s="224"/>
      <c r="N103" s="225"/>
      <c r="O103" s="112">
        <f t="shared" si="123"/>
        <v>0</v>
      </c>
      <c r="P103" s="284" t="s">
        <v>348</v>
      </c>
    </row>
    <row r="104" spans="1:16" ht="24" hidden="1" x14ac:dyDescent="0.25">
      <c r="A104" s="456">
        <v>2246</v>
      </c>
      <c r="B104" s="467" t="s">
        <v>121</v>
      </c>
      <c r="C104" s="468">
        <f t="shared" si="99"/>
        <v>0</v>
      </c>
      <c r="D104" s="474"/>
      <c r="E104" s="283"/>
      <c r="F104" s="471">
        <f t="shared" si="120"/>
        <v>0</v>
      </c>
      <c r="G104" s="474"/>
      <c r="H104" s="283"/>
      <c r="I104" s="471">
        <f t="shared" si="121"/>
        <v>0</v>
      </c>
      <c r="J104" s="475"/>
      <c r="K104" s="283"/>
      <c r="L104" s="471">
        <f t="shared" si="122"/>
        <v>0</v>
      </c>
      <c r="M104" s="474"/>
      <c r="N104" s="283"/>
      <c r="O104" s="471">
        <f t="shared" si="123"/>
        <v>0</v>
      </c>
      <c r="P104" s="473"/>
    </row>
    <row r="105" spans="1:16" hidden="1" x14ac:dyDescent="0.25">
      <c r="A105" s="456">
        <v>2247</v>
      </c>
      <c r="B105" s="467" t="s">
        <v>122</v>
      </c>
      <c r="C105" s="468">
        <f t="shared" si="99"/>
        <v>0</v>
      </c>
      <c r="D105" s="474"/>
      <c r="E105" s="283"/>
      <c r="F105" s="471">
        <f t="shared" si="120"/>
        <v>0</v>
      </c>
      <c r="G105" s="474"/>
      <c r="H105" s="283"/>
      <c r="I105" s="471">
        <f t="shared" si="121"/>
        <v>0</v>
      </c>
      <c r="J105" s="475"/>
      <c r="K105" s="283"/>
      <c r="L105" s="471">
        <f t="shared" si="122"/>
        <v>0</v>
      </c>
      <c r="M105" s="474"/>
      <c r="N105" s="283"/>
      <c r="O105" s="471">
        <f t="shared" si="123"/>
        <v>0</v>
      </c>
      <c r="P105" s="473"/>
    </row>
    <row r="106" spans="1:16" ht="24" hidden="1" x14ac:dyDescent="0.25">
      <c r="A106" s="456">
        <v>2249</v>
      </c>
      <c r="B106" s="467" t="s">
        <v>123</v>
      </c>
      <c r="C106" s="468">
        <f t="shared" si="99"/>
        <v>0</v>
      </c>
      <c r="D106" s="474">
        <v>0</v>
      </c>
      <c r="E106" s="283">
        <v>0</v>
      </c>
      <c r="F106" s="471">
        <f t="shared" si="120"/>
        <v>0</v>
      </c>
      <c r="G106" s="474"/>
      <c r="H106" s="283"/>
      <c r="I106" s="471">
        <f t="shared" si="121"/>
        <v>0</v>
      </c>
      <c r="J106" s="475"/>
      <c r="K106" s="283"/>
      <c r="L106" s="471">
        <f t="shared" si="122"/>
        <v>0</v>
      </c>
      <c r="M106" s="474"/>
      <c r="N106" s="283"/>
      <c r="O106" s="471">
        <f t="shared" si="123"/>
        <v>0</v>
      </c>
      <c r="P106" s="241"/>
    </row>
    <row r="107" spans="1:16" x14ac:dyDescent="0.25">
      <c r="A107" s="228">
        <v>2250</v>
      </c>
      <c r="B107" s="105" t="s">
        <v>124</v>
      </c>
      <c r="C107" s="106">
        <f t="shared" si="99"/>
        <v>436</v>
      </c>
      <c r="D107" s="224">
        <v>436</v>
      </c>
      <c r="E107" s="225"/>
      <c r="F107" s="112">
        <f t="shared" si="120"/>
        <v>436</v>
      </c>
      <c r="G107" s="224"/>
      <c r="H107" s="225"/>
      <c r="I107" s="112">
        <f t="shared" si="121"/>
        <v>0</v>
      </c>
      <c r="J107" s="226"/>
      <c r="K107" s="225"/>
      <c r="L107" s="112">
        <f t="shared" si="122"/>
        <v>0</v>
      </c>
      <c r="M107" s="224"/>
      <c r="N107" s="225"/>
      <c r="O107" s="112">
        <f t="shared" si="123"/>
        <v>0</v>
      </c>
      <c r="P107" s="227"/>
    </row>
    <row r="108" spans="1:16" x14ac:dyDescent="0.25">
      <c r="A108" s="228">
        <v>2260</v>
      </c>
      <c r="B108" s="105" t="s">
        <v>125</v>
      </c>
      <c r="C108" s="106">
        <f t="shared" si="99"/>
        <v>26</v>
      </c>
      <c r="D108" s="229">
        <f t="shared" ref="D108:E108" si="124">SUM(D109:D113)</f>
        <v>26</v>
      </c>
      <c r="E108" s="230">
        <f t="shared" si="124"/>
        <v>0</v>
      </c>
      <c r="F108" s="112">
        <f>SUM(F109:F113)</f>
        <v>26</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x14ac:dyDescent="0.25">
      <c r="A113" s="60">
        <v>2269</v>
      </c>
      <c r="B113" s="105" t="s">
        <v>130</v>
      </c>
      <c r="C113" s="106">
        <f t="shared" si="99"/>
        <v>26</v>
      </c>
      <c r="D113" s="224">
        <v>26</v>
      </c>
      <c r="E113" s="225"/>
      <c r="F113" s="112">
        <f t="shared" si="128"/>
        <v>26</v>
      </c>
      <c r="G113" s="224"/>
      <c r="H113" s="225"/>
      <c r="I113" s="112">
        <f t="shared" si="129"/>
        <v>0</v>
      </c>
      <c r="J113" s="226"/>
      <c r="K113" s="225"/>
      <c r="L113" s="112">
        <f t="shared" si="130"/>
        <v>0</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25513</v>
      </c>
      <c r="D120" s="244">
        <f t="shared" ref="D120:E120" si="140">SUM(D121,D126,D130,D131,D134,D138,D146,D147,D150)</f>
        <v>24353</v>
      </c>
      <c r="E120" s="245">
        <f t="shared" si="140"/>
        <v>0</v>
      </c>
      <c r="F120" s="134">
        <f>SUM(F121,F126,F130,F131,F134,F138,F146,F147,F150)</f>
        <v>24353</v>
      </c>
      <c r="G120" s="244">
        <f t="shared" ref="G120:H120" si="141">SUM(G121,G126,G130,G131,G134,G138,G146,G147,G150)</f>
        <v>466</v>
      </c>
      <c r="H120" s="245">
        <f t="shared" si="141"/>
        <v>0</v>
      </c>
      <c r="I120" s="134">
        <f>SUM(I121,I126,I130,I131,I134,I138,I146,I147,I150)</f>
        <v>466</v>
      </c>
      <c r="J120" s="246">
        <f t="shared" ref="J120:K120" si="142">SUM(J121,J126,J130,J131,J134,J138,J146,J147,J150)</f>
        <v>694</v>
      </c>
      <c r="K120" s="245">
        <f t="shared" si="142"/>
        <v>0</v>
      </c>
      <c r="L120" s="134">
        <f>SUM(L121,L126,L130,L131,L134,L138,L146,L147,L150)</f>
        <v>694</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1286</v>
      </c>
      <c r="D121" s="237">
        <f t="shared" ref="D121:O121" si="144">SUM(D122:D125)</f>
        <v>1286</v>
      </c>
      <c r="E121" s="238">
        <f t="shared" si="144"/>
        <v>0</v>
      </c>
      <c r="F121" s="102">
        <f t="shared" si="144"/>
        <v>1286</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x14ac:dyDescent="0.25">
      <c r="A122" s="60">
        <v>2311</v>
      </c>
      <c r="B122" s="105" t="s">
        <v>139</v>
      </c>
      <c r="C122" s="106">
        <f t="shared" si="99"/>
        <v>500</v>
      </c>
      <c r="D122" s="224">
        <v>500</v>
      </c>
      <c r="E122" s="225"/>
      <c r="F122" s="112">
        <f t="shared" ref="F122:F125" si="145">D122+E122</f>
        <v>500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6" x14ac:dyDescent="0.25">
      <c r="A123" s="60">
        <v>2312</v>
      </c>
      <c r="B123" s="105" t="s">
        <v>140</v>
      </c>
      <c r="C123" s="106">
        <f t="shared" si="99"/>
        <v>435</v>
      </c>
      <c r="D123" s="224">
        <v>435</v>
      </c>
      <c r="E123" s="225"/>
      <c r="F123" s="112">
        <f t="shared" si="145"/>
        <v>435</v>
      </c>
      <c r="G123" s="224"/>
      <c r="H123" s="225"/>
      <c r="I123" s="112">
        <f t="shared" si="146"/>
        <v>0</v>
      </c>
      <c r="J123" s="226"/>
      <c r="K123" s="225"/>
      <c r="L123" s="112">
        <f t="shared" si="147"/>
        <v>0</v>
      </c>
      <c r="M123" s="224"/>
      <c r="N123" s="225"/>
      <c r="O123" s="112">
        <f t="shared" si="148"/>
        <v>0</v>
      </c>
      <c r="P123" s="227"/>
    </row>
    <row r="124" spans="1:16" x14ac:dyDescent="0.25">
      <c r="A124" s="456">
        <v>2313</v>
      </c>
      <c r="B124" s="467" t="s">
        <v>141</v>
      </c>
      <c r="C124" s="468">
        <f t="shared" si="99"/>
        <v>351</v>
      </c>
      <c r="D124" s="474">
        <v>351</v>
      </c>
      <c r="E124" s="283"/>
      <c r="F124" s="471">
        <f t="shared" si="145"/>
        <v>351</v>
      </c>
      <c r="G124" s="474"/>
      <c r="H124" s="283"/>
      <c r="I124" s="471">
        <f t="shared" si="146"/>
        <v>0</v>
      </c>
      <c r="J124" s="475"/>
      <c r="K124" s="283"/>
      <c r="L124" s="471">
        <f t="shared" si="147"/>
        <v>0</v>
      </c>
      <c r="M124" s="474"/>
      <c r="N124" s="283"/>
      <c r="O124" s="471">
        <f t="shared" si="148"/>
        <v>0</v>
      </c>
      <c r="P124" s="241"/>
    </row>
    <row r="125" spans="1:16" ht="36" hidden="1" customHeight="1" x14ac:dyDescent="0.25">
      <c r="A125" s="60">
        <v>2314</v>
      </c>
      <c r="B125" s="105" t="s">
        <v>142</v>
      </c>
      <c r="C125" s="106">
        <f t="shared" si="99"/>
        <v>0</v>
      </c>
      <c r="D125" s="224"/>
      <c r="E125" s="225"/>
      <c r="F125" s="112">
        <f t="shared" si="145"/>
        <v>0</v>
      </c>
      <c r="G125" s="224"/>
      <c r="H125" s="225"/>
      <c r="I125" s="112">
        <f t="shared" si="146"/>
        <v>0</v>
      </c>
      <c r="J125" s="226"/>
      <c r="K125" s="225"/>
      <c r="L125" s="112">
        <f t="shared" si="147"/>
        <v>0</v>
      </c>
      <c r="M125" s="224"/>
      <c r="N125" s="225"/>
      <c r="O125" s="112">
        <f t="shared" si="148"/>
        <v>0</v>
      </c>
      <c r="P125" s="227"/>
    </row>
    <row r="126" spans="1:16" x14ac:dyDescent="0.25">
      <c r="A126" s="228">
        <v>2320</v>
      </c>
      <c r="B126" s="105" t="s">
        <v>143</v>
      </c>
      <c r="C126" s="106">
        <f t="shared" si="99"/>
        <v>18083</v>
      </c>
      <c r="D126" s="229">
        <f t="shared" ref="D126:E126" si="149">SUM(D127:D129)</f>
        <v>18083</v>
      </c>
      <c r="E126" s="230">
        <f t="shared" si="149"/>
        <v>0</v>
      </c>
      <c r="F126" s="112">
        <f>SUM(F127:F129)</f>
        <v>18083</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x14ac:dyDescent="0.25">
      <c r="A127" s="60">
        <v>2321</v>
      </c>
      <c r="B127" s="105" t="s">
        <v>144</v>
      </c>
      <c r="C127" s="106">
        <f t="shared" si="99"/>
        <v>18017</v>
      </c>
      <c r="D127" s="224">
        <v>18017</v>
      </c>
      <c r="E127" s="225"/>
      <c r="F127" s="112">
        <f t="shared" ref="F127:F130" si="153">D127+E127</f>
        <v>18017</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x14ac:dyDescent="0.25">
      <c r="A128" s="60">
        <v>2322</v>
      </c>
      <c r="B128" s="105" t="s">
        <v>145</v>
      </c>
      <c r="C128" s="106">
        <f t="shared" si="99"/>
        <v>66</v>
      </c>
      <c r="D128" s="224">
        <v>66</v>
      </c>
      <c r="E128" s="225"/>
      <c r="F128" s="112">
        <f t="shared" si="153"/>
        <v>66</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36" x14ac:dyDescent="0.25">
      <c r="A131" s="228">
        <v>2340</v>
      </c>
      <c r="B131" s="105" t="s">
        <v>148</v>
      </c>
      <c r="C131" s="106">
        <f t="shared" si="99"/>
        <v>80</v>
      </c>
      <c r="D131" s="229">
        <f t="shared" ref="D131:E131" si="157">SUM(D132:D133)</f>
        <v>80</v>
      </c>
      <c r="E131" s="230">
        <f t="shared" si="157"/>
        <v>0</v>
      </c>
      <c r="F131" s="112">
        <f>SUM(F132:F133)</f>
        <v>80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x14ac:dyDescent="0.25">
      <c r="A132" s="60">
        <v>2341</v>
      </c>
      <c r="B132" s="105" t="s">
        <v>149</v>
      </c>
      <c r="C132" s="106">
        <f t="shared" si="99"/>
        <v>80</v>
      </c>
      <c r="D132" s="224">
        <v>80</v>
      </c>
      <c r="E132" s="225"/>
      <c r="F132" s="112">
        <f t="shared" ref="F132:F133" si="161">D132+E132</f>
        <v>80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16.5" customHeight="1" x14ac:dyDescent="0.25">
      <c r="A134" s="216">
        <v>2350</v>
      </c>
      <c r="B134" s="167" t="s">
        <v>151</v>
      </c>
      <c r="C134" s="172">
        <f t="shared" si="99"/>
        <v>2297</v>
      </c>
      <c r="D134" s="173">
        <f t="shared" ref="D134:E134" si="165">SUM(D135:D137)</f>
        <v>2297</v>
      </c>
      <c r="E134" s="174">
        <f t="shared" si="165"/>
        <v>0</v>
      </c>
      <c r="F134" s="217">
        <f>SUM(F135:F137)</f>
        <v>2297</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x14ac:dyDescent="0.25">
      <c r="A135" s="515">
        <v>2351</v>
      </c>
      <c r="B135" s="502" t="s">
        <v>152</v>
      </c>
      <c r="C135" s="503">
        <f t="shared" si="99"/>
        <v>104</v>
      </c>
      <c r="D135" s="504">
        <v>104</v>
      </c>
      <c r="E135" s="397"/>
      <c r="F135" s="505">
        <f t="shared" ref="F135:F137" si="169">D135+E135</f>
        <v>104</v>
      </c>
      <c r="G135" s="504"/>
      <c r="H135" s="397"/>
      <c r="I135" s="505">
        <f t="shared" ref="I135:I137" si="170">G135+H135</f>
        <v>0</v>
      </c>
      <c r="J135" s="506"/>
      <c r="K135" s="397"/>
      <c r="L135" s="505">
        <f t="shared" ref="L135:L137" si="171">J135+K135</f>
        <v>0</v>
      </c>
      <c r="M135" s="504"/>
      <c r="N135" s="397"/>
      <c r="O135" s="505">
        <f t="shared" ref="O135:O137" si="172">M135+N135</f>
        <v>0</v>
      </c>
      <c r="P135" s="507"/>
    </row>
    <row r="136" spans="1:16" ht="24" x14ac:dyDescent="0.25">
      <c r="A136" s="456">
        <v>2352</v>
      </c>
      <c r="B136" s="467" t="s">
        <v>153</v>
      </c>
      <c r="C136" s="468">
        <f t="shared" si="99"/>
        <v>2193</v>
      </c>
      <c r="D136" s="474">
        <v>2193</v>
      </c>
      <c r="E136" s="283"/>
      <c r="F136" s="471">
        <f t="shared" si="169"/>
        <v>2193</v>
      </c>
      <c r="G136" s="474"/>
      <c r="H136" s="283"/>
      <c r="I136" s="471">
        <f t="shared" si="170"/>
        <v>0</v>
      </c>
      <c r="J136" s="475"/>
      <c r="K136" s="283"/>
      <c r="L136" s="471">
        <f t="shared" si="171"/>
        <v>0</v>
      </c>
      <c r="M136" s="474"/>
      <c r="N136" s="283"/>
      <c r="O136" s="471">
        <f t="shared" si="172"/>
        <v>0</v>
      </c>
      <c r="P136" s="241"/>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x14ac:dyDescent="0.25">
      <c r="A138" s="228">
        <v>2360</v>
      </c>
      <c r="B138" s="105" t="s">
        <v>155</v>
      </c>
      <c r="C138" s="106">
        <f t="shared" si="99"/>
        <v>1847</v>
      </c>
      <c r="D138" s="229">
        <f t="shared" ref="D138:E138" si="173">SUM(D139:D145)</f>
        <v>1153</v>
      </c>
      <c r="E138" s="230">
        <f t="shared" si="173"/>
        <v>0</v>
      </c>
      <c r="F138" s="112">
        <f>SUM(F139:F145)</f>
        <v>1153</v>
      </c>
      <c r="G138" s="229">
        <f t="shared" ref="G138:H138" si="174">SUM(G139:G145)</f>
        <v>0</v>
      </c>
      <c r="H138" s="230">
        <f t="shared" si="174"/>
        <v>0</v>
      </c>
      <c r="I138" s="112">
        <f>SUM(I139:I145)</f>
        <v>0</v>
      </c>
      <c r="J138" s="231">
        <f t="shared" ref="J138:K138" si="175">SUM(J139:J145)</f>
        <v>694</v>
      </c>
      <c r="K138" s="230">
        <f t="shared" si="175"/>
        <v>0</v>
      </c>
      <c r="L138" s="112">
        <f>SUM(L139:L145)</f>
        <v>694</v>
      </c>
      <c r="M138" s="229">
        <f t="shared" ref="M138:O138" si="176">SUM(M139:M145)</f>
        <v>0</v>
      </c>
      <c r="N138" s="230">
        <f t="shared" si="176"/>
        <v>0</v>
      </c>
      <c r="O138" s="112">
        <f t="shared" si="176"/>
        <v>0</v>
      </c>
      <c r="P138" s="227"/>
    </row>
    <row r="139" spans="1:16" x14ac:dyDescent="0.25">
      <c r="A139" s="59">
        <v>2361</v>
      </c>
      <c r="B139" s="105" t="s">
        <v>156</v>
      </c>
      <c r="C139" s="106">
        <f t="shared" si="99"/>
        <v>680</v>
      </c>
      <c r="D139" s="224">
        <v>680</v>
      </c>
      <c r="E139" s="225"/>
      <c r="F139" s="112">
        <f t="shared" ref="F139:F146" si="177">D139+E139</f>
        <v>680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x14ac:dyDescent="0.25">
      <c r="A140" s="59">
        <v>2362</v>
      </c>
      <c r="B140" s="105" t="s">
        <v>157</v>
      </c>
      <c r="C140" s="106">
        <f t="shared" si="99"/>
        <v>473</v>
      </c>
      <c r="D140" s="224">
        <v>473</v>
      </c>
      <c r="E140" s="225"/>
      <c r="F140" s="112">
        <f t="shared" si="177"/>
        <v>473</v>
      </c>
      <c r="G140" s="224"/>
      <c r="H140" s="225"/>
      <c r="I140" s="112">
        <f t="shared" si="178"/>
        <v>0</v>
      </c>
      <c r="J140" s="226"/>
      <c r="K140" s="225"/>
      <c r="L140" s="112">
        <f t="shared" si="179"/>
        <v>0</v>
      </c>
      <c r="M140" s="224"/>
      <c r="N140" s="225"/>
      <c r="O140" s="112">
        <f t="shared" si="180"/>
        <v>0</v>
      </c>
      <c r="P140" s="227"/>
    </row>
    <row r="141" spans="1:16" x14ac:dyDescent="0.25">
      <c r="A141" s="455">
        <v>2363</v>
      </c>
      <c r="B141" s="467" t="s">
        <v>158</v>
      </c>
      <c r="C141" s="468">
        <f t="shared" si="99"/>
        <v>694</v>
      </c>
      <c r="D141" s="474"/>
      <c r="E141" s="283"/>
      <c r="F141" s="471">
        <f t="shared" si="177"/>
        <v>0</v>
      </c>
      <c r="G141" s="474"/>
      <c r="H141" s="283"/>
      <c r="I141" s="471">
        <f t="shared" si="178"/>
        <v>0</v>
      </c>
      <c r="J141" s="475">
        <v>694</v>
      </c>
      <c r="K141" s="283"/>
      <c r="L141" s="471">
        <f t="shared" si="179"/>
        <v>694</v>
      </c>
      <c r="M141" s="474"/>
      <c r="N141" s="283"/>
      <c r="O141" s="471">
        <f t="shared" si="180"/>
        <v>0</v>
      </c>
      <c r="P141" s="516"/>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x14ac:dyDescent="0.25">
      <c r="A146" s="216">
        <v>2370</v>
      </c>
      <c r="B146" s="167" t="s">
        <v>163</v>
      </c>
      <c r="C146" s="172">
        <f t="shared" si="99"/>
        <v>1920</v>
      </c>
      <c r="D146" s="232">
        <v>1454</v>
      </c>
      <c r="E146" s="233"/>
      <c r="F146" s="217">
        <f t="shared" si="177"/>
        <v>1454</v>
      </c>
      <c r="G146" s="232">
        <v>466</v>
      </c>
      <c r="H146" s="233"/>
      <c r="I146" s="217">
        <f t="shared" si="178"/>
        <v>466</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x14ac:dyDescent="0.25">
      <c r="A152" s="81">
        <v>2500</v>
      </c>
      <c r="B152" s="211" t="s">
        <v>169</v>
      </c>
      <c r="C152" s="82">
        <f t="shared" si="189"/>
        <v>338</v>
      </c>
      <c r="D152" s="212">
        <f t="shared" ref="D152:E152" si="190">SUM(D153,D159)</f>
        <v>338</v>
      </c>
      <c r="E152" s="213">
        <f t="shared" si="190"/>
        <v>0</v>
      </c>
      <c r="F152" s="92">
        <f>SUM(F153,F159)</f>
        <v>338</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x14ac:dyDescent="0.25">
      <c r="A153" s="236">
        <v>2510</v>
      </c>
      <c r="B153" s="95" t="s">
        <v>170</v>
      </c>
      <c r="C153" s="96">
        <f t="shared" si="189"/>
        <v>338</v>
      </c>
      <c r="D153" s="237">
        <f t="shared" ref="D153:E153" si="192">SUM(D154:D158)</f>
        <v>338</v>
      </c>
      <c r="E153" s="238">
        <f t="shared" si="192"/>
        <v>0</v>
      </c>
      <c r="F153" s="102">
        <f>SUM(F154:F158)</f>
        <v>338</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x14ac:dyDescent="0.25">
      <c r="A157" s="60">
        <v>2515</v>
      </c>
      <c r="B157" s="105" t="s">
        <v>174</v>
      </c>
      <c r="C157" s="106">
        <f t="shared" si="189"/>
        <v>338</v>
      </c>
      <c r="D157" s="224">
        <v>338</v>
      </c>
      <c r="E157" s="225"/>
      <c r="F157" s="112">
        <f t="shared" si="194"/>
        <v>338</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976</v>
      </c>
      <c r="D181" s="199">
        <f t="shared" ref="D181:O181" si="245">SUM(D182,D211,D252,D265)</f>
        <v>856</v>
      </c>
      <c r="E181" s="200">
        <f t="shared" si="245"/>
        <v>0</v>
      </c>
      <c r="F181" s="201">
        <f t="shared" si="245"/>
        <v>856</v>
      </c>
      <c r="G181" s="199">
        <f t="shared" si="245"/>
        <v>120</v>
      </c>
      <c r="H181" s="200">
        <f t="shared" si="245"/>
        <v>0</v>
      </c>
      <c r="I181" s="201">
        <f t="shared" si="245"/>
        <v>120</v>
      </c>
      <c r="J181" s="202">
        <f t="shared" si="245"/>
        <v>0</v>
      </c>
      <c r="K181" s="200">
        <f t="shared" si="245"/>
        <v>0</v>
      </c>
      <c r="L181" s="201">
        <f t="shared" si="245"/>
        <v>0</v>
      </c>
      <c r="M181" s="199">
        <f t="shared" si="245"/>
        <v>0</v>
      </c>
      <c r="N181" s="200">
        <f t="shared" si="245"/>
        <v>0</v>
      </c>
      <c r="O181" s="201">
        <f t="shared" si="245"/>
        <v>0</v>
      </c>
      <c r="P181" s="268"/>
    </row>
    <row r="182" spans="1:16" x14ac:dyDescent="0.25">
      <c r="A182" s="204">
        <v>5000</v>
      </c>
      <c r="B182" s="204" t="s">
        <v>199</v>
      </c>
      <c r="C182" s="205">
        <f t="shared" si="189"/>
        <v>976</v>
      </c>
      <c r="D182" s="206">
        <f t="shared" ref="D182:E182" si="246">D183+D187</f>
        <v>856</v>
      </c>
      <c r="E182" s="207">
        <f t="shared" si="246"/>
        <v>0</v>
      </c>
      <c r="F182" s="208">
        <f>F183+F187</f>
        <v>856</v>
      </c>
      <c r="G182" s="206">
        <f t="shared" ref="G182:H182" si="247">G183+G187</f>
        <v>120</v>
      </c>
      <c r="H182" s="207">
        <f t="shared" si="247"/>
        <v>0</v>
      </c>
      <c r="I182" s="208">
        <f>I183+I187</f>
        <v>120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x14ac:dyDescent="0.25">
      <c r="A187" s="81">
        <v>5200</v>
      </c>
      <c r="B187" s="211" t="s">
        <v>204</v>
      </c>
      <c r="C187" s="82">
        <f t="shared" si="189"/>
        <v>976</v>
      </c>
      <c r="D187" s="212">
        <f t="shared" ref="D187:E187" si="258">D188+D198+D199+D206+D207+D208+D210</f>
        <v>856</v>
      </c>
      <c r="E187" s="213">
        <f t="shared" si="258"/>
        <v>0</v>
      </c>
      <c r="F187" s="92">
        <f>F188+F198+F199+F206+F207+F208+F210</f>
        <v>856</v>
      </c>
      <c r="G187" s="212">
        <f t="shared" ref="G187:H187" si="259">G188+G198+G199+G206+G207+G208+G210</f>
        <v>120</v>
      </c>
      <c r="H187" s="213">
        <f t="shared" si="259"/>
        <v>0</v>
      </c>
      <c r="I187" s="92">
        <f>I188+I198+I199+I206+I207+I208+I210</f>
        <v>120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x14ac:dyDescent="0.25">
      <c r="A199" s="228">
        <v>5230</v>
      </c>
      <c r="B199" s="105" t="s">
        <v>216</v>
      </c>
      <c r="C199" s="106">
        <f t="shared" si="189"/>
        <v>976</v>
      </c>
      <c r="D199" s="229">
        <f t="shared" ref="D199:E199" si="270">SUM(D200:D205)</f>
        <v>856</v>
      </c>
      <c r="E199" s="230">
        <f t="shared" si="270"/>
        <v>0</v>
      </c>
      <c r="F199" s="112">
        <f>SUM(F200:F205)</f>
        <v>856</v>
      </c>
      <c r="G199" s="229">
        <f t="shared" ref="G199:H199" si="271">SUM(G200:G205)</f>
        <v>120</v>
      </c>
      <c r="H199" s="230">
        <f t="shared" si="271"/>
        <v>0</v>
      </c>
      <c r="I199" s="112">
        <f>SUM(I200:I205)</f>
        <v>120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x14ac:dyDescent="0.25">
      <c r="A201" s="60">
        <v>5233</v>
      </c>
      <c r="B201" s="105" t="s">
        <v>218</v>
      </c>
      <c r="C201" s="106">
        <f t="shared" si="189"/>
        <v>201</v>
      </c>
      <c r="D201" s="224">
        <v>81</v>
      </c>
      <c r="E201" s="225"/>
      <c r="F201" s="112">
        <f t="shared" si="274"/>
        <v>81</v>
      </c>
      <c r="G201" s="224">
        <v>120</v>
      </c>
      <c r="H201" s="225"/>
      <c r="I201" s="112">
        <f t="shared" si="275"/>
        <v>120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x14ac:dyDescent="0.25">
      <c r="A204" s="456">
        <v>5238</v>
      </c>
      <c r="B204" s="467" t="s">
        <v>221</v>
      </c>
      <c r="C204" s="468">
        <f t="shared" si="189"/>
        <v>775</v>
      </c>
      <c r="D204" s="474">
        <v>775</v>
      </c>
      <c r="E204" s="283"/>
      <c r="F204" s="471">
        <f t="shared" si="274"/>
        <v>775</v>
      </c>
      <c r="G204" s="474"/>
      <c r="H204" s="283"/>
      <c r="I204" s="471">
        <f t="shared" si="275"/>
        <v>0</v>
      </c>
      <c r="J204" s="475"/>
      <c r="K204" s="283"/>
      <c r="L204" s="471">
        <f t="shared" si="276"/>
        <v>0</v>
      </c>
      <c r="M204" s="474"/>
      <c r="N204" s="283"/>
      <c r="O204" s="471">
        <f t="shared" si="277"/>
        <v>0</v>
      </c>
      <c r="P204" s="473"/>
    </row>
    <row r="205" spans="1:16" ht="24" hidden="1" x14ac:dyDescent="0.25">
      <c r="A205" s="60">
        <v>5239</v>
      </c>
      <c r="B205" s="105" t="s">
        <v>222</v>
      </c>
      <c r="C205" s="106">
        <f t="shared" si="189"/>
        <v>0</v>
      </c>
      <c r="D205" s="224"/>
      <c r="E205" s="225"/>
      <c r="F205" s="112">
        <f t="shared" si="274"/>
        <v>0</v>
      </c>
      <c r="G205" s="224"/>
      <c r="H205" s="225"/>
      <c r="I205" s="112">
        <f t="shared" si="275"/>
        <v>0</v>
      </c>
      <c r="J205" s="226"/>
      <c r="K205" s="225"/>
      <c r="L205" s="112">
        <f t="shared" si="276"/>
        <v>0</v>
      </c>
      <c r="M205" s="224"/>
      <c r="N205" s="225"/>
      <c r="O205" s="112">
        <f t="shared" si="277"/>
        <v>0</v>
      </c>
      <c r="P205" s="227"/>
    </row>
    <row r="206" spans="1:16" ht="36"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hidden="1" x14ac:dyDescent="0.25">
      <c r="A211" s="204">
        <v>6000</v>
      </c>
      <c r="B211" s="204" t="s">
        <v>228</v>
      </c>
      <c r="C211" s="205">
        <f t="shared" si="189"/>
        <v>0</v>
      </c>
      <c r="D211" s="206">
        <f t="shared" ref="D211:O211" si="286">D212+D232+D240+D250</f>
        <v>0</v>
      </c>
      <c r="E211" s="207">
        <f t="shared" si="286"/>
        <v>0</v>
      </c>
      <c r="F211" s="208">
        <f t="shared" si="286"/>
        <v>0</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hidden="1" x14ac:dyDescent="0.25">
      <c r="A240" s="81">
        <v>6400</v>
      </c>
      <c r="B240" s="211" t="s">
        <v>257</v>
      </c>
      <c r="C240" s="82">
        <f t="shared" si="291"/>
        <v>0</v>
      </c>
      <c r="D240" s="212">
        <f t="shared" ref="D240:E240" si="325">SUM(D241,D245)</f>
        <v>0</v>
      </c>
      <c r="E240" s="213">
        <f t="shared" si="325"/>
        <v>0</v>
      </c>
      <c r="F240" s="92">
        <f>SUM(F241,F245)</f>
        <v>0</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hidden="1" x14ac:dyDescent="0.25">
      <c r="A245" s="228">
        <v>6420</v>
      </c>
      <c r="B245" s="105" t="s">
        <v>262</v>
      </c>
      <c r="C245" s="106">
        <f t="shared" si="291"/>
        <v>0</v>
      </c>
      <c r="D245" s="229">
        <f t="shared" ref="D245:E245" si="333">SUM(D246:D249)</f>
        <v>0</v>
      </c>
      <c r="E245" s="230">
        <f t="shared" si="333"/>
        <v>0</v>
      </c>
      <c r="F245" s="112">
        <f>SUM(F246:F249)</f>
        <v>0</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3.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27"/>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hidden="1" x14ac:dyDescent="0.25">
      <c r="A252" s="276">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hidden="1" x14ac:dyDescent="0.25">
      <c r="A253" s="81">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112">
        <f t="shared" si="351"/>
        <v>0</v>
      </c>
      <c r="P256" s="227"/>
    </row>
    <row r="257" spans="1:16" ht="24" hidden="1" x14ac:dyDescent="0.25">
      <c r="A257" s="228">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369884</v>
      </c>
      <c r="D272" s="299">
        <f>SUM(D269,D265,D252,D211,D182,D174,D160,D75,D53)</f>
        <v>341236</v>
      </c>
      <c r="E272" s="300">
        <f t="shared" ref="E272:O272" si="371">SUM(E269,E265,E252,E211,E182,E174,E160,E75,E53)</f>
        <v>0</v>
      </c>
      <c r="F272" s="301">
        <f t="shared" si="371"/>
        <v>341236</v>
      </c>
      <c r="G272" s="299">
        <f t="shared" si="371"/>
        <v>27954</v>
      </c>
      <c r="H272" s="300">
        <f t="shared" si="371"/>
        <v>0</v>
      </c>
      <c r="I272" s="301">
        <f t="shared" si="371"/>
        <v>27954</v>
      </c>
      <c r="J272" s="302">
        <f t="shared" si="371"/>
        <v>694</v>
      </c>
      <c r="K272" s="300">
        <f t="shared" si="371"/>
        <v>0</v>
      </c>
      <c r="L272" s="301">
        <f t="shared" si="371"/>
        <v>694</v>
      </c>
      <c r="M272" s="299">
        <f t="shared" si="371"/>
        <v>0</v>
      </c>
      <c r="N272" s="300">
        <f t="shared" si="371"/>
        <v>0</v>
      </c>
      <c r="O272" s="301">
        <f t="shared" si="371"/>
        <v>0</v>
      </c>
      <c r="P272" s="303"/>
    </row>
    <row r="273" spans="1:16" s="34" customFormat="1" ht="13.5" thickTop="1" thickBot="1" x14ac:dyDescent="0.3">
      <c r="A273" s="903" t="s">
        <v>292</v>
      </c>
      <c r="B273" s="904"/>
      <c r="C273" s="304">
        <f t="shared" si="291"/>
        <v>-2</v>
      </c>
      <c r="D273" s="305">
        <f>SUM(D24,D25,D41,D43)-D51</f>
        <v>0</v>
      </c>
      <c r="E273" s="306">
        <f t="shared" ref="E273:F273" si="372">SUM(E24,E25,E41,E43)-E51</f>
        <v>0</v>
      </c>
      <c r="F273" s="307">
        <f t="shared" si="372"/>
        <v>0</v>
      </c>
      <c r="G273" s="305">
        <f>SUM(G24,G25,G43)-G51</f>
        <v>0</v>
      </c>
      <c r="H273" s="306">
        <f t="shared" ref="H273:I273" si="373">SUM(H24,H25,H43)-H51</f>
        <v>0</v>
      </c>
      <c r="I273" s="307">
        <f t="shared" si="373"/>
        <v>0</v>
      </c>
      <c r="J273" s="308">
        <f t="shared" ref="J273:K273" si="374">(J26+J43)-J51</f>
        <v>-2</v>
      </c>
      <c r="K273" s="306">
        <f t="shared" si="374"/>
        <v>0</v>
      </c>
      <c r="L273" s="307">
        <f>(L26+L43)-L51</f>
        <v>-2</v>
      </c>
      <c r="M273" s="305">
        <f t="shared" ref="M273:O273" si="375">M45-M51</f>
        <v>0</v>
      </c>
      <c r="N273" s="306">
        <f t="shared" si="375"/>
        <v>0</v>
      </c>
      <c r="O273" s="307">
        <f t="shared" si="375"/>
        <v>0</v>
      </c>
      <c r="P273" s="309"/>
    </row>
    <row r="274" spans="1:16" s="34" customFormat="1" ht="12.75" thickTop="1" x14ac:dyDescent="0.25">
      <c r="A274" s="905" t="s">
        <v>293</v>
      </c>
      <c r="B274" s="906"/>
      <c r="C274" s="310">
        <f t="shared" si="291"/>
        <v>2</v>
      </c>
      <c r="D274" s="311">
        <f t="shared" ref="D274:O274" si="376">SUM(D275,D276)-D283+D284</f>
        <v>0</v>
      </c>
      <c r="E274" s="312">
        <f t="shared" si="376"/>
        <v>0</v>
      </c>
      <c r="F274" s="313">
        <f t="shared" si="376"/>
        <v>0</v>
      </c>
      <c r="G274" s="311">
        <f t="shared" si="376"/>
        <v>0</v>
      </c>
      <c r="H274" s="312">
        <f t="shared" si="376"/>
        <v>0</v>
      </c>
      <c r="I274" s="313">
        <f t="shared" si="376"/>
        <v>0</v>
      </c>
      <c r="J274" s="314">
        <f t="shared" si="376"/>
        <v>2</v>
      </c>
      <c r="K274" s="312">
        <f t="shared" si="376"/>
        <v>0</v>
      </c>
      <c r="L274" s="313">
        <f t="shared" si="376"/>
        <v>2</v>
      </c>
      <c r="M274" s="311">
        <f t="shared" si="376"/>
        <v>0</v>
      </c>
      <c r="N274" s="312">
        <f t="shared" si="376"/>
        <v>0</v>
      </c>
      <c r="O274" s="313">
        <f t="shared" si="376"/>
        <v>0</v>
      </c>
      <c r="P274" s="315"/>
    </row>
    <row r="275" spans="1:16" s="34" customFormat="1" ht="12.75" thickBot="1" x14ac:dyDescent="0.3">
      <c r="A275" s="183" t="s">
        <v>294</v>
      </c>
      <c r="B275" s="183" t="s">
        <v>295</v>
      </c>
      <c r="C275" s="184">
        <f t="shared" si="291"/>
        <v>2</v>
      </c>
      <c r="D275" s="185">
        <f>D21-D269</f>
        <v>0</v>
      </c>
      <c r="E275" s="185">
        <f t="shared" ref="E275:O275" si="377">E21-E269</f>
        <v>0</v>
      </c>
      <c r="F275" s="185">
        <f t="shared" si="377"/>
        <v>0</v>
      </c>
      <c r="G275" s="185">
        <f t="shared" si="377"/>
        <v>0</v>
      </c>
      <c r="H275" s="185">
        <f t="shared" si="377"/>
        <v>0</v>
      </c>
      <c r="I275" s="185">
        <f t="shared" si="377"/>
        <v>0</v>
      </c>
      <c r="J275" s="185">
        <f t="shared" si="377"/>
        <v>2</v>
      </c>
      <c r="K275" s="185">
        <f t="shared" si="377"/>
        <v>0</v>
      </c>
      <c r="L275" s="184">
        <f t="shared" si="377"/>
        <v>2</v>
      </c>
      <c r="M275" s="185">
        <f t="shared" si="377"/>
        <v>0</v>
      </c>
      <c r="N275" s="185">
        <f t="shared" si="377"/>
        <v>0</v>
      </c>
      <c r="O275" s="184">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sheetData>
  <sheetProtection algorithmName="SHA-512" hashValue="LDQEuY+syFv8sjpB+MrUu2mxNQ905x3EQuZv6TfxAtZ1K7yXEQxP5jlv9RuI59cnSZzeKWbgAW3vvXYYmGQL1w==" saltValue="Oxfzxy9bvgAZppx//hAsJw==" spinCount="100000" sheet="1" objects="1" scenarios="1" formatCells="0" formatColumns="0" formatRows="0" sort="0"/>
  <autoFilter ref="A18:P284">
    <filterColumn colId="2">
      <filters>
        <filter val="1 025"/>
        <filter val="1 286"/>
        <filter val="1 847"/>
        <filter val="1 920"/>
        <filter val="1 959"/>
        <filter val="100"/>
        <filter val="104"/>
        <filter val="11 941"/>
        <filter val="12 348"/>
        <filter val="14 819"/>
        <filter val="17 659"/>
        <filter val="18 017"/>
        <filter val="18 083"/>
        <filter val="19 094"/>
        <filter val="19 251"/>
        <filter val="2"/>
        <filter val="-2"/>
        <filter val="2 193"/>
        <filter val="2 268"/>
        <filter val="2 293"/>
        <filter val="2 297"/>
        <filter val="201"/>
        <filter val="217 572"/>
        <filter val="23 954"/>
        <filter val="238 959"/>
        <filter val="25 513"/>
        <filter val="26"/>
        <filter val="319 003"/>
        <filter val="338"/>
        <filter val="351"/>
        <filter val="368 908"/>
        <filter val="369 190"/>
        <filter val="369 884"/>
        <filter val="4 169"/>
        <filter val="4 238"/>
        <filter val="4 714"/>
        <filter val="435"/>
        <filter val="436"/>
        <filter val="473"/>
        <filter val="476"/>
        <filter val="49 905"/>
        <filter val="500"/>
        <filter val="552"/>
        <filter val="567"/>
        <filter val="572"/>
        <filter val="6 403"/>
        <filter val="60 793"/>
        <filter val="66"/>
        <filter val="680"/>
        <filter val="692"/>
        <filter val="694"/>
        <filter val="775"/>
        <filter val="80"/>
        <filter val="80 044"/>
        <filter val="976"/>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25.pielikums Jūrmalas pilsētas domes
2020.gada 17.decembra saistošajiem noteikumiem Nr.38
(protokols Nr.23, 14.punkts)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70"/>
  <sheetViews>
    <sheetView view="pageLayout" zoomScaleNormal="100" workbookViewId="0">
      <selection activeCell="M11" sqref="M11"/>
    </sheetView>
  </sheetViews>
  <sheetFormatPr defaultRowHeight="12" outlineLevelCol="1" x14ac:dyDescent="0.25"/>
  <cols>
    <col min="1" max="1" width="3.85546875" style="517" customWidth="1"/>
    <col min="2" max="2" width="23" style="517" customWidth="1"/>
    <col min="3" max="3" width="11.42578125" style="517" customWidth="1"/>
    <col min="4" max="4" width="11.5703125" style="517" customWidth="1"/>
    <col min="5" max="5" width="12.42578125" style="517" hidden="1" customWidth="1" outlineLevel="1"/>
    <col min="6" max="6" width="13.140625" style="517" hidden="1" customWidth="1" outlineLevel="1"/>
    <col min="7" max="7" width="10.7109375" style="517" hidden="1" customWidth="1" outlineLevel="1"/>
    <col min="8" max="8" width="11.7109375" style="517" hidden="1" customWidth="1" outlineLevel="1"/>
    <col min="9" max="9" width="12.7109375" style="517" customWidth="1" collapsed="1"/>
    <col min="10" max="10" width="16.28515625" style="517" customWidth="1"/>
    <col min="11" max="11" width="26" style="517" hidden="1" customWidth="1" outlineLevel="1"/>
    <col min="12" max="12" width="17.5703125" style="520" customWidth="1" collapsed="1"/>
    <col min="13" max="16384" width="9.140625" style="517"/>
  </cols>
  <sheetData>
    <row r="1" spans="1:14" x14ac:dyDescent="0.2">
      <c r="L1" s="518" t="s">
        <v>349</v>
      </c>
    </row>
    <row r="2" spans="1:14" x14ac:dyDescent="0.2">
      <c r="L2" s="518" t="s">
        <v>350</v>
      </c>
    </row>
    <row r="3" spans="1:14" x14ac:dyDescent="0.25">
      <c r="A3" s="960" t="s">
        <v>2</v>
      </c>
      <c r="B3" s="960"/>
      <c r="C3" s="519" t="s">
        <v>3</v>
      </c>
    </row>
    <row r="4" spans="1:14" x14ac:dyDescent="0.25">
      <c r="A4" s="960" t="s">
        <v>4</v>
      </c>
      <c r="B4" s="960"/>
      <c r="C4" s="519">
        <v>90000056357</v>
      </c>
    </row>
    <row r="5" spans="1:14" x14ac:dyDescent="0.25">
      <c r="A5" s="519"/>
      <c r="B5" s="519"/>
      <c r="C5" s="519"/>
    </row>
    <row r="6" spans="1:14" ht="15.75" x14ac:dyDescent="0.25">
      <c r="A6" s="963" t="s">
        <v>351</v>
      </c>
      <c r="B6" s="963"/>
      <c r="C6" s="963"/>
      <c r="D6" s="963"/>
      <c r="E6" s="963"/>
      <c r="F6" s="963"/>
      <c r="G6" s="963"/>
      <c r="H6" s="963"/>
      <c r="I6" s="963"/>
      <c r="J6" s="963"/>
      <c r="K6" s="963"/>
      <c r="L6" s="963"/>
    </row>
    <row r="7" spans="1:14" ht="11.25" customHeight="1" x14ac:dyDescent="0.25">
      <c r="A7" s="521"/>
      <c r="B7" s="521"/>
      <c r="C7" s="521"/>
      <c r="D7" s="521"/>
      <c r="E7" s="521"/>
      <c r="F7" s="521"/>
      <c r="G7" s="521"/>
      <c r="H7" s="521"/>
      <c r="I7" s="521"/>
      <c r="J7" s="521"/>
      <c r="K7" s="521"/>
      <c r="L7" s="522"/>
    </row>
    <row r="8" spans="1:14" ht="15.75" x14ac:dyDescent="0.25">
      <c r="A8" s="960" t="s">
        <v>352</v>
      </c>
      <c r="B8" s="960"/>
      <c r="C8" s="523" t="s">
        <v>353</v>
      </c>
      <c r="D8" s="524"/>
      <c r="E8" s="524"/>
      <c r="F8" s="524"/>
      <c r="G8" s="524"/>
      <c r="H8" s="524"/>
      <c r="I8" s="524"/>
      <c r="J8" s="524"/>
      <c r="K8" s="524"/>
      <c r="L8" s="525"/>
    </row>
    <row r="9" spans="1:14" x14ac:dyDescent="0.25">
      <c r="A9" s="960" t="s">
        <v>354</v>
      </c>
      <c r="B9" s="960"/>
      <c r="C9" s="519" t="s">
        <v>355</v>
      </c>
    </row>
    <row r="10" spans="1:14" x14ac:dyDescent="0.25">
      <c r="A10" s="960" t="s">
        <v>356</v>
      </c>
      <c r="B10" s="960"/>
      <c r="C10" s="526" t="s">
        <v>357</v>
      </c>
      <c r="D10" s="527"/>
      <c r="E10" s="527"/>
      <c r="F10" s="527"/>
      <c r="G10" s="527"/>
      <c r="H10" s="527"/>
      <c r="I10" s="527"/>
      <c r="J10" s="527"/>
      <c r="K10" s="527"/>
      <c r="L10" s="528"/>
    </row>
    <row r="11" spans="1:14" s="529" customFormat="1" ht="36" customHeight="1" x14ac:dyDescent="0.2">
      <c r="A11" s="959" t="s">
        <v>358</v>
      </c>
      <c r="B11" s="959" t="s">
        <v>359</v>
      </c>
      <c r="C11" s="959"/>
      <c r="D11" s="959" t="s">
        <v>360</v>
      </c>
      <c r="E11" s="956" t="s">
        <v>361</v>
      </c>
      <c r="F11" s="956"/>
      <c r="G11" s="956" t="s">
        <v>362</v>
      </c>
      <c r="H11" s="956"/>
      <c r="I11" s="956" t="s">
        <v>363</v>
      </c>
      <c r="J11" s="956"/>
      <c r="K11" s="956" t="s">
        <v>35</v>
      </c>
      <c r="L11" s="957" t="s">
        <v>364</v>
      </c>
    </row>
    <row r="12" spans="1:14" s="529" customFormat="1" ht="24" x14ac:dyDescent="0.2">
      <c r="A12" s="959"/>
      <c r="B12" s="959"/>
      <c r="C12" s="959"/>
      <c r="D12" s="959"/>
      <c r="E12" s="530" t="s">
        <v>365</v>
      </c>
      <c r="F12" s="530" t="s">
        <v>366</v>
      </c>
      <c r="G12" s="530" t="s">
        <v>365</v>
      </c>
      <c r="H12" s="530" t="s">
        <v>366</v>
      </c>
      <c r="I12" s="530" t="s">
        <v>365</v>
      </c>
      <c r="J12" s="530" t="s">
        <v>366</v>
      </c>
      <c r="K12" s="956"/>
      <c r="L12" s="957"/>
    </row>
    <row r="13" spans="1:14" ht="12.75" customHeight="1" x14ac:dyDescent="0.25">
      <c r="A13" s="958" t="s">
        <v>367</v>
      </c>
      <c r="B13" s="958"/>
      <c r="C13" s="958"/>
      <c r="D13" s="531"/>
      <c r="E13" s="531">
        <f t="shared" ref="E13:J13" si="0">SUM(E14:E32)</f>
        <v>441172</v>
      </c>
      <c r="F13" s="531">
        <f t="shared" si="0"/>
        <v>39248</v>
      </c>
      <c r="G13" s="531">
        <f t="shared" si="0"/>
        <v>0</v>
      </c>
      <c r="H13" s="531">
        <f t="shared" si="0"/>
        <v>0</v>
      </c>
      <c r="I13" s="531">
        <f t="shared" si="0"/>
        <v>441172</v>
      </c>
      <c r="J13" s="531">
        <f t="shared" si="0"/>
        <v>39248</v>
      </c>
      <c r="K13" s="531"/>
      <c r="L13" s="532"/>
    </row>
    <row r="14" spans="1:14" ht="54" customHeight="1" x14ac:dyDescent="0.25">
      <c r="A14" s="533">
        <v>1</v>
      </c>
      <c r="B14" s="953" t="s">
        <v>368</v>
      </c>
      <c r="C14" s="953"/>
      <c r="D14" s="534">
        <v>2244</v>
      </c>
      <c r="E14" s="535">
        <v>10000</v>
      </c>
      <c r="F14" s="535"/>
      <c r="G14" s="536">
        <v>3200</v>
      </c>
      <c r="H14" s="535"/>
      <c r="I14" s="535">
        <f>E14+G14</f>
        <v>13200</v>
      </c>
      <c r="J14" s="535">
        <f>F14+H14</f>
        <v>0</v>
      </c>
      <c r="K14" s="535"/>
      <c r="L14" s="537" t="s">
        <v>369</v>
      </c>
      <c r="N14" s="538"/>
    </row>
    <row r="15" spans="1:14" ht="30" customHeight="1" x14ac:dyDescent="0.25">
      <c r="A15" s="533">
        <v>2</v>
      </c>
      <c r="B15" s="953" t="s">
        <v>370</v>
      </c>
      <c r="C15" s="953"/>
      <c r="D15" s="539">
        <v>2239</v>
      </c>
      <c r="E15" s="535">
        <v>3200</v>
      </c>
      <c r="F15" s="535"/>
      <c r="G15" s="540"/>
      <c r="H15" s="535"/>
      <c r="I15" s="535">
        <f t="shared" ref="I15:J32" si="1">E15+G15</f>
        <v>3200</v>
      </c>
      <c r="J15" s="535">
        <f t="shared" si="1"/>
        <v>0</v>
      </c>
      <c r="K15" s="535"/>
      <c r="L15" s="537" t="s">
        <v>371</v>
      </c>
    </row>
    <row r="16" spans="1:14" ht="15.75" customHeight="1" x14ac:dyDescent="0.25">
      <c r="A16" s="961">
        <v>3</v>
      </c>
      <c r="B16" s="953" t="s">
        <v>372</v>
      </c>
      <c r="C16" s="953"/>
      <c r="D16" s="539">
        <v>2312</v>
      </c>
      <c r="E16" s="535">
        <v>2500</v>
      </c>
      <c r="F16" s="535"/>
      <c r="G16" s="540"/>
      <c r="H16" s="535"/>
      <c r="I16" s="535">
        <f t="shared" si="1"/>
        <v>2500</v>
      </c>
      <c r="J16" s="535">
        <f t="shared" si="1"/>
        <v>0</v>
      </c>
      <c r="K16" s="535"/>
      <c r="L16" s="955" t="s">
        <v>373</v>
      </c>
    </row>
    <row r="17" spans="1:12" ht="15.75" customHeight="1" x14ac:dyDescent="0.25">
      <c r="A17" s="961"/>
      <c r="B17" s="953"/>
      <c r="C17" s="953"/>
      <c r="D17" s="534">
        <v>2239</v>
      </c>
      <c r="E17" s="535">
        <v>2235</v>
      </c>
      <c r="F17" s="535"/>
      <c r="G17" s="541"/>
      <c r="H17" s="535"/>
      <c r="I17" s="535">
        <f t="shared" si="1"/>
        <v>2235</v>
      </c>
      <c r="J17" s="535">
        <f t="shared" si="1"/>
        <v>0</v>
      </c>
      <c r="K17" s="535"/>
      <c r="L17" s="955"/>
    </row>
    <row r="18" spans="1:12" ht="20.25" customHeight="1" x14ac:dyDescent="0.25">
      <c r="A18" s="533">
        <v>4</v>
      </c>
      <c r="B18" s="953" t="s">
        <v>128</v>
      </c>
      <c r="C18" s="953"/>
      <c r="D18" s="539">
        <v>2263</v>
      </c>
      <c r="E18" s="535">
        <v>33869</v>
      </c>
      <c r="F18" s="535"/>
      <c r="G18" s="540"/>
      <c r="H18" s="535"/>
      <c r="I18" s="535">
        <f t="shared" si="1"/>
        <v>33869</v>
      </c>
      <c r="J18" s="535">
        <f t="shared" si="1"/>
        <v>0</v>
      </c>
      <c r="K18" s="535"/>
      <c r="L18" s="537" t="s">
        <v>374</v>
      </c>
    </row>
    <row r="19" spans="1:12" ht="22.5" customHeight="1" x14ac:dyDescent="0.25">
      <c r="A19" s="533">
        <v>5</v>
      </c>
      <c r="B19" s="953" t="s">
        <v>375</v>
      </c>
      <c r="C19" s="953"/>
      <c r="D19" s="539">
        <v>2269</v>
      </c>
      <c r="E19" s="535">
        <v>10259</v>
      </c>
      <c r="F19" s="535"/>
      <c r="G19" s="540"/>
      <c r="H19" s="535"/>
      <c r="I19" s="535">
        <f t="shared" si="1"/>
        <v>10259</v>
      </c>
      <c r="J19" s="535">
        <f t="shared" si="1"/>
        <v>0</v>
      </c>
      <c r="K19" s="535"/>
      <c r="L19" s="537" t="s">
        <v>374</v>
      </c>
    </row>
    <row r="20" spans="1:12" ht="25.5" customHeight="1" x14ac:dyDescent="0.25">
      <c r="A20" s="533">
        <v>6</v>
      </c>
      <c r="B20" s="953" t="s">
        <v>376</v>
      </c>
      <c r="C20" s="953"/>
      <c r="D20" s="539">
        <v>2261</v>
      </c>
      <c r="E20" s="535">
        <v>63388</v>
      </c>
      <c r="F20" s="535">
        <v>39248</v>
      </c>
      <c r="G20" s="540"/>
      <c r="H20" s="535"/>
      <c r="I20" s="535">
        <f t="shared" si="1"/>
        <v>63388</v>
      </c>
      <c r="J20" s="535">
        <f t="shared" si="1"/>
        <v>39248</v>
      </c>
      <c r="K20" s="535"/>
      <c r="L20" s="537" t="s">
        <v>374</v>
      </c>
    </row>
    <row r="21" spans="1:12" ht="18.75" customHeight="1" x14ac:dyDescent="0.25">
      <c r="A21" s="961">
        <v>7</v>
      </c>
      <c r="B21" s="953" t="s">
        <v>377</v>
      </c>
      <c r="C21" s="953"/>
      <c r="D21" s="539">
        <v>2221</v>
      </c>
      <c r="E21" s="535">
        <v>10500</v>
      </c>
      <c r="F21" s="542"/>
      <c r="G21" s="540"/>
      <c r="H21" s="542"/>
      <c r="I21" s="535">
        <f t="shared" si="1"/>
        <v>10500</v>
      </c>
      <c r="J21" s="535">
        <f t="shared" si="1"/>
        <v>0</v>
      </c>
      <c r="K21" s="542"/>
      <c r="L21" s="962" t="s">
        <v>374</v>
      </c>
    </row>
    <row r="22" spans="1:12" ht="18.75" customHeight="1" x14ac:dyDescent="0.25">
      <c r="A22" s="961"/>
      <c r="B22" s="953"/>
      <c r="C22" s="953"/>
      <c r="D22" s="539">
        <v>2222</v>
      </c>
      <c r="E22" s="535">
        <v>2000</v>
      </c>
      <c r="F22" s="542"/>
      <c r="G22" s="540"/>
      <c r="H22" s="542"/>
      <c r="I22" s="535">
        <f t="shared" si="1"/>
        <v>2000</v>
      </c>
      <c r="J22" s="535">
        <f t="shared" si="1"/>
        <v>0</v>
      </c>
      <c r="K22" s="542"/>
      <c r="L22" s="962"/>
    </row>
    <row r="23" spans="1:12" ht="18.75" customHeight="1" x14ac:dyDescent="0.25">
      <c r="A23" s="961"/>
      <c r="B23" s="953"/>
      <c r="C23" s="953"/>
      <c r="D23" s="539">
        <v>2223</v>
      </c>
      <c r="E23" s="535">
        <v>12000</v>
      </c>
      <c r="F23" s="542"/>
      <c r="G23" s="540"/>
      <c r="H23" s="542"/>
      <c r="I23" s="535">
        <f t="shared" si="1"/>
        <v>12000</v>
      </c>
      <c r="J23" s="535">
        <f t="shared" si="1"/>
        <v>0</v>
      </c>
      <c r="K23" s="542"/>
      <c r="L23" s="962"/>
    </row>
    <row r="24" spans="1:12" ht="18.75" customHeight="1" x14ac:dyDescent="0.25">
      <c r="A24" s="961"/>
      <c r="B24" s="953"/>
      <c r="C24" s="953"/>
      <c r="D24" s="539">
        <v>2243</v>
      </c>
      <c r="E24" s="535">
        <v>400</v>
      </c>
      <c r="F24" s="542"/>
      <c r="G24" s="540"/>
      <c r="H24" s="542"/>
      <c r="I24" s="535">
        <f t="shared" si="1"/>
        <v>400</v>
      </c>
      <c r="J24" s="535">
        <f t="shared" si="1"/>
        <v>0</v>
      </c>
      <c r="K24" s="542"/>
      <c r="L24" s="962"/>
    </row>
    <row r="25" spans="1:12" ht="18.75" customHeight="1" x14ac:dyDescent="0.25">
      <c r="A25" s="961"/>
      <c r="B25" s="953"/>
      <c r="C25" s="953"/>
      <c r="D25" s="543">
        <v>2244</v>
      </c>
      <c r="E25" s="542">
        <f>206736+32630</f>
        <v>239366</v>
      </c>
      <c r="F25" s="542"/>
      <c r="G25" s="540"/>
      <c r="H25" s="542"/>
      <c r="I25" s="535">
        <f t="shared" si="1"/>
        <v>239366</v>
      </c>
      <c r="J25" s="535">
        <f t="shared" si="1"/>
        <v>0</v>
      </c>
      <c r="K25" s="542"/>
      <c r="L25" s="962"/>
    </row>
    <row r="26" spans="1:12" ht="39" customHeight="1" x14ac:dyDescent="0.25">
      <c r="A26" s="544">
        <v>8</v>
      </c>
      <c r="B26" s="953" t="s">
        <v>378</v>
      </c>
      <c r="C26" s="953"/>
      <c r="D26" s="534">
        <v>2244</v>
      </c>
      <c r="E26" s="535">
        <v>15385</v>
      </c>
      <c r="F26" s="545"/>
      <c r="G26" s="541"/>
      <c r="H26" s="545"/>
      <c r="I26" s="535">
        <f t="shared" si="1"/>
        <v>15385</v>
      </c>
      <c r="J26" s="535">
        <f t="shared" si="1"/>
        <v>0</v>
      </c>
      <c r="K26" s="545"/>
      <c r="L26" s="537" t="s">
        <v>379</v>
      </c>
    </row>
    <row r="27" spans="1:12" ht="28.5" customHeight="1" x14ac:dyDescent="0.25">
      <c r="A27" s="544">
        <v>9</v>
      </c>
      <c r="B27" s="953" t="s">
        <v>380</v>
      </c>
      <c r="C27" s="953"/>
      <c r="D27" s="534">
        <v>2244</v>
      </c>
      <c r="E27" s="535">
        <v>10000</v>
      </c>
      <c r="F27" s="535"/>
      <c r="G27" s="541"/>
      <c r="H27" s="535"/>
      <c r="I27" s="535">
        <f t="shared" si="1"/>
        <v>10000</v>
      </c>
      <c r="J27" s="535">
        <f t="shared" si="1"/>
        <v>0</v>
      </c>
      <c r="K27" s="535"/>
      <c r="L27" s="537" t="s">
        <v>374</v>
      </c>
    </row>
    <row r="28" spans="1:12" ht="46.5" customHeight="1" x14ac:dyDescent="0.25">
      <c r="A28" s="544">
        <v>10</v>
      </c>
      <c r="B28" s="953" t="s">
        <v>381</v>
      </c>
      <c r="C28" s="953"/>
      <c r="D28" s="534">
        <v>2244</v>
      </c>
      <c r="E28" s="535">
        <v>19500</v>
      </c>
      <c r="F28" s="535"/>
      <c r="G28" s="536">
        <v>-3200</v>
      </c>
      <c r="H28" s="535"/>
      <c r="I28" s="535">
        <f t="shared" si="1"/>
        <v>16300</v>
      </c>
      <c r="J28" s="535">
        <f t="shared" si="1"/>
        <v>0</v>
      </c>
      <c r="K28" s="535"/>
      <c r="L28" s="537" t="s">
        <v>382</v>
      </c>
    </row>
    <row r="29" spans="1:12" ht="62.25" customHeight="1" x14ac:dyDescent="0.25">
      <c r="A29" s="544">
        <v>11</v>
      </c>
      <c r="B29" s="953" t="s">
        <v>383</v>
      </c>
      <c r="C29" s="953"/>
      <c r="D29" s="546">
        <v>2244</v>
      </c>
      <c r="E29" s="535">
        <v>3300</v>
      </c>
      <c r="F29" s="535"/>
      <c r="G29" s="540"/>
      <c r="H29" s="535"/>
      <c r="I29" s="535">
        <f t="shared" si="1"/>
        <v>3300</v>
      </c>
      <c r="J29" s="535">
        <f t="shared" si="1"/>
        <v>0</v>
      </c>
      <c r="K29" s="535"/>
      <c r="L29" s="537" t="s">
        <v>382</v>
      </c>
    </row>
    <row r="30" spans="1:12" ht="28.5" customHeight="1" x14ac:dyDescent="0.25">
      <c r="A30" s="533">
        <v>12</v>
      </c>
      <c r="B30" s="953" t="s">
        <v>384</v>
      </c>
      <c r="C30" s="953"/>
      <c r="D30" s="539">
        <v>2519</v>
      </c>
      <c r="E30" s="535">
        <v>2070</v>
      </c>
      <c r="F30" s="535"/>
      <c r="G30" s="540"/>
      <c r="H30" s="535"/>
      <c r="I30" s="535">
        <f t="shared" si="1"/>
        <v>2070</v>
      </c>
      <c r="J30" s="535">
        <f t="shared" si="1"/>
        <v>0</v>
      </c>
      <c r="K30" s="535"/>
      <c r="L30" s="537" t="s">
        <v>385</v>
      </c>
    </row>
    <row r="31" spans="1:12" ht="54" customHeight="1" x14ac:dyDescent="0.25">
      <c r="A31" s="533">
        <v>13</v>
      </c>
      <c r="B31" s="953" t="s">
        <v>386</v>
      </c>
      <c r="C31" s="953"/>
      <c r="D31" s="539">
        <v>2276</v>
      </c>
      <c r="E31" s="535">
        <v>200</v>
      </c>
      <c r="F31" s="535"/>
      <c r="G31" s="541"/>
      <c r="H31" s="535"/>
      <c r="I31" s="535">
        <f t="shared" si="1"/>
        <v>200</v>
      </c>
      <c r="J31" s="535">
        <f t="shared" si="1"/>
        <v>0</v>
      </c>
      <c r="K31" s="535"/>
      <c r="L31" s="537" t="s">
        <v>385</v>
      </c>
    </row>
    <row r="32" spans="1:12" ht="26.25" customHeight="1" x14ac:dyDescent="0.25">
      <c r="A32" s="533">
        <v>14</v>
      </c>
      <c r="B32" s="953" t="s">
        <v>387</v>
      </c>
      <c r="C32" s="953"/>
      <c r="D32" s="534">
        <v>2239</v>
      </c>
      <c r="E32" s="535">
        <v>1000</v>
      </c>
      <c r="F32" s="535"/>
      <c r="G32" s="541"/>
      <c r="H32" s="535"/>
      <c r="I32" s="535">
        <f t="shared" si="1"/>
        <v>1000</v>
      </c>
      <c r="J32" s="535">
        <f t="shared" si="1"/>
        <v>0</v>
      </c>
      <c r="K32" s="535"/>
      <c r="L32" s="537" t="s">
        <v>385</v>
      </c>
    </row>
    <row r="33" spans="1:14" x14ac:dyDescent="0.25">
      <c r="A33" s="547"/>
      <c r="B33" s="547"/>
      <c r="C33" s="547"/>
      <c r="D33" s="548"/>
      <c r="E33" s="548"/>
      <c r="F33" s="548"/>
      <c r="G33" s="548"/>
      <c r="H33" s="548"/>
      <c r="I33" s="548"/>
      <c r="J33" s="548"/>
      <c r="K33" s="548"/>
      <c r="L33" s="549"/>
    </row>
    <row r="34" spans="1:14" x14ac:dyDescent="0.25">
      <c r="A34" s="960" t="s">
        <v>354</v>
      </c>
      <c r="B34" s="960"/>
      <c r="C34" s="519" t="s">
        <v>388</v>
      </c>
    </row>
    <row r="35" spans="1:14" x14ac:dyDescent="0.25">
      <c r="A35" s="960" t="s">
        <v>356</v>
      </c>
      <c r="B35" s="960"/>
      <c r="C35" s="526" t="s">
        <v>389</v>
      </c>
      <c r="D35" s="527"/>
      <c r="E35" s="527"/>
      <c r="F35" s="527"/>
      <c r="G35" s="527"/>
      <c r="H35" s="527"/>
      <c r="I35" s="527"/>
      <c r="J35" s="527"/>
      <c r="K35" s="527"/>
      <c r="L35" s="528"/>
    </row>
    <row r="36" spans="1:14" s="529" customFormat="1" ht="36" customHeight="1" x14ac:dyDescent="0.2">
      <c r="A36" s="959" t="s">
        <v>358</v>
      </c>
      <c r="B36" s="959" t="s">
        <v>359</v>
      </c>
      <c r="C36" s="959"/>
      <c r="D36" s="959" t="s">
        <v>360</v>
      </c>
      <c r="E36" s="956" t="s">
        <v>361</v>
      </c>
      <c r="F36" s="956"/>
      <c r="G36" s="956" t="s">
        <v>362</v>
      </c>
      <c r="H36" s="956"/>
      <c r="I36" s="956" t="s">
        <v>363</v>
      </c>
      <c r="J36" s="956"/>
      <c r="K36" s="956" t="s">
        <v>35</v>
      </c>
      <c r="L36" s="957" t="s">
        <v>364</v>
      </c>
    </row>
    <row r="37" spans="1:14" s="529" customFormat="1" ht="24" x14ac:dyDescent="0.2">
      <c r="A37" s="959"/>
      <c r="B37" s="959"/>
      <c r="C37" s="959"/>
      <c r="D37" s="959"/>
      <c r="E37" s="530" t="s">
        <v>365</v>
      </c>
      <c r="F37" s="530" t="s">
        <v>366</v>
      </c>
      <c r="G37" s="530" t="s">
        <v>365</v>
      </c>
      <c r="H37" s="530" t="s">
        <v>366</v>
      </c>
      <c r="I37" s="530" t="s">
        <v>365</v>
      </c>
      <c r="J37" s="530" t="s">
        <v>366</v>
      </c>
      <c r="K37" s="956"/>
      <c r="L37" s="957"/>
    </row>
    <row r="38" spans="1:14" ht="12.75" customHeight="1" x14ac:dyDescent="0.25">
      <c r="A38" s="958" t="s">
        <v>367</v>
      </c>
      <c r="B38" s="958"/>
      <c r="C38" s="958"/>
      <c r="D38" s="531"/>
      <c r="E38" s="531">
        <f t="shared" ref="E38:J38" si="2">SUM(E39:E40)</f>
        <v>234600</v>
      </c>
      <c r="F38" s="531">
        <f t="shared" si="2"/>
        <v>0</v>
      </c>
      <c r="G38" s="531">
        <f t="shared" si="2"/>
        <v>0</v>
      </c>
      <c r="H38" s="531">
        <f t="shared" si="2"/>
        <v>0</v>
      </c>
      <c r="I38" s="531">
        <f t="shared" si="2"/>
        <v>234600</v>
      </c>
      <c r="J38" s="531">
        <f t="shared" si="2"/>
        <v>0</v>
      </c>
      <c r="K38" s="531"/>
      <c r="L38" s="532"/>
    </row>
    <row r="39" spans="1:14" ht="18.75" customHeight="1" x14ac:dyDescent="0.25">
      <c r="A39" s="533">
        <v>1</v>
      </c>
      <c r="B39" s="953" t="s">
        <v>388</v>
      </c>
      <c r="C39" s="953"/>
      <c r="D39" s="534">
        <v>5212</v>
      </c>
      <c r="E39" s="535">
        <v>230000</v>
      </c>
      <c r="F39" s="535"/>
      <c r="G39" s="541"/>
      <c r="H39" s="535"/>
      <c r="I39" s="535">
        <f>E39+G39</f>
        <v>230000</v>
      </c>
      <c r="J39" s="535">
        <f>F39+H39</f>
        <v>0</v>
      </c>
      <c r="K39" s="954"/>
      <c r="L39" s="955" t="s">
        <v>390</v>
      </c>
      <c r="N39" s="538"/>
    </row>
    <row r="40" spans="1:14" ht="18.75" customHeight="1" x14ac:dyDescent="0.25">
      <c r="A40" s="533">
        <v>2</v>
      </c>
      <c r="B40" s="953" t="s">
        <v>391</v>
      </c>
      <c r="C40" s="953"/>
      <c r="D40" s="534">
        <v>2519</v>
      </c>
      <c r="E40" s="535">
        <v>4600</v>
      </c>
      <c r="F40" s="535"/>
      <c r="G40" s="541"/>
      <c r="H40" s="535"/>
      <c r="I40" s="535">
        <f>E40+G40</f>
        <v>4600</v>
      </c>
      <c r="J40" s="535"/>
      <c r="K40" s="954"/>
      <c r="L40" s="955"/>
      <c r="N40" s="538"/>
    </row>
    <row r="41" spans="1:14" x14ac:dyDescent="0.25">
      <c r="A41" s="547"/>
      <c r="B41" s="550"/>
      <c r="C41" s="550"/>
      <c r="D41" s="551"/>
      <c r="E41" s="552"/>
      <c r="F41" s="552"/>
      <c r="G41" s="552"/>
      <c r="H41" s="552"/>
      <c r="I41" s="552"/>
      <c r="J41" s="552"/>
      <c r="K41" s="552"/>
      <c r="L41" s="549"/>
      <c r="N41" s="538"/>
    </row>
    <row r="42" spans="1:14" x14ac:dyDescent="0.25">
      <c r="A42" s="517" t="s">
        <v>392</v>
      </c>
      <c r="B42" s="553"/>
      <c r="C42" s="553"/>
    </row>
    <row r="43" spans="1:14" x14ac:dyDescent="0.25">
      <c r="A43" s="517" t="s">
        <v>393</v>
      </c>
      <c r="B43" s="553"/>
      <c r="C43" s="553"/>
    </row>
    <row r="44" spans="1:14" x14ac:dyDescent="0.25">
      <c r="B44" s="553"/>
      <c r="C44" s="553"/>
    </row>
    <row r="45" spans="1:14" x14ac:dyDescent="0.25">
      <c r="A45" s="517" t="s">
        <v>394</v>
      </c>
      <c r="B45" s="553"/>
      <c r="C45" s="553"/>
    </row>
    <row r="46" spans="1:14" x14ac:dyDescent="0.25">
      <c r="A46" s="517" t="s">
        <v>395</v>
      </c>
      <c r="B46" s="553"/>
      <c r="C46" s="553"/>
    </row>
    <row r="47" spans="1:14" x14ac:dyDescent="0.25">
      <c r="B47" s="553" t="s">
        <v>396</v>
      </c>
      <c r="C47" s="553"/>
    </row>
    <row r="48" spans="1:14" s="529" customFormat="1" x14ac:dyDescent="0.2">
      <c r="A48" s="517"/>
      <c r="B48" s="553" t="s">
        <v>397</v>
      </c>
      <c r="C48" s="553"/>
      <c r="D48" s="517"/>
      <c r="L48" s="554"/>
    </row>
    <row r="49" spans="1:12" x14ac:dyDescent="0.25">
      <c r="B49" s="553" t="s">
        <v>398</v>
      </c>
      <c r="C49" s="553"/>
    </row>
    <row r="50" spans="1:12" s="529" customFormat="1" x14ac:dyDescent="0.2">
      <c r="A50" s="517"/>
      <c r="B50" s="553" t="s">
        <v>399</v>
      </c>
      <c r="C50" s="553"/>
      <c r="D50" s="517"/>
      <c r="L50" s="554"/>
    </row>
    <row r="51" spans="1:12" s="555" customFormat="1" x14ac:dyDescent="0.2">
      <c r="A51" s="517" t="s">
        <v>400</v>
      </c>
      <c r="B51" s="553"/>
      <c r="C51" s="553"/>
      <c r="D51" s="517"/>
      <c r="L51" s="554"/>
    </row>
    <row r="52" spans="1:12" s="555" customFormat="1" x14ac:dyDescent="0.2">
      <c r="A52" s="517"/>
      <c r="B52" s="553" t="s">
        <v>401</v>
      </c>
      <c r="C52" s="553"/>
      <c r="D52" s="517"/>
      <c r="L52" s="554"/>
    </row>
    <row r="53" spans="1:12" s="555" customFormat="1" x14ac:dyDescent="0.2">
      <c r="A53" s="517"/>
      <c r="B53" s="553" t="s">
        <v>402</v>
      </c>
      <c r="C53" s="553"/>
      <c r="D53" s="517"/>
      <c r="L53" s="554"/>
    </row>
    <row r="54" spans="1:12" s="529" customFormat="1" x14ac:dyDescent="0.2">
      <c r="A54" s="517" t="s">
        <v>403</v>
      </c>
      <c r="B54" s="553"/>
      <c r="C54" s="553"/>
      <c r="D54" s="517"/>
      <c r="L54" s="554"/>
    </row>
    <row r="55" spans="1:12" s="529" customFormat="1" x14ac:dyDescent="0.2">
      <c r="A55" s="517"/>
      <c r="B55" s="553" t="s">
        <v>404</v>
      </c>
      <c r="C55" s="553"/>
      <c r="D55" s="517"/>
      <c r="L55" s="554"/>
    </row>
    <row r="56" spans="1:12" s="529" customFormat="1" x14ac:dyDescent="0.2">
      <c r="A56" s="517"/>
      <c r="B56" s="553" t="s">
        <v>405</v>
      </c>
      <c r="C56" s="553"/>
      <c r="D56" s="517"/>
      <c r="L56" s="554"/>
    </row>
    <row r="57" spans="1:12" x14ac:dyDescent="0.25">
      <c r="B57" s="553"/>
      <c r="C57" s="553"/>
    </row>
    <row r="58" spans="1:12" x14ac:dyDescent="0.25">
      <c r="B58" s="553"/>
      <c r="C58" s="553"/>
    </row>
    <row r="59" spans="1:12" x14ac:dyDescent="0.25">
      <c r="B59" s="553"/>
      <c r="C59" s="553"/>
    </row>
    <row r="60" spans="1:12" x14ac:dyDescent="0.25">
      <c r="B60" s="553"/>
      <c r="C60" s="553"/>
    </row>
    <row r="61" spans="1:12" x14ac:dyDescent="0.25">
      <c r="B61" s="553"/>
      <c r="C61" s="553"/>
      <c r="E61" s="556"/>
      <c r="F61" s="556"/>
      <c r="G61" s="556"/>
      <c r="H61" s="556"/>
      <c r="I61" s="556"/>
      <c r="J61" s="556"/>
      <c r="K61" s="556"/>
      <c r="L61" s="557"/>
    </row>
    <row r="62" spans="1:12" x14ac:dyDescent="0.25">
      <c r="B62" s="553"/>
      <c r="C62" s="553"/>
      <c r="E62" s="556"/>
      <c r="F62" s="556"/>
      <c r="G62" s="556"/>
      <c r="H62" s="556"/>
      <c r="I62" s="556"/>
      <c r="J62" s="556"/>
      <c r="K62" s="556"/>
      <c r="L62" s="557"/>
    </row>
    <row r="63" spans="1:12" x14ac:dyDescent="0.25">
      <c r="B63" s="553"/>
      <c r="C63" s="553"/>
      <c r="E63" s="556"/>
      <c r="F63" s="556"/>
      <c r="G63" s="556"/>
      <c r="H63" s="556"/>
      <c r="I63" s="556"/>
      <c r="J63" s="556"/>
      <c r="K63" s="556"/>
      <c r="L63" s="557"/>
    </row>
    <row r="64" spans="1:12" x14ac:dyDescent="0.25">
      <c r="B64" s="553"/>
      <c r="C64" s="553"/>
      <c r="E64" s="556"/>
      <c r="F64" s="556"/>
      <c r="G64" s="556"/>
      <c r="H64" s="556"/>
      <c r="I64" s="556"/>
      <c r="J64" s="556"/>
      <c r="K64" s="556"/>
      <c r="L64" s="557"/>
    </row>
    <row r="65" spans="2:12" x14ac:dyDescent="0.25">
      <c r="B65" s="553"/>
      <c r="C65" s="553"/>
      <c r="E65" s="556"/>
      <c r="F65" s="556"/>
      <c r="G65" s="556"/>
      <c r="H65" s="556"/>
      <c r="I65" s="556"/>
      <c r="J65" s="556"/>
      <c r="K65" s="556"/>
      <c r="L65" s="557"/>
    </row>
    <row r="66" spans="2:12" x14ac:dyDescent="0.25">
      <c r="B66" s="553"/>
      <c r="C66" s="553"/>
      <c r="E66" s="556"/>
      <c r="F66" s="556"/>
      <c r="G66" s="556"/>
      <c r="H66" s="556"/>
      <c r="I66" s="556"/>
      <c r="J66" s="556"/>
      <c r="K66" s="556"/>
      <c r="L66" s="557"/>
    </row>
    <row r="67" spans="2:12" x14ac:dyDescent="0.25">
      <c r="B67" s="553"/>
      <c r="C67" s="553"/>
    </row>
    <row r="68" spans="2:12" x14ac:dyDescent="0.25">
      <c r="B68" s="553"/>
      <c r="C68" s="553"/>
    </row>
    <row r="69" spans="2:12" x14ac:dyDescent="0.25">
      <c r="B69" s="553"/>
      <c r="C69" s="553"/>
    </row>
    <row r="70" spans="2:12" x14ac:dyDescent="0.25">
      <c r="B70" s="553"/>
      <c r="C70" s="553"/>
    </row>
    <row r="71" spans="2:12" x14ac:dyDescent="0.25">
      <c r="B71" s="553"/>
      <c r="C71" s="553"/>
    </row>
    <row r="72" spans="2:12" x14ac:dyDescent="0.25">
      <c r="B72" s="553"/>
      <c r="C72" s="553"/>
    </row>
    <row r="73" spans="2:12" x14ac:dyDescent="0.25">
      <c r="B73" s="553"/>
      <c r="C73" s="553"/>
    </row>
    <row r="74" spans="2:12" x14ac:dyDescent="0.25">
      <c r="B74" s="553"/>
      <c r="C74" s="553"/>
    </row>
    <row r="75" spans="2:12" x14ac:dyDescent="0.25">
      <c r="B75" s="553"/>
      <c r="C75" s="553"/>
    </row>
    <row r="76" spans="2:12" x14ac:dyDescent="0.25">
      <c r="B76" s="553"/>
      <c r="C76" s="553"/>
    </row>
    <row r="77" spans="2:12" x14ac:dyDescent="0.25">
      <c r="B77" s="553"/>
      <c r="C77" s="553"/>
    </row>
    <row r="78" spans="2:12" x14ac:dyDescent="0.25">
      <c r="B78" s="553"/>
      <c r="C78" s="553"/>
    </row>
    <row r="79" spans="2:12" x14ac:dyDescent="0.25">
      <c r="B79" s="553"/>
      <c r="C79" s="553"/>
    </row>
    <row r="80" spans="2:12" x14ac:dyDescent="0.25">
      <c r="B80" s="553"/>
      <c r="C80" s="553"/>
    </row>
    <row r="81" spans="2:3" x14ac:dyDescent="0.25">
      <c r="B81" s="553"/>
      <c r="C81" s="553"/>
    </row>
    <row r="82" spans="2:3" x14ac:dyDescent="0.25">
      <c r="B82" s="553"/>
      <c r="C82" s="553"/>
    </row>
    <row r="83" spans="2:3" x14ac:dyDescent="0.25">
      <c r="B83" s="553"/>
      <c r="C83" s="553"/>
    </row>
    <row r="84" spans="2:3" x14ac:dyDescent="0.25">
      <c r="B84" s="553"/>
      <c r="C84" s="553"/>
    </row>
    <row r="85" spans="2:3" x14ac:dyDescent="0.25">
      <c r="B85" s="553"/>
      <c r="C85" s="553"/>
    </row>
    <row r="86" spans="2:3" x14ac:dyDescent="0.25">
      <c r="B86" s="553"/>
      <c r="C86" s="553"/>
    </row>
    <row r="87" spans="2:3" x14ac:dyDescent="0.25">
      <c r="B87" s="553"/>
      <c r="C87" s="553"/>
    </row>
    <row r="88" spans="2:3" x14ac:dyDescent="0.25">
      <c r="B88" s="553"/>
      <c r="C88" s="553"/>
    </row>
    <row r="89" spans="2:3" x14ac:dyDescent="0.25">
      <c r="B89" s="553"/>
      <c r="C89" s="553"/>
    </row>
    <row r="90" spans="2:3" x14ac:dyDescent="0.25">
      <c r="B90" s="553"/>
      <c r="C90" s="553"/>
    </row>
    <row r="91" spans="2:3" x14ac:dyDescent="0.25">
      <c r="B91" s="553"/>
      <c r="C91" s="553"/>
    </row>
    <row r="92" spans="2:3" x14ac:dyDescent="0.25">
      <c r="B92" s="553"/>
      <c r="C92" s="553"/>
    </row>
    <row r="93" spans="2:3" x14ac:dyDescent="0.25">
      <c r="B93" s="553"/>
      <c r="C93" s="553"/>
    </row>
    <row r="94" spans="2:3" x14ac:dyDescent="0.25">
      <c r="B94" s="553"/>
      <c r="C94" s="553"/>
    </row>
    <row r="95" spans="2:3" x14ac:dyDescent="0.25">
      <c r="B95" s="553"/>
      <c r="C95" s="553"/>
    </row>
    <row r="96" spans="2:3" x14ac:dyDescent="0.25">
      <c r="B96" s="553"/>
      <c r="C96" s="553"/>
    </row>
    <row r="97" spans="2:3" x14ac:dyDescent="0.25">
      <c r="B97" s="553"/>
      <c r="C97" s="553"/>
    </row>
    <row r="98" spans="2:3" x14ac:dyDescent="0.25">
      <c r="B98" s="553"/>
      <c r="C98" s="553"/>
    </row>
    <row r="99" spans="2:3" x14ac:dyDescent="0.25">
      <c r="B99" s="553"/>
      <c r="C99" s="553"/>
    </row>
    <row r="100" spans="2:3" x14ac:dyDescent="0.25">
      <c r="B100" s="553"/>
      <c r="C100" s="553"/>
    </row>
    <row r="101" spans="2:3" x14ac:dyDescent="0.25">
      <c r="B101" s="553"/>
      <c r="C101" s="553"/>
    </row>
    <row r="102" spans="2:3" x14ac:dyDescent="0.25">
      <c r="B102" s="553"/>
      <c r="C102" s="553"/>
    </row>
    <row r="103" spans="2:3" x14ac:dyDescent="0.25">
      <c r="B103" s="553"/>
      <c r="C103" s="553"/>
    </row>
    <row r="104" spans="2:3" x14ac:dyDescent="0.25">
      <c r="B104" s="553"/>
      <c r="C104" s="553"/>
    </row>
    <row r="105" spans="2:3" x14ac:dyDescent="0.25">
      <c r="B105" s="553"/>
      <c r="C105" s="553"/>
    </row>
    <row r="106" spans="2:3" x14ac:dyDescent="0.25">
      <c r="B106" s="553"/>
      <c r="C106" s="553"/>
    </row>
    <row r="107" spans="2:3" x14ac:dyDescent="0.25">
      <c r="B107" s="553"/>
      <c r="C107" s="553"/>
    </row>
    <row r="108" spans="2:3" x14ac:dyDescent="0.25">
      <c r="B108" s="553"/>
      <c r="C108" s="553"/>
    </row>
    <row r="109" spans="2:3" x14ac:dyDescent="0.25">
      <c r="B109" s="553"/>
      <c r="C109" s="553"/>
    </row>
    <row r="110" spans="2:3" x14ac:dyDescent="0.25">
      <c r="B110" s="553"/>
      <c r="C110" s="553"/>
    </row>
    <row r="111" spans="2:3" x14ac:dyDescent="0.25">
      <c r="B111" s="553"/>
      <c r="C111" s="553"/>
    </row>
    <row r="112" spans="2:3" x14ac:dyDescent="0.25">
      <c r="B112" s="553"/>
      <c r="C112" s="553"/>
    </row>
    <row r="113" spans="2:3" x14ac:dyDescent="0.25">
      <c r="B113" s="553"/>
      <c r="C113" s="553"/>
    </row>
    <row r="114" spans="2:3" x14ac:dyDescent="0.25">
      <c r="B114" s="553"/>
      <c r="C114" s="553"/>
    </row>
    <row r="115" spans="2:3" x14ac:dyDescent="0.25">
      <c r="B115" s="553"/>
      <c r="C115" s="553"/>
    </row>
    <row r="116" spans="2:3" x14ac:dyDescent="0.25">
      <c r="B116" s="553"/>
      <c r="C116" s="553"/>
    </row>
    <row r="117" spans="2:3" x14ac:dyDescent="0.25">
      <c r="B117" s="553"/>
      <c r="C117" s="553"/>
    </row>
    <row r="118" spans="2:3" x14ac:dyDescent="0.25">
      <c r="B118" s="553"/>
      <c r="C118" s="553"/>
    </row>
    <row r="119" spans="2:3" x14ac:dyDescent="0.25">
      <c r="B119" s="553"/>
      <c r="C119" s="553"/>
    </row>
    <row r="120" spans="2:3" x14ac:dyDescent="0.25">
      <c r="B120" s="553"/>
      <c r="C120" s="553"/>
    </row>
    <row r="121" spans="2:3" x14ac:dyDescent="0.25">
      <c r="B121" s="553"/>
      <c r="C121" s="553"/>
    </row>
    <row r="122" spans="2:3" x14ac:dyDescent="0.25">
      <c r="B122" s="553"/>
      <c r="C122" s="553"/>
    </row>
    <row r="123" spans="2:3" x14ac:dyDescent="0.25">
      <c r="B123" s="553"/>
      <c r="C123" s="553"/>
    </row>
    <row r="124" spans="2:3" x14ac:dyDescent="0.25">
      <c r="B124" s="553"/>
      <c r="C124" s="553"/>
    </row>
    <row r="125" spans="2:3" x14ac:dyDescent="0.25">
      <c r="B125" s="553"/>
      <c r="C125" s="553"/>
    </row>
    <row r="126" spans="2:3" x14ac:dyDescent="0.25">
      <c r="B126" s="553"/>
      <c r="C126" s="553"/>
    </row>
    <row r="127" spans="2:3" x14ac:dyDescent="0.25">
      <c r="B127" s="553"/>
      <c r="C127" s="553"/>
    </row>
    <row r="128" spans="2:3" x14ac:dyDescent="0.25">
      <c r="B128" s="553"/>
      <c r="C128" s="553"/>
    </row>
    <row r="129" spans="2:3" x14ac:dyDescent="0.25">
      <c r="B129" s="553"/>
      <c r="C129" s="553"/>
    </row>
    <row r="130" spans="2:3" x14ac:dyDescent="0.25">
      <c r="B130" s="553"/>
      <c r="C130" s="553"/>
    </row>
    <row r="131" spans="2:3" x14ac:dyDescent="0.25">
      <c r="B131" s="553"/>
      <c r="C131" s="553"/>
    </row>
    <row r="132" spans="2:3" x14ac:dyDescent="0.25">
      <c r="B132" s="553"/>
      <c r="C132" s="553"/>
    </row>
    <row r="133" spans="2:3" x14ac:dyDescent="0.25">
      <c r="B133" s="553"/>
      <c r="C133" s="553"/>
    </row>
    <row r="134" spans="2:3" x14ac:dyDescent="0.25">
      <c r="B134" s="553"/>
      <c r="C134" s="553"/>
    </row>
    <row r="135" spans="2:3" x14ac:dyDescent="0.25">
      <c r="B135" s="553"/>
      <c r="C135" s="553"/>
    </row>
    <row r="136" spans="2:3" x14ac:dyDescent="0.25">
      <c r="B136" s="553"/>
      <c r="C136" s="553"/>
    </row>
    <row r="137" spans="2:3" x14ac:dyDescent="0.25">
      <c r="B137" s="553"/>
      <c r="C137" s="553"/>
    </row>
    <row r="138" spans="2:3" x14ac:dyDescent="0.25">
      <c r="B138" s="553"/>
      <c r="C138" s="553"/>
    </row>
    <row r="139" spans="2:3" x14ac:dyDescent="0.25">
      <c r="B139" s="553"/>
      <c r="C139" s="553"/>
    </row>
    <row r="140" spans="2:3" x14ac:dyDescent="0.25">
      <c r="B140" s="553"/>
      <c r="C140" s="553"/>
    </row>
    <row r="141" spans="2:3" x14ac:dyDescent="0.25">
      <c r="B141" s="553"/>
      <c r="C141" s="553"/>
    </row>
    <row r="142" spans="2:3" x14ac:dyDescent="0.25">
      <c r="B142" s="553"/>
      <c r="C142" s="553"/>
    </row>
    <row r="143" spans="2:3" x14ac:dyDescent="0.25">
      <c r="B143" s="553"/>
      <c r="C143" s="553"/>
    </row>
    <row r="144" spans="2:3" x14ac:dyDescent="0.25">
      <c r="B144" s="553"/>
      <c r="C144" s="553"/>
    </row>
    <row r="145" spans="2:3" x14ac:dyDescent="0.25">
      <c r="B145" s="553"/>
      <c r="C145" s="553"/>
    </row>
    <row r="146" spans="2:3" x14ac:dyDescent="0.25">
      <c r="B146" s="553"/>
      <c r="C146" s="553"/>
    </row>
    <row r="147" spans="2:3" x14ac:dyDescent="0.25">
      <c r="B147" s="553"/>
      <c r="C147" s="553"/>
    </row>
    <row r="148" spans="2:3" x14ac:dyDescent="0.25">
      <c r="B148" s="553"/>
      <c r="C148" s="553"/>
    </row>
    <row r="149" spans="2:3" x14ac:dyDescent="0.25">
      <c r="B149" s="553"/>
      <c r="C149" s="553"/>
    </row>
    <row r="150" spans="2:3" x14ac:dyDescent="0.25">
      <c r="B150" s="553"/>
      <c r="C150" s="553"/>
    </row>
    <row r="151" spans="2:3" x14ac:dyDescent="0.25">
      <c r="B151" s="553"/>
      <c r="C151" s="553"/>
    </row>
    <row r="152" spans="2:3" x14ac:dyDescent="0.25">
      <c r="B152" s="553"/>
      <c r="C152" s="553"/>
    </row>
    <row r="153" spans="2:3" x14ac:dyDescent="0.25">
      <c r="B153" s="553"/>
      <c r="C153" s="553"/>
    </row>
    <row r="154" spans="2:3" x14ac:dyDescent="0.25">
      <c r="B154" s="553"/>
      <c r="C154" s="553"/>
    </row>
    <row r="155" spans="2:3" x14ac:dyDescent="0.25">
      <c r="B155" s="553"/>
      <c r="C155" s="553"/>
    </row>
    <row r="156" spans="2:3" x14ac:dyDescent="0.25">
      <c r="B156" s="553"/>
      <c r="C156" s="553"/>
    </row>
    <row r="157" spans="2:3" x14ac:dyDescent="0.25">
      <c r="B157" s="553"/>
      <c r="C157" s="553"/>
    </row>
    <row r="158" spans="2:3" x14ac:dyDescent="0.25">
      <c r="B158" s="553"/>
      <c r="C158" s="553"/>
    </row>
    <row r="159" spans="2:3" x14ac:dyDescent="0.25">
      <c r="B159" s="553"/>
      <c r="C159" s="553"/>
    </row>
    <row r="160" spans="2:3" x14ac:dyDescent="0.25">
      <c r="B160" s="553"/>
      <c r="C160" s="553"/>
    </row>
    <row r="161" spans="2:3" x14ac:dyDescent="0.25">
      <c r="B161" s="553"/>
      <c r="C161" s="553"/>
    </row>
    <row r="162" spans="2:3" x14ac:dyDescent="0.25">
      <c r="B162" s="553"/>
      <c r="C162" s="553"/>
    </row>
    <row r="163" spans="2:3" x14ac:dyDescent="0.25">
      <c r="B163" s="553"/>
      <c r="C163" s="553"/>
    </row>
    <row r="164" spans="2:3" x14ac:dyDescent="0.25">
      <c r="B164" s="553"/>
      <c r="C164" s="553"/>
    </row>
    <row r="165" spans="2:3" x14ac:dyDescent="0.25">
      <c r="B165" s="553"/>
      <c r="C165" s="553"/>
    </row>
    <row r="166" spans="2:3" x14ac:dyDescent="0.25">
      <c r="B166" s="553"/>
      <c r="C166" s="553"/>
    </row>
    <row r="167" spans="2:3" x14ac:dyDescent="0.25">
      <c r="B167" s="553"/>
      <c r="C167" s="553"/>
    </row>
    <row r="168" spans="2:3" x14ac:dyDescent="0.25">
      <c r="B168" s="553"/>
      <c r="C168" s="553"/>
    </row>
    <row r="169" spans="2:3" x14ac:dyDescent="0.25">
      <c r="B169" s="553"/>
      <c r="C169" s="553"/>
    </row>
    <row r="170" spans="2:3" x14ac:dyDescent="0.25">
      <c r="B170" s="553"/>
      <c r="C170" s="553"/>
    </row>
    <row r="171" spans="2:3" x14ac:dyDescent="0.25">
      <c r="B171" s="553"/>
      <c r="C171" s="553"/>
    </row>
    <row r="172" spans="2:3" x14ac:dyDescent="0.25">
      <c r="B172" s="553"/>
      <c r="C172" s="553"/>
    </row>
    <row r="173" spans="2:3" x14ac:dyDescent="0.25">
      <c r="B173" s="553"/>
      <c r="C173" s="553"/>
    </row>
    <row r="174" spans="2:3" x14ac:dyDescent="0.25">
      <c r="B174" s="553"/>
      <c r="C174" s="553"/>
    </row>
    <row r="175" spans="2:3" x14ac:dyDescent="0.25">
      <c r="B175" s="553"/>
      <c r="C175" s="553"/>
    </row>
    <row r="176" spans="2:3" x14ac:dyDescent="0.25">
      <c r="B176" s="553"/>
      <c r="C176" s="553"/>
    </row>
    <row r="177" spans="2:3" x14ac:dyDescent="0.25">
      <c r="B177" s="553"/>
      <c r="C177" s="553"/>
    </row>
    <row r="178" spans="2:3" x14ac:dyDescent="0.25">
      <c r="B178" s="553"/>
      <c r="C178" s="553"/>
    </row>
    <row r="179" spans="2:3" x14ac:dyDescent="0.25">
      <c r="B179" s="553"/>
      <c r="C179" s="553"/>
    </row>
    <row r="180" spans="2:3" x14ac:dyDescent="0.25">
      <c r="B180" s="553"/>
      <c r="C180" s="553"/>
    </row>
    <row r="181" spans="2:3" x14ac:dyDescent="0.25">
      <c r="B181" s="553"/>
      <c r="C181" s="553"/>
    </row>
    <row r="182" spans="2:3" x14ac:dyDescent="0.25">
      <c r="B182" s="553"/>
      <c r="C182" s="553"/>
    </row>
    <row r="183" spans="2:3" x14ac:dyDescent="0.25">
      <c r="B183" s="553"/>
      <c r="C183" s="553"/>
    </row>
    <row r="184" spans="2:3" x14ac:dyDescent="0.25">
      <c r="B184" s="553"/>
      <c r="C184" s="553"/>
    </row>
    <row r="185" spans="2:3" x14ac:dyDescent="0.25">
      <c r="B185" s="553"/>
      <c r="C185" s="553"/>
    </row>
    <row r="186" spans="2:3" x14ac:dyDescent="0.25">
      <c r="B186" s="553"/>
      <c r="C186" s="553"/>
    </row>
    <row r="187" spans="2:3" x14ac:dyDescent="0.25">
      <c r="B187" s="553"/>
      <c r="C187" s="553"/>
    </row>
    <row r="188" spans="2:3" x14ac:dyDescent="0.25">
      <c r="B188" s="553"/>
      <c r="C188" s="553"/>
    </row>
    <row r="189" spans="2:3" x14ac:dyDescent="0.25">
      <c r="B189" s="553"/>
      <c r="C189" s="553"/>
    </row>
    <row r="190" spans="2:3" x14ac:dyDescent="0.25">
      <c r="B190" s="553"/>
      <c r="C190" s="553"/>
    </row>
    <row r="191" spans="2:3" x14ac:dyDescent="0.25">
      <c r="B191" s="553"/>
      <c r="C191" s="553"/>
    </row>
    <row r="192" spans="2:3" x14ac:dyDescent="0.25">
      <c r="B192" s="553"/>
      <c r="C192" s="553"/>
    </row>
    <row r="193" spans="2:3" x14ac:dyDescent="0.25">
      <c r="B193" s="553"/>
      <c r="C193" s="553"/>
    </row>
    <row r="194" spans="2:3" x14ac:dyDescent="0.25">
      <c r="B194" s="553"/>
      <c r="C194" s="553"/>
    </row>
    <row r="195" spans="2:3" x14ac:dyDescent="0.25">
      <c r="B195" s="553"/>
      <c r="C195" s="553"/>
    </row>
    <row r="196" spans="2:3" x14ac:dyDescent="0.25">
      <c r="B196" s="553"/>
      <c r="C196" s="553"/>
    </row>
    <row r="197" spans="2:3" x14ac:dyDescent="0.25">
      <c r="B197" s="553"/>
      <c r="C197" s="553"/>
    </row>
    <row r="198" spans="2:3" x14ac:dyDescent="0.25">
      <c r="B198" s="553"/>
      <c r="C198" s="553"/>
    </row>
    <row r="199" spans="2:3" x14ac:dyDescent="0.25">
      <c r="B199" s="553"/>
      <c r="C199" s="553"/>
    </row>
    <row r="200" spans="2:3" x14ac:dyDescent="0.25">
      <c r="B200" s="553"/>
      <c r="C200" s="553"/>
    </row>
    <row r="201" spans="2:3" x14ac:dyDescent="0.25">
      <c r="B201" s="553"/>
      <c r="C201" s="553"/>
    </row>
    <row r="202" spans="2:3" x14ac:dyDescent="0.25">
      <c r="B202" s="553"/>
      <c r="C202" s="553"/>
    </row>
    <row r="203" spans="2:3" x14ac:dyDescent="0.25">
      <c r="B203" s="553"/>
      <c r="C203" s="553"/>
    </row>
    <row r="204" spans="2:3" x14ac:dyDescent="0.25">
      <c r="B204" s="553"/>
      <c r="C204" s="553"/>
    </row>
    <row r="205" spans="2:3" x14ac:dyDescent="0.25">
      <c r="B205" s="553"/>
      <c r="C205" s="553"/>
    </row>
    <row r="206" spans="2:3" x14ac:dyDescent="0.25">
      <c r="B206" s="553"/>
      <c r="C206" s="553"/>
    </row>
    <row r="207" spans="2:3" x14ac:dyDescent="0.25">
      <c r="B207" s="553"/>
      <c r="C207" s="553"/>
    </row>
    <row r="208" spans="2:3" x14ac:dyDescent="0.25">
      <c r="B208" s="553"/>
      <c r="C208" s="553"/>
    </row>
    <row r="209" spans="2:3" x14ac:dyDescent="0.25">
      <c r="B209" s="553"/>
      <c r="C209" s="553"/>
    </row>
    <row r="210" spans="2:3" x14ac:dyDescent="0.25">
      <c r="B210" s="553"/>
      <c r="C210" s="553"/>
    </row>
    <row r="211" spans="2:3" x14ac:dyDescent="0.25">
      <c r="B211" s="553"/>
      <c r="C211" s="553"/>
    </row>
    <row r="212" spans="2:3" x14ac:dyDescent="0.25">
      <c r="B212" s="553"/>
      <c r="C212" s="553"/>
    </row>
    <row r="213" spans="2:3" x14ac:dyDescent="0.25">
      <c r="B213" s="553"/>
      <c r="C213" s="553"/>
    </row>
    <row r="214" spans="2:3" x14ac:dyDescent="0.25">
      <c r="B214" s="553"/>
      <c r="C214" s="553"/>
    </row>
    <row r="215" spans="2:3" x14ac:dyDescent="0.25">
      <c r="B215" s="553"/>
      <c r="C215" s="553"/>
    </row>
    <row r="216" spans="2:3" x14ac:dyDescent="0.25">
      <c r="B216" s="553"/>
      <c r="C216" s="553"/>
    </row>
    <row r="217" spans="2:3" x14ac:dyDescent="0.25">
      <c r="B217" s="553"/>
      <c r="C217" s="553"/>
    </row>
    <row r="218" spans="2:3" x14ac:dyDescent="0.25">
      <c r="B218" s="553"/>
      <c r="C218" s="553"/>
    </row>
    <row r="219" spans="2:3" x14ac:dyDescent="0.25">
      <c r="B219" s="553"/>
      <c r="C219" s="553"/>
    </row>
    <row r="220" spans="2:3" x14ac:dyDescent="0.25">
      <c r="B220" s="553"/>
      <c r="C220" s="553"/>
    </row>
    <row r="221" spans="2:3" x14ac:dyDescent="0.25">
      <c r="B221" s="553"/>
      <c r="C221" s="553"/>
    </row>
    <row r="222" spans="2:3" x14ac:dyDescent="0.25">
      <c r="B222" s="553"/>
      <c r="C222" s="553"/>
    </row>
    <row r="223" spans="2:3" x14ac:dyDescent="0.25">
      <c r="B223" s="553"/>
      <c r="C223" s="553"/>
    </row>
    <row r="224" spans="2:3" x14ac:dyDescent="0.25">
      <c r="B224" s="553"/>
      <c r="C224" s="553"/>
    </row>
    <row r="225" spans="2:3" x14ac:dyDescent="0.25">
      <c r="B225" s="553"/>
      <c r="C225" s="553"/>
    </row>
    <row r="226" spans="2:3" x14ac:dyDescent="0.25">
      <c r="B226" s="553"/>
      <c r="C226" s="553"/>
    </row>
    <row r="227" spans="2:3" x14ac:dyDescent="0.25">
      <c r="B227" s="553"/>
      <c r="C227" s="553"/>
    </row>
    <row r="228" spans="2:3" x14ac:dyDescent="0.25">
      <c r="B228" s="553"/>
      <c r="C228" s="553"/>
    </row>
    <row r="229" spans="2:3" x14ac:dyDescent="0.25">
      <c r="B229" s="553"/>
      <c r="C229" s="553"/>
    </row>
    <row r="230" spans="2:3" x14ac:dyDescent="0.25">
      <c r="B230" s="553"/>
      <c r="C230" s="553"/>
    </row>
    <row r="231" spans="2:3" x14ac:dyDescent="0.25">
      <c r="B231" s="553"/>
      <c r="C231" s="553"/>
    </row>
    <row r="232" spans="2:3" x14ac:dyDescent="0.25">
      <c r="B232" s="553"/>
      <c r="C232" s="553"/>
    </row>
    <row r="233" spans="2:3" x14ac:dyDescent="0.25">
      <c r="B233" s="553"/>
      <c r="C233" s="553"/>
    </row>
    <row r="234" spans="2:3" x14ac:dyDescent="0.25">
      <c r="B234" s="553"/>
      <c r="C234" s="553"/>
    </row>
    <row r="235" spans="2:3" x14ac:dyDescent="0.25">
      <c r="B235" s="553"/>
      <c r="C235" s="553"/>
    </row>
    <row r="236" spans="2:3" x14ac:dyDescent="0.25">
      <c r="B236" s="553"/>
      <c r="C236" s="553"/>
    </row>
    <row r="237" spans="2:3" x14ac:dyDescent="0.25">
      <c r="B237" s="553"/>
      <c r="C237" s="553"/>
    </row>
    <row r="238" spans="2:3" x14ac:dyDescent="0.25">
      <c r="B238" s="553"/>
      <c r="C238" s="553"/>
    </row>
    <row r="239" spans="2:3" x14ac:dyDescent="0.25">
      <c r="B239" s="553"/>
      <c r="C239" s="553"/>
    </row>
    <row r="240" spans="2:3" x14ac:dyDescent="0.25">
      <c r="B240" s="553"/>
      <c r="C240" s="553"/>
    </row>
    <row r="241" spans="2:3" x14ac:dyDescent="0.25">
      <c r="B241" s="553"/>
      <c r="C241" s="553"/>
    </row>
    <row r="242" spans="2:3" x14ac:dyDescent="0.25">
      <c r="B242" s="553"/>
      <c r="C242" s="553"/>
    </row>
    <row r="243" spans="2:3" x14ac:dyDescent="0.25">
      <c r="B243" s="553"/>
      <c r="C243" s="553"/>
    </row>
    <row r="244" spans="2:3" x14ac:dyDescent="0.25">
      <c r="B244" s="553"/>
      <c r="C244" s="553"/>
    </row>
    <row r="245" spans="2:3" x14ac:dyDescent="0.25">
      <c r="B245" s="553"/>
      <c r="C245" s="553"/>
    </row>
    <row r="246" spans="2:3" x14ac:dyDescent="0.25">
      <c r="B246" s="553"/>
      <c r="C246" s="553"/>
    </row>
    <row r="247" spans="2:3" x14ac:dyDescent="0.25">
      <c r="B247" s="553"/>
      <c r="C247" s="553"/>
    </row>
    <row r="248" spans="2:3" x14ac:dyDescent="0.25">
      <c r="B248" s="553"/>
      <c r="C248" s="553"/>
    </row>
    <row r="249" spans="2:3" x14ac:dyDescent="0.25">
      <c r="B249" s="553"/>
      <c r="C249" s="553"/>
    </row>
    <row r="250" spans="2:3" x14ac:dyDescent="0.25">
      <c r="B250" s="553"/>
      <c r="C250" s="553"/>
    </row>
    <row r="251" spans="2:3" x14ac:dyDescent="0.25">
      <c r="B251" s="553"/>
      <c r="C251" s="553"/>
    </row>
    <row r="252" spans="2:3" x14ac:dyDescent="0.25">
      <c r="B252" s="553"/>
      <c r="C252" s="553"/>
    </row>
    <row r="253" spans="2:3" x14ac:dyDescent="0.25">
      <c r="B253" s="553"/>
      <c r="C253" s="553"/>
    </row>
    <row r="254" spans="2:3" x14ac:dyDescent="0.25">
      <c r="B254" s="553"/>
      <c r="C254" s="553"/>
    </row>
    <row r="255" spans="2:3" x14ac:dyDescent="0.25">
      <c r="B255" s="553"/>
      <c r="C255" s="553"/>
    </row>
    <row r="256" spans="2:3" x14ac:dyDescent="0.25">
      <c r="B256" s="553"/>
      <c r="C256" s="553"/>
    </row>
    <row r="257" spans="2:3" x14ac:dyDescent="0.25">
      <c r="B257" s="553"/>
      <c r="C257" s="553"/>
    </row>
    <row r="258" spans="2:3" x14ac:dyDescent="0.25">
      <c r="B258" s="553"/>
      <c r="C258" s="553"/>
    </row>
    <row r="259" spans="2:3" x14ac:dyDescent="0.25">
      <c r="B259" s="553"/>
      <c r="C259" s="553"/>
    </row>
    <row r="260" spans="2:3" x14ac:dyDescent="0.25">
      <c r="B260" s="553"/>
      <c r="C260" s="553"/>
    </row>
    <row r="261" spans="2:3" x14ac:dyDescent="0.25">
      <c r="B261" s="553"/>
      <c r="C261" s="553"/>
    </row>
    <row r="262" spans="2:3" x14ac:dyDescent="0.25">
      <c r="B262" s="553"/>
      <c r="C262" s="553"/>
    </row>
    <row r="263" spans="2:3" x14ac:dyDescent="0.25">
      <c r="B263" s="553"/>
      <c r="C263" s="553"/>
    </row>
    <row r="264" spans="2:3" x14ac:dyDescent="0.25">
      <c r="B264" s="553"/>
      <c r="C264" s="553"/>
    </row>
    <row r="265" spans="2:3" x14ac:dyDescent="0.25">
      <c r="B265" s="553"/>
      <c r="C265" s="553"/>
    </row>
    <row r="266" spans="2:3" x14ac:dyDescent="0.25">
      <c r="B266" s="553"/>
      <c r="C266" s="553"/>
    </row>
    <row r="267" spans="2:3" x14ac:dyDescent="0.25">
      <c r="B267" s="553"/>
      <c r="C267" s="553"/>
    </row>
    <row r="268" spans="2:3" x14ac:dyDescent="0.25">
      <c r="B268" s="553"/>
      <c r="C268" s="553"/>
    </row>
    <row r="269" spans="2:3" x14ac:dyDescent="0.25">
      <c r="B269" s="553"/>
      <c r="C269" s="553"/>
    </row>
    <row r="270" spans="2:3" x14ac:dyDescent="0.25">
      <c r="B270" s="553"/>
      <c r="C270" s="553"/>
    </row>
    <row r="271" spans="2:3" x14ac:dyDescent="0.25">
      <c r="B271" s="553"/>
      <c r="C271" s="553"/>
    </row>
    <row r="272" spans="2:3" x14ac:dyDescent="0.25">
      <c r="B272" s="553"/>
      <c r="C272" s="553"/>
    </row>
    <row r="273" spans="2:3" x14ac:dyDescent="0.25">
      <c r="B273" s="553"/>
      <c r="C273" s="553"/>
    </row>
    <row r="274" spans="2:3" x14ac:dyDescent="0.25">
      <c r="B274" s="553"/>
      <c r="C274" s="553"/>
    </row>
    <row r="275" spans="2:3" x14ac:dyDescent="0.25">
      <c r="B275" s="553"/>
      <c r="C275" s="553"/>
    </row>
    <row r="276" spans="2:3" x14ac:dyDescent="0.25">
      <c r="B276" s="553"/>
      <c r="C276" s="553"/>
    </row>
    <row r="277" spans="2:3" x14ac:dyDescent="0.25">
      <c r="B277" s="553"/>
      <c r="C277" s="553"/>
    </row>
    <row r="278" spans="2:3" x14ac:dyDescent="0.25">
      <c r="B278" s="553"/>
      <c r="C278" s="553"/>
    </row>
    <row r="279" spans="2:3" x14ac:dyDescent="0.25">
      <c r="B279" s="553"/>
      <c r="C279" s="553"/>
    </row>
    <row r="280" spans="2:3" x14ac:dyDescent="0.25">
      <c r="B280" s="553"/>
      <c r="C280" s="553"/>
    </row>
    <row r="281" spans="2:3" x14ac:dyDescent="0.25">
      <c r="B281" s="553"/>
      <c r="C281" s="553"/>
    </row>
    <row r="282" spans="2:3" x14ac:dyDescent="0.25">
      <c r="B282" s="553"/>
      <c r="C282" s="553"/>
    </row>
    <row r="283" spans="2:3" x14ac:dyDescent="0.25">
      <c r="B283" s="553"/>
      <c r="C283" s="553"/>
    </row>
    <row r="284" spans="2:3" x14ac:dyDescent="0.25">
      <c r="B284" s="553"/>
      <c r="C284" s="553"/>
    </row>
    <row r="285" spans="2:3" x14ac:dyDescent="0.25">
      <c r="B285" s="553"/>
      <c r="C285" s="553"/>
    </row>
    <row r="286" spans="2:3" x14ac:dyDescent="0.25">
      <c r="B286" s="553"/>
      <c r="C286" s="553"/>
    </row>
    <row r="287" spans="2:3" x14ac:dyDescent="0.25">
      <c r="B287" s="553"/>
      <c r="C287" s="553"/>
    </row>
    <row r="288" spans="2:3" x14ac:dyDescent="0.25">
      <c r="B288" s="553"/>
      <c r="C288" s="553"/>
    </row>
    <row r="289" spans="2:3" x14ac:dyDescent="0.25">
      <c r="B289" s="553"/>
      <c r="C289" s="553"/>
    </row>
    <row r="290" spans="2:3" x14ac:dyDescent="0.25">
      <c r="B290" s="553"/>
      <c r="C290" s="553"/>
    </row>
    <row r="291" spans="2:3" x14ac:dyDescent="0.25">
      <c r="B291" s="553"/>
      <c r="C291" s="553"/>
    </row>
    <row r="292" spans="2:3" x14ac:dyDescent="0.25">
      <c r="B292" s="553"/>
      <c r="C292" s="553"/>
    </row>
    <row r="293" spans="2:3" x14ac:dyDescent="0.25">
      <c r="B293" s="553"/>
      <c r="C293" s="553"/>
    </row>
    <row r="294" spans="2:3" x14ac:dyDescent="0.25">
      <c r="B294" s="553"/>
      <c r="C294" s="553"/>
    </row>
    <row r="295" spans="2:3" x14ac:dyDescent="0.25">
      <c r="B295" s="553"/>
      <c r="C295" s="553"/>
    </row>
    <row r="296" spans="2:3" x14ac:dyDescent="0.25">
      <c r="B296" s="553"/>
      <c r="C296" s="553"/>
    </row>
    <row r="297" spans="2:3" x14ac:dyDescent="0.25">
      <c r="B297" s="553"/>
      <c r="C297" s="553"/>
    </row>
    <row r="298" spans="2:3" x14ac:dyDescent="0.25">
      <c r="B298" s="553"/>
      <c r="C298" s="553"/>
    </row>
    <row r="299" spans="2:3" x14ac:dyDescent="0.25">
      <c r="B299" s="553"/>
      <c r="C299" s="553"/>
    </row>
    <row r="300" spans="2:3" x14ac:dyDescent="0.25">
      <c r="B300" s="553"/>
      <c r="C300" s="553"/>
    </row>
    <row r="301" spans="2:3" x14ac:dyDescent="0.25">
      <c r="B301" s="553"/>
      <c r="C301" s="553"/>
    </row>
    <row r="302" spans="2:3" x14ac:dyDescent="0.25">
      <c r="B302" s="553"/>
      <c r="C302" s="553"/>
    </row>
    <row r="303" spans="2:3" x14ac:dyDescent="0.25">
      <c r="B303" s="553"/>
      <c r="C303" s="553"/>
    </row>
    <row r="304" spans="2:3" x14ac:dyDescent="0.25">
      <c r="B304" s="553"/>
      <c r="C304" s="553"/>
    </row>
    <row r="305" spans="2:3" x14ac:dyDescent="0.25">
      <c r="B305" s="553"/>
      <c r="C305" s="553"/>
    </row>
    <row r="306" spans="2:3" x14ac:dyDescent="0.25">
      <c r="B306" s="553"/>
      <c r="C306" s="553"/>
    </row>
    <row r="307" spans="2:3" x14ac:dyDescent="0.25">
      <c r="B307" s="553"/>
      <c r="C307" s="553"/>
    </row>
    <row r="308" spans="2:3" x14ac:dyDescent="0.25">
      <c r="B308" s="553"/>
      <c r="C308" s="553"/>
    </row>
    <row r="309" spans="2:3" x14ac:dyDescent="0.25">
      <c r="B309" s="553"/>
      <c r="C309" s="553"/>
    </row>
    <row r="310" spans="2:3" x14ac:dyDescent="0.25">
      <c r="B310" s="553"/>
      <c r="C310" s="553"/>
    </row>
    <row r="311" spans="2:3" x14ac:dyDescent="0.25">
      <c r="B311" s="553"/>
      <c r="C311" s="553"/>
    </row>
    <row r="312" spans="2:3" x14ac:dyDescent="0.25">
      <c r="B312" s="553"/>
      <c r="C312" s="553"/>
    </row>
    <row r="313" spans="2:3" x14ac:dyDescent="0.25">
      <c r="B313" s="553"/>
      <c r="C313" s="553"/>
    </row>
    <row r="314" spans="2:3" x14ac:dyDescent="0.25">
      <c r="B314" s="553"/>
      <c r="C314" s="553"/>
    </row>
    <row r="315" spans="2:3" x14ac:dyDescent="0.25">
      <c r="B315" s="553"/>
      <c r="C315" s="553"/>
    </row>
    <row r="316" spans="2:3" x14ac:dyDescent="0.25">
      <c r="B316" s="553"/>
      <c r="C316" s="553"/>
    </row>
    <row r="317" spans="2:3" x14ac:dyDescent="0.25">
      <c r="B317" s="553"/>
      <c r="C317" s="553"/>
    </row>
    <row r="318" spans="2:3" x14ac:dyDescent="0.25">
      <c r="B318" s="553"/>
      <c r="C318" s="553"/>
    </row>
    <row r="319" spans="2:3" x14ac:dyDescent="0.25">
      <c r="B319" s="553"/>
      <c r="C319" s="553"/>
    </row>
    <row r="320" spans="2:3" x14ac:dyDescent="0.25">
      <c r="B320" s="553"/>
      <c r="C320" s="553"/>
    </row>
    <row r="321" spans="2:3" x14ac:dyDescent="0.25">
      <c r="B321" s="553"/>
      <c r="C321" s="553"/>
    </row>
    <row r="322" spans="2:3" x14ac:dyDescent="0.25">
      <c r="B322" s="553"/>
      <c r="C322" s="553"/>
    </row>
    <row r="323" spans="2:3" x14ac:dyDescent="0.25">
      <c r="B323" s="553"/>
      <c r="C323" s="553"/>
    </row>
    <row r="324" spans="2:3" x14ac:dyDescent="0.25">
      <c r="B324" s="553"/>
      <c r="C324" s="553"/>
    </row>
    <row r="325" spans="2:3" x14ac:dyDescent="0.25">
      <c r="B325" s="553"/>
      <c r="C325" s="553"/>
    </row>
    <row r="326" spans="2:3" x14ac:dyDescent="0.25">
      <c r="B326" s="553"/>
      <c r="C326" s="553"/>
    </row>
    <row r="327" spans="2:3" x14ac:dyDescent="0.25">
      <c r="B327" s="553"/>
      <c r="C327" s="553"/>
    </row>
    <row r="328" spans="2:3" x14ac:dyDescent="0.25">
      <c r="B328" s="553"/>
      <c r="C328" s="553"/>
    </row>
    <row r="329" spans="2:3" x14ac:dyDescent="0.25">
      <c r="B329" s="553"/>
      <c r="C329" s="553"/>
    </row>
    <row r="330" spans="2:3" x14ac:dyDescent="0.25">
      <c r="B330" s="553"/>
      <c r="C330" s="553"/>
    </row>
    <row r="331" spans="2:3" x14ac:dyDescent="0.25">
      <c r="B331" s="553"/>
      <c r="C331" s="553"/>
    </row>
    <row r="332" spans="2:3" x14ac:dyDescent="0.25">
      <c r="B332" s="553"/>
      <c r="C332" s="553"/>
    </row>
    <row r="333" spans="2:3" x14ac:dyDescent="0.25">
      <c r="B333" s="553"/>
      <c r="C333" s="553"/>
    </row>
    <row r="334" spans="2:3" x14ac:dyDescent="0.25">
      <c r="B334" s="553"/>
      <c r="C334" s="553"/>
    </row>
    <row r="335" spans="2:3" x14ac:dyDescent="0.25">
      <c r="B335" s="553"/>
      <c r="C335" s="553"/>
    </row>
    <row r="336" spans="2:3" x14ac:dyDescent="0.25">
      <c r="B336" s="553"/>
      <c r="C336" s="553"/>
    </row>
    <row r="337" spans="2:3" x14ac:dyDescent="0.25">
      <c r="B337" s="553"/>
      <c r="C337" s="553"/>
    </row>
    <row r="338" spans="2:3" x14ac:dyDescent="0.25">
      <c r="B338" s="553"/>
      <c r="C338" s="553"/>
    </row>
    <row r="339" spans="2:3" x14ac:dyDescent="0.25">
      <c r="B339" s="553"/>
      <c r="C339" s="553"/>
    </row>
    <row r="340" spans="2:3" x14ac:dyDescent="0.25">
      <c r="B340" s="553"/>
      <c r="C340" s="553"/>
    </row>
    <row r="341" spans="2:3" x14ac:dyDescent="0.25">
      <c r="B341" s="553"/>
      <c r="C341" s="553"/>
    </row>
    <row r="342" spans="2:3" x14ac:dyDescent="0.25">
      <c r="B342" s="553"/>
      <c r="C342" s="553"/>
    </row>
    <row r="343" spans="2:3" x14ac:dyDescent="0.25">
      <c r="B343" s="553"/>
      <c r="C343" s="553"/>
    </row>
    <row r="344" spans="2:3" x14ac:dyDescent="0.25">
      <c r="B344" s="553"/>
      <c r="C344" s="553"/>
    </row>
    <row r="345" spans="2:3" x14ac:dyDescent="0.25">
      <c r="B345" s="553"/>
      <c r="C345" s="553"/>
    </row>
    <row r="346" spans="2:3" x14ac:dyDescent="0.25">
      <c r="B346" s="553"/>
      <c r="C346" s="553"/>
    </row>
    <row r="347" spans="2:3" x14ac:dyDescent="0.25">
      <c r="B347" s="553"/>
      <c r="C347" s="553"/>
    </row>
    <row r="348" spans="2:3" x14ac:dyDescent="0.25">
      <c r="B348" s="553"/>
      <c r="C348" s="553"/>
    </row>
    <row r="349" spans="2:3" x14ac:dyDescent="0.25">
      <c r="B349" s="553"/>
      <c r="C349" s="553"/>
    </row>
    <row r="350" spans="2:3" x14ac:dyDescent="0.25">
      <c r="B350" s="553"/>
      <c r="C350" s="553"/>
    </row>
    <row r="351" spans="2:3" x14ac:dyDescent="0.25">
      <c r="B351" s="553"/>
      <c r="C351" s="553"/>
    </row>
    <row r="352" spans="2:3" x14ac:dyDescent="0.25">
      <c r="B352" s="553"/>
      <c r="C352" s="553"/>
    </row>
    <row r="353" spans="2:3" x14ac:dyDescent="0.25">
      <c r="B353" s="553"/>
      <c r="C353" s="553"/>
    </row>
    <row r="354" spans="2:3" x14ac:dyDescent="0.25">
      <c r="B354" s="553"/>
      <c r="C354" s="553"/>
    </row>
    <row r="355" spans="2:3" x14ac:dyDescent="0.25">
      <c r="B355" s="553"/>
      <c r="C355" s="553"/>
    </row>
    <row r="356" spans="2:3" x14ac:dyDescent="0.25">
      <c r="B356" s="553"/>
      <c r="C356" s="553"/>
    </row>
    <row r="357" spans="2:3" x14ac:dyDescent="0.25">
      <c r="B357" s="553"/>
      <c r="C357" s="553"/>
    </row>
    <row r="358" spans="2:3" x14ac:dyDescent="0.25">
      <c r="B358" s="553"/>
      <c r="C358" s="553"/>
    </row>
    <row r="359" spans="2:3" x14ac:dyDescent="0.25">
      <c r="B359" s="553"/>
      <c r="C359" s="553"/>
    </row>
    <row r="360" spans="2:3" x14ac:dyDescent="0.25">
      <c r="B360" s="553"/>
      <c r="C360" s="553"/>
    </row>
    <row r="361" spans="2:3" x14ac:dyDescent="0.25">
      <c r="B361" s="553"/>
      <c r="C361" s="553"/>
    </row>
    <row r="362" spans="2:3" x14ac:dyDescent="0.25">
      <c r="B362" s="553"/>
      <c r="C362" s="553"/>
    </row>
    <row r="363" spans="2:3" x14ac:dyDescent="0.25">
      <c r="B363" s="553"/>
      <c r="C363" s="553"/>
    </row>
    <row r="364" spans="2:3" x14ac:dyDescent="0.25">
      <c r="B364" s="553"/>
      <c r="C364" s="553"/>
    </row>
    <row r="365" spans="2:3" x14ac:dyDescent="0.25">
      <c r="B365" s="553"/>
      <c r="C365" s="553"/>
    </row>
    <row r="366" spans="2:3" x14ac:dyDescent="0.25">
      <c r="B366" s="553"/>
      <c r="C366" s="553"/>
    </row>
    <row r="367" spans="2:3" x14ac:dyDescent="0.25">
      <c r="B367" s="553"/>
      <c r="C367" s="553"/>
    </row>
    <row r="368" spans="2:3" x14ac:dyDescent="0.25">
      <c r="B368" s="553"/>
      <c r="C368" s="553"/>
    </row>
    <row r="369" spans="2:3" x14ac:dyDescent="0.25">
      <c r="B369" s="553"/>
      <c r="C369" s="553"/>
    </row>
    <row r="370" spans="2:3" x14ac:dyDescent="0.25">
      <c r="B370" s="553"/>
      <c r="C370" s="553"/>
    </row>
    <row r="371" spans="2:3" x14ac:dyDescent="0.25">
      <c r="B371" s="553"/>
      <c r="C371" s="553"/>
    </row>
    <row r="372" spans="2:3" x14ac:dyDescent="0.25">
      <c r="B372" s="553"/>
      <c r="C372" s="553"/>
    </row>
    <row r="373" spans="2:3" x14ac:dyDescent="0.25">
      <c r="B373" s="553"/>
      <c r="C373" s="553"/>
    </row>
    <row r="374" spans="2:3" x14ac:dyDescent="0.25">
      <c r="B374" s="553"/>
      <c r="C374" s="553"/>
    </row>
    <row r="375" spans="2:3" x14ac:dyDescent="0.25">
      <c r="B375" s="553"/>
      <c r="C375" s="553"/>
    </row>
    <row r="376" spans="2:3" x14ac:dyDescent="0.25">
      <c r="B376" s="553"/>
      <c r="C376" s="553"/>
    </row>
    <row r="377" spans="2:3" x14ac:dyDescent="0.25">
      <c r="B377" s="553"/>
      <c r="C377" s="553"/>
    </row>
    <row r="378" spans="2:3" x14ac:dyDescent="0.25">
      <c r="B378" s="553"/>
      <c r="C378" s="553"/>
    </row>
    <row r="379" spans="2:3" x14ac:dyDescent="0.25">
      <c r="B379" s="553"/>
      <c r="C379" s="553"/>
    </row>
    <row r="380" spans="2:3" x14ac:dyDescent="0.25">
      <c r="B380" s="553"/>
      <c r="C380" s="553"/>
    </row>
    <row r="381" spans="2:3" x14ac:dyDescent="0.25">
      <c r="B381" s="553"/>
      <c r="C381" s="553"/>
    </row>
    <row r="382" spans="2:3" x14ac:dyDescent="0.25">
      <c r="B382" s="553"/>
      <c r="C382" s="553"/>
    </row>
    <row r="383" spans="2:3" x14ac:dyDescent="0.25">
      <c r="B383" s="553"/>
      <c r="C383" s="553"/>
    </row>
    <row r="384" spans="2:3" x14ac:dyDescent="0.25">
      <c r="B384" s="553"/>
      <c r="C384" s="553"/>
    </row>
    <row r="385" spans="2:3" x14ac:dyDescent="0.25">
      <c r="B385" s="553"/>
      <c r="C385" s="553"/>
    </row>
    <row r="386" spans="2:3" x14ac:dyDescent="0.25">
      <c r="B386" s="553"/>
      <c r="C386" s="553"/>
    </row>
    <row r="387" spans="2:3" x14ac:dyDescent="0.25">
      <c r="B387" s="553"/>
      <c r="C387" s="553"/>
    </row>
    <row r="388" spans="2:3" x14ac:dyDescent="0.25">
      <c r="B388" s="553"/>
      <c r="C388" s="553"/>
    </row>
    <row r="389" spans="2:3" x14ac:dyDescent="0.25">
      <c r="B389" s="553"/>
      <c r="C389" s="553"/>
    </row>
    <row r="390" spans="2:3" x14ac:dyDescent="0.25">
      <c r="B390" s="553"/>
      <c r="C390" s="553"/>
    </row>
    <row r="391" spans="2:3" x14ac:dyDescent="0.25">
      <c r="B391" s="553"/>
      <c r="C391" s="553"/>
    </row>
    <row r="392" spans="2:3" x14ac:dyDescent="0.25">
      <c r="B392" s="553"/>
      <c r="C392" s="553"/>
    </row>
    <row r="393" spans="2:3" x14ac:dyDescent="0.25">
      <c r="B393" s="553"/>
      <c r="C393" s="553"/>
    </row>
    <row r="394" spans="2:3" x14ac:dyDescent="0.25">
      <c r="B394" s="553"/>
      <c r="C394" s="553"/>
    </row>
    <row r="395" spans="2:3" x14ac:dyDescent="0.25">
      <c r="B395" s="553"/>
      <c r="C395" s="553"/>
    </row>
    <row r="396" spans="2:3" x14ac:dyDescent="0.25">
      <c r="B396" s="553"/>
      <c r="C396" s="553"/>
    </row>
    <row r="397" spans="2:3" x14ac:dyDescent="0.25">
      <c r="B397" s="553"/>
      <c r="C397" s="553"/>
    </row>
    <row r="398" spans="2:3" x14ac:dyDescent="0.25">
      <c r="B398" s="553"/>
      <c r="C398" s="553"/>
    </row>
    <row r="399" spans="2:3" x14ac:dyDescent="0.25">
      <c r="B399" s="553"/>
      <c r="C399" s="553"/>
    </row>
    <row r="400" spans="2:3" x14ac:dyDescent="0.25">
      <c r="B400" s="553"/>
      <c r="C400" s="553"/>
    </row>
    <row r="401" spans="2:3" x14ac:dyDescent="0.25">
      <c r="B401" s="553"/>
      <c r="C401" s="553"/>
    </row>
    <row r="402" spans="2:3" x14ac:dyDescent="0.25">
      <c r="B402" s="553"/>
      <c r="C402" s="553"/>
    </row>
    <row r="403" spans="2:3" x14ac:dyDescent="0.25">
      <c r="B403" s="553"/>
      <c r="C403" s="553"/>
    </row>
    <row r="404" spans="2:3" x14ac:dyDescent="0.25">
      <c r="B404" s="553"/>
      <c r="C404" s="553"/>
    </row>
    <row r="405" spans="2:3" x14ac:dyDescent="0.25">
      <c r="B405" s="553"/>
      <c r="C405" s="553"/>
    </row>
    <row r="406" spans="2:3" x14ac:dyDescent="0.25">
      <c r="B406" s="553"/>
      <c r="C406" s="553"/>
    </row>
    <row r="407" spans="2:3" x14ac:dyDescent="0.25">
      <c r="B407" s="553"/>
      <c r="C407" s="553"/>
    </row>
    <row r="408" spans="2:3" x14ac:dyDescent="0.25">
      <c r="B408" s="553"/>
      <c r="C408" s="553"/>
    </row>
    <row r="409" spans="2:3" x14ac:dyDescent="0.25">
      <c r="B409" s="553"/>
      <c r="C409" s="553"/>
    </row>
    <row r="410" spans="2:3" x14ac:dyDescent="0.25">
      <c r="B410" s="553"/>
      <c r="C410" s="553"/>
    </row>
    <row r="411" spans="2:3" x14ac:dyDescent="0.25">
      <c r="B411" s="553"/>
      <c r="C411" s="553"/>
    </row>
    <row r="412" spans="2:3" x14ac:dyDescent="0.25">
      <c r="B412" s="553"/>
      <c r="C412" s="553"/>
    </row>
    <row r="413" spans="2:3" x14ac:dyDescent="0.25">
      <c r="B413" s="553"/>
      <c r="C413" s="553"/>
    </row>
    <row r="414" spans="2:3" x14ac:dyDescent="0.25">
      <c r="B414" s="553"/>
      <c r="C414" s="553"/>
    </row>
    <row r="415" spans="2:3" x14ac:dyDescent="0.25">
      <c r="B415" s="553"/>
      <c r="C415" s="553"/>
    </row>
    <row r="416" spans="2:3" x14ac:dyDescent="0.25">
      <c r="B416" s="553"/>
      <c r="C416" s="553"/>
    </row>
    <row r="417" spans="2:3" x14ac:dyDescent="0.25">
      <c r="B417" s="553"/>
      <c r="C417" s="553"/>
    </row>
    <row r="418" spans="2:3" x14ac:dyDescent="0.25">
      <c r="B418" s="553"/>
      <c r="C418" s="553"/>
    </row>
    <row r="419" spans="2:3" x14ac:dyDescent="0.25">
      <c r="B419" s="553"/>
      <c r="C419" s="553"/>
    </row>
    <row r="420" spans="2:3" x14ac:dyDescent="0.25">
      <c r="B420" s="553"/>
      <c r="C420" s="553"/>
    </row>
    <row r="421" spans="2:3" x14ac:dyDescent="0.25">
      <c r="B421" s="553"/>
      <c r="C421" s="553"/>
    </row>
    <row r="422" spans="2:3" x14ac:dyDescent="0.25">
      <c r="B422" s="553"/>
      <c r="C422" s="553"/>
    </row>
    <row r="423" spans="2:3" x14ac:dyDescent="0.25">
      <c r="B423" s="553"/>
      <c r="C423" s="553"/>
    </row>
    <row r="424" spans="2:3" x14ac:dyDescent="0.25">
      <c r="B424" s="553"/>
      <c r="C424" s="553"/>
    </row>
    <row r="425" spans="2:3" x14ac:dyDescent="0.25">
      <c r="B425" s="553"/>
      <c r="C425" s="553"/>
    </row>
    <row r="426" spans="2:3" x14ac:dyDescent="0.25">
      <c r="B426" s="553"/>
      <c r="C426" s="553"/>
    </row>
    <row r="427" spans="2:3" x14ac:dyDescent="0.25">
      <c r="B427" s="553"/>
      <c r="C427" s="553"/>
    </row>
    <row r="428" spans="2:3" x14ac:dyDescent="0.25">
      <c r="B428" s="553"/>
      <c r="C428" s="553"/>
    </row>
    <row r="429" spans="2:3" x14ac:dyDescent="0.25">
      <c r="B429" s="553"/>
      <c r="C429" s="553"/>
    </row>
    <row r="430" spans="2:3" x14ac:dyDescent="0.25">
      <c r="B430" s="553"/>
      <c r="C430" s="553"/>
    </row>
    <row r="431" spans="2:3" x14ac:dyDescent="0.25">
      <c r="B431" s="553"/>
      <c r="C431" s="553"/>
    </row>
    <row r="432" spans="2:3" x14ac:dyDescent="0.25">
      <c r="B432" s="553"/>
      <c r="C432" s="553"/>
    </row>
    <row r="433" spans="2:3" x14ac:dyDescent="0.25">
      <c r="B433" s="553"/>
      <c r="C433" s="553"/>
    </row>
    <row r="434" spans="2:3" x14ac:dyDescent="0.25">
      <c r="B434" s="553"/>
      <c r="C434" s="553"/>
    </row>
    <row r="435" spans="2:3" x14ac:dyDescent="0.25">
      <c r="B435" s="553"/>
      <c r="C435" s="553"/>
    </row>
    <row r="436" spans="2:3" x14ac:dyDescent="0.25">
      <c r="B436" s="553"/>
      <c r="C436" s="553"/>
    </row>
    <row r="437" spans="2:3" x14ac:dyDescent="0.25">
      <c r="B437" s="553"/>
      <c r="C437" s="553"/>
    </row>
    <row r="438" spans="2:3" x14ac:dyDescent="0.25">
      <c r="B438" s="553"/>
      <c r="C438" s="553"/>
    </row>
    <row r="439" spans="2:3" x14ac:dyDescent="0.25">
      <c r="B439" s="553"/>
      <c r="C439" s="553"/>
    </row>
    <row r="440" spans="2:3" x14ac:dyDescent="0.25">
      <c r="B440" s="553"/>
      <c r="C440" s="553"/>
    </row>
    <row r="441" spans="2:3" x14ac:dyDescent="0.25">
      <c r="B441" s="553"/>
      <c r="C441" s="553"/>
    </row>
    <row r="442" spans="2:3" x14ac:dyDescent="0.25">
      <c r="B442" s="553"/>
      <c r="C442" s="553"/>
    </row>
    <row r="443" spans="2:3" x14ac:dyDescent="0.25">
      <c r="B443" s="553"/>
      <c r="C443" s="553"/>
    </row>
    <row r="444" spans="2:3" x14ac:dyDescent="0.25">
      <c r="B444" s="553"/>
      <c r="C444" s="553"/>
    </row>
    <row r="445" spans="2:3" x14ac:dyDescent="0.25">
      <c r="B445" s="553"/>
      <c r="C445" s="553"/>
    </row>
    <row r="446" spans="2:3" x14ac:dyDescent="0.25">
      <c r="B446" s="553"/>
      <c r="C446" s="553"/>
    </row>
    <row r="447" spans="2:3" x14ac:dyDescent="0.25">
      <c r="B447" s="553"/>
      <c r="C447" s="553"/>
    </row>
    <row r="448" spans="2:3" x14ac:dyDescent="0.25">
      <c r="B448" s="553"/>
      <c r="C448" s="553"/>
    </row>
    <row r="449" spans="2:3" x14ac:dyDescent="0.25">
      <c r="B449" s="553"/>
      <c r="C449" s="553"/>
    </row>
    <row r="450" spans="2:3" x14ac:dyDescent="0.25">
      <c r="B450" s="553"/>
      <c r="C450" s="553"/>
    </row>
    <row r="451" spans="2:3" x14ac:dyDescent="0.25">
      <c r="B451" s="553"/>
      <c r="C451" s="553"/>
    </row>
    <row r="452" spans="2:3" x14ac:dyDescent="0.25">
      <c r="B452" s="553"/>
      <c r="C452" s="553"/>
    </row>
    <row r="453" spans="2:3" x14ac:dyDescent="0.25">
      <c r="B453" s="553"/>
      <c r="C453" s="553"/>
    </row>
    <row r="454" spans="2:3" x14ac:dyDescent="0.25">
      <c r="B454" s="553"/>
      <c r="C454" s="553"/>
    </row>
    <row r="455" spans="2:3" x14ac:dyDescent="0.25">
      <c r="B455" s="553"/>
      <c r="C455" s="553"/>
    </row>
    <row r="456" spans="2:3" x14ac:dyDescent="0.25">
      <c r="B456" s="553"/>
      <c r="C456" s="553"/>
    </row>
    <row r="457" spans="2:3" x14ac:dyDescent="0.25">
      <c r="B457" s="553"/>
      <c r="C457" s="553"/>
    </row>
    <row r="458" spans="2:3" x14ac:dyDescent="0.25">
      <c r="B458" s="553"/>
      <c r="C458" s="553"/>
    </row>
    <row r="459" spans="2:3" x14ac:dyDescent="0.25">
      <c r="B459" s="553"/>
      <c r="C459" s="553"/>
    </row>
    <row r="460" spans="2:3" x14ac:dyDescent="0.25">
      <c r="B460" s="553"/>
      <c r="C460" s="553"/>
    </row>
    <row r="461" spans="2:3" x14ac:dyDescent="0.25">
      <c r="B461" s="553"/>
      <c r="C461" s="553"/>
    </row>
    <row r="462" spans="2:3" x14ac:dyDescent="0.25">
      <c r="B462" s="553"/>
      <c r="C462" s="553"/>
    </row>
    <row r="463" spans="2:3" x14ac:dyDescent="0.25">
      <c r="B463" s="553"/>
      <c r="C463" s="553"/>
    </row>
    <row r="464" spans="2:3" x14ac:dyDescent="0.25">
      <c r="B464" s="553"/>
      <c r="C464" s="553"/>
    </row>
    <row r="465" spans="2:3" x14ac:dyDescent="0.25">
      <c r="B465" s="553"/>
      <c r="C465" s="553"/>
    </row>
    <row r="466" spans="2:3" x14ac:dyDescent="0.25">
      <c r="B466" s="553"/>
      <c r="C466" s="553"/>
    </row>
    <row r="467" spans="2:3" x14ac:dyDescent="0.25">
      <c r="B467" s="553"/>
      <c r="C467" s="553"/>
    </row>
    <row r="468" spans="2:3" x14ac:dyDescent="0.25">
      <c r="B468" s="553"/>
      <c r="C468" s="553"/>
    </row>
    <row r="469" spans="2:3" x14ac:dyDescent="0.25">
      <c r="B469" s="553"/>
      <c r="C469" s="553"/>
    </row>
    <row r="470" spans="2:3" x14ac:dyDescent="0.25">
      <c r="B470" s="553"/>
      <c r="C470" s="553"/>
    </row>
    <row r="471" spans="2:3" x14ac:dyDescent="0.25">
      <c r="B471" s="553"/>
      <c r="C471" s="553"/>
    </row>
    <row r="472" spans="2:3" x14ac:dyDescent="0.25">
      <c r="B472" s="553"/>
      <c r="C472" s="553"/>
    </row>
    <row r="473" spans="2:3" x14ac:dyDescent="0.25">
      <c r="B473" s="553"/>
      <c r="C473" s="553"/>
    </row>
    <row r="474" spans="2:3" x14ac:dyDescent="0.25">
      <c r="B474" s="553"/>
      <c r="C474" s="553"/>
    </row>
    <row r="475" spans="2:3" x14ac:dyDescent="0.25">
      <c r="B475" s="553"/>
      <c r="C475" s="553"/>
    </row>
    <row r="476" spans="2:3" x14ac:dyDescent="0.25">
      <c r="B476" s="553"/>
      <c r="C476" s="553"/>
    </row>
    <row r="477" spans="2:3" x14ac:dyDescent="0.25">
      <c r="B477" s="553"/>
      <c r="C477" s="553"/>
    </row>
    <row r="478" spans="2:3" x14ac:dyDescent="0.25">
      <c r="B478" s="553"/>
      <c r="C478" s="553"/>
    </row>
    <row r="479" spans="2:3" x14ac:dyDescent="0.25">
      <c r="B479" s="553"/>
      <c r="C479" s="553"/>
    </row>
    <row r="480" spans="2:3" x14ac:dyDescent="0.25">
      <c r="B480" s="553"/>
      <c r="C480" s="553"/>
    </row>
    <row r="481" spans="2:3" x14ac:dyDescent="0.25">
      <c r="B481" s="553"/>
      <c r="C481" s="553"/>
    </row>
    <row r="482" spans="2:3" x14ac:dyDescent="0.25">
      <c r="B482" s="553"/>
      <c r="C482" s="553"/>
    </row>
    <row r="483" spans="2:3" x14ac:dyDescent="0.25">
      <c r="B483" s="553"/>
      <c r="C483" s="553"/>
    </row>
    <row r="484" spans="2:3" x14ac:dyDescent="0.25">
      <c r="B484" s="553"/>
      <c r="C484" s="553"/>
    </row>
    <row r="485" spans="2:3" x14ac:dyDescent="0.25">
      <c r="B485" s="553"/>
      <c r="C485" s="553"/>
    </row>
    <row r="486" spans="2:3" x14ac:dyDescent="0.25">
      <c r="B486" s="553"/>
      <c r="C486" s="553"/>
    </row>
    <row r="487" spans="2:3" x14ac:dyDescent="0.25">
      <c r="B487" s="553"/>
      <c r="C487" s="553"/>
    </row>
    <row r="488" spans="2:3" x14ac:dyDescent="0.25">
      <c r="B488" s="553"/>
      <c r="C488" s="553"/>
    </row>
    <row r="489" spans="2:3" x14ac:dyDescent="0.25">
      <c r="B489" s="553"/>
      <c r="C489" s="553"/>
    </row>
    <row r="490" spans="2:3" x14ac:dyDescent="0.25">
      <c r="B490" s="553"/>
      <c r="C490" s="553"/>
    </row>
    <row r="491" spans="2:3" x14ac:dyDescent="0.25">
      <c r="B491" s="553"/>
      <c r="C491" s="553"/>
    </row>
    <row r="492" spans="2:3" x14ac:dyDescent="0.25">
      <c r="B492" s="553"/>
      <c r="C492" s="553"/>
    </row>
    <row r="493" spans="2:3" x14ac:dyDescent="0.25">
      <c r="B493" s="553"/>
      <c r="C493" s="553"/>
    </row>
    <row r="494" spans="2:3" x14ac:dyDescent="0.25">
      <c r="B494" s="553"/>
      <c r="C494" s="553"/>
    </row>
    <row r="495" spans="2:3" x14ac:dyDescent="0.25">
      <c r="B495" s="553"/>
      <c r="C495" s="553"/>
    </row>
    <row r="496" spans="2:3" x14ac:dyDescent="0.25">
      <c r="B496" s="553"/>
      <c r="C496" s="553"/>
    </row>
    <row r="497" spans="2:3" x14ac:dyDescent="0.25">
      <c r="B497" s="553"/>
      <c r="C497" s="553"/>
    </row>
    <row r="498" spans="2:3" x14ac:dyDescent="0.25">
      <c r="B498" s="553"/>
      <c r="C498" s="553"/>
    </row>
    <row r="499" spans="2:3" x14ac:dyDescent="0.25">
      <c r="B499" s="553"/>
      <c r="C499" s="553"/>
    </row>
    <row r="500" spans="2:3" x14ac:dyDescent="0.25">
      <c r="B500" s="553"/>
      <c r="C500" s="553"/>
    </row>
    <row r="501" spans="2:3" x14ac:dyDescent="0.25">
      <c r="B501" s="553"/>
      <c r="C501" s="553"/>
    </row>
    <row r="502" spans="2:3" x14ac:dyDescent="0.25">
      <c r="B502" s="553"/>
      <c r="C502" s="553"/>
    </row>
    <row r="503" spans="2:3" x14ac:dyDescent="0.25">
      <c r="B503" s="553"/>
      <c r="C503" s="553"/>
    </row>
    <row r="504" spans="2:3" x14ac:dyDescent="0.25">
      <c r="B504" s="553"/>
      <c r="C504" s="553"/>
    </row>
    <row r="505" spans="2:3" x14ac:dyDescent="0.25">
      <c r="B505" s="553"/>
      <c r="C505" s="553"/>
    </row>
    <row r="506" spans="2:3" x14ac:dyDescent="0.25">
      <c r="B506" s="553"/>
      <c r="C506" s="553"/>
    </row>
    <row r="507" spans="2:3" x14ac:dyDescent="0.25">
      <c r="B507" s="553"/>
      <c r="C507" s="553"/>
    </row>
    <row r="508" spans="2:3" x14ac:dyDescent="0.25">
      <c r="B508" s="553"/>
      <c r="C508" s="553"/>
    </row>
    <row r="509" spans="2:3" x14ac:dyDescent="0.25">
      <c r="B509" s="553"/>
      <c r="C509" s="553"/>
    </row>
    <row r="510" spans="2:3" x14ac:dyDescent="0.25">
      <c r="B510" s="553"/>
      <c r="C510" s="553"/>
    </row>
    <row r="511" spans="2:3" x14ac:dyDescent="0.25">
      <c r="B511" s="553"/>
      <c r="C511" s="553"/>
    </row>
    <row r="512" spans="2:3" x14ac:dyDescent="0.25">
      <c r="B512" s="553"/>
      <c r="C512" s="553"/>
    </row>
    <row r="513" spans="2:3" x14ac:dyDescent="0.25">
      <c r="B513" s="553"/>
      <c r="C513" s="553"/>
    </row>
    <row r="514" spans="2:3" x14ac:dyDescent="0.25">
      <c r="B514" s="553"/>
      <c r="C514" s="553"/>
    </row>
    <row r="515" spans="2:3" x14ac:dyDescent="0.25">
      <c r="B515" s="553"/>
      <c r="C515" s="553"/>
    </row>
    <row r="516" spans="2:3" x14ac:dyDescent="0.25">
      <c r="B516" s="553"/>
      <c r="C516" s="553"/>
    </row>
    <row r="517" spans="2:3" x14ac:dyDescent="0.25">
      <c r="B517" s="553"/>
      <c r="C517" s="553"/>
    </row>
    <row r="518" spans="2:3" x14ac:dyDescent="0.25">
      <c r="B518" s="553"/>
      <c r="C518" s="553"/>
    </row>
    <row r="519" spans="2:3" x14ac:dyDescent="0.25">
      <c r="B519" s="553"/>
      <c r="C519" s="553"/>
    </row>
    <row r="520" spans="2:3" x14ac:dyDescent="0.25">
      <c r="B520" s="553"/>
      <c r="C520" s="553"/>
    </row>
    <row r="521" spans="2:3" x14ac:dyDescent="0.25">
      <c r="B521" s="553"/>
      <c r="C521" s="553"/>
    </row>
    <row r="522" spans="2:3" x14ac:dyDescent="0.25">
      <c r="B522" s="553"/>
      <c r="C522" s="553"/>
    </row>
    <row r="523" spans="2:3" x14ac:dyDescent="0.25">
      <c r="B523" s="553"/>
      <c r="C523" s="553"/>
    </row>
    <row r="524" spans="2:3" x14ac:dyDescent="0.25">
      <c r="B524" s="553"/>
      <c r="C524" s="553"/>
    </row>
    <row r="525" spans="2:3" x14ac:dyDescent="0.25">
      <c r="B525" s="553"/>
      <c r="C525" s="553"/>
    </row>
    <row r="526" spans="2:3" x14ac:dyDescent="0.25">
      <c r="B526" s="553"/>
      <c r="C526" s="553"/>
    </row>
    <row r="527" spans="2:3" x14ac:dyDescent="0.25">
      <c r="B527" s="553"/>
      <c r="C527" s="553"/>
    </row>
    <row r="528" spans="2:3" x14ac:dyDescent="0.25">
      <c r="B528" s="553"/>
      <c r="C528" s="553"/>
    </row>
    <row r="529" spans="2:3" x14ac:dyDescent="0.25">
      <c r="B529" s="553"/>
      <c r="C529" s="553"/>
    </row>
    <row r="530" spans="2:3" x14ac:dyDescent="0.25">
      <c r="B530" s="553"/>
      <c r="C530" s="553"/>
    </row>
    <row r="531" spans="2:3" x14ac:dyDescent="0.25">
      <c r="B531" s="553"/>
      <c r="C531" s="553"/>
    </row>
    <row r="532" spans="2:3" x14ac:dyDescent="0.25">
      <c r="B532" s="553"/>
      <c r="C532" s="553"/>
    </row>
    <row r="533" spans="2:3" x14ac:dyDescent="0.25">
      <c r="B533" s="553"/>
      <c r="C533" s="553"/>
    </row>
    <row r="534" spans="2:3" x14ac:dyDescent="0.25">
      <c r="B534" s="553"/>
      <c r="C534" s="553"/>
    </row>
    <row r="535" spans="2:3" x14ac:dyDescent="0.25">
      <c r="B535" s="553"/>
      <c r="C535" s="553"/>
    </row>
    <row r="536" spans="2:3" x14ac:dyDescent="0.25">
      <c r="B536" s="553"/>
      <c r="C536" s="553"/>
    </row>
    <row r="537" spans="2:3" x14ac:dyDescent="0.25">
      <c r="B537" s="553"/>
      <c r="C537" s="553"/>
    </row>
    <row r="538" spans="2:3" x14ac:dyDescent="0.25">
      <c r="B538" s="553"/>
      <c r="C538" s="553"/>
    </row>
    <row r="539" spans="2:3" x14ac:dyDescent="0.25">
      <c r="B539" s="553"/>
      <c r="C539" s="553"/>
    </row>
    <row r="540" spans="2:3" x14ac:dyDescent="0.25">
      <c r="B540" s="553"/>
      <c r="C540" s="553"/>
    </row>
    <row r="541" spans="2:3" x14ac:dyDescent="0.25">
      <c r="B541" s="553"/>
      <c r="C541" s="553"/>
    </row>
    <row r="542" spans="2:3" x14ac:dyDescent="0.25">
      <c r="B542" s="553"/>
      <c r="C542" s="553"/>
    </row>
    <row r="543" spans="2:3" x14ac:dyDescent="0.25">
      <c r="B543" s="553"/>
      <c r="C543" s="553"/>
    </row>
    <row r="544" spans="2:3" x14ac:dyDescent="0.25">
      <c r="B544" s="553"/>
      <c r="C544" s="553"/>
    </row>
    <row r="545" spans="2:3" x14ac:dyDescent="0.25">
      <c r="B545" s="553"/>
      <c r="C545" s="553"/>
    </row>
    <row r="546" spans="2:3" x14ac:dyDescent="0.25">
      <c r="B546" s="553"/>
      <c r="C546" s="553"/>
    </row>
    <row r="547" spans="2:3" x14ac:dyDescent="0.25">
      <c r="B547" s="553"/>
      <c r="C547" s="553"/>
    </row>
    <row r="548" spans="2:3" x14ac:dyDescent="0.25">
      <c r="B548" s="553"/>
      <c r="C548" s="553"/>
    </row>
    <row r="549" spans="2:3" x14ac:dyDescent="0.25">
      <c r="B549" s="553"/>
      <c r="C549" s="553"/>
    </row>
    <row r="550" spans="2:3" x14ac:dyDescent="0.25">
      <c r="B550" s="553"/>
      <c r="C550" s="553"/>
    </row>
    <row r="551" spans="2:3" x14ac:dyDescent="0.25">
      <c r="B551" s="553"/>
      <c r="C551" s="553"/>
    </row>
    <row r="552" spans="2:3" x14ac:dyDescent="0.25">
      <c r="B552" s="553"/>
      <c r="C552" s="553"/>
    </row>
    <row r="553" spans="2:3" x14ac:dyDescent="0.25">
      <c r="B553" s="553"/>
      <c r="C553" s="553"/>
    </row>
    <row r="554" spans="2:3" x14ac:dyDescent="0.25">
      <c r="B554" s="553"/>
      <c r="C554" s="553"/>
    </row>
    <row r="555" spans="2:3" x14ac:dyDescent="0.25">
      <c r="B555" s="553"/>
      <c r="C555" s="553"/>
    </row>
    <row r="556" spans="2:3" x14ac:dyDescent="0.25">
      <c r="B556" s="553"/>
      <c r="C556" s="553"/>
    </row>
    <row r="557" spans="2:3" x14ac:dyDescent="0.25">
      <c r="B557" s="553"/>
      <c r="C557" s="553"/>
    </row>
    <row r="558" spans="2:3" x14ac:dyDescent="0.25">
      <c r="B558" s="553"/>
      <c r="C558" s="553"/>
    </row>
    <row r="559" spans="2:3" x14ac:dyDescent="0.25">
      <c r="B559" s="553"/>
      <c r="C559" s="553"/>
    </row>
    <row r="560" spans="2:3" x14ac:dyDescent="0.25">
      <c r="B560" s="553"/>
      <c r="C560" s="553"/>
    </row>
    <row r="561" spans="2:3" x14ac:dyDescent="0.25">
      <c r="B561" s="553"/>
      <c r="C561" s="553"/>
    </row>
    <row r="562" spans="2:3" x14ac:dyDescent="0.25">
      <c r="B562" s="553"/>
      <c r="C562" s="553"/>
    </row>
    <row r="563" spans="2:3" x14ac:dyDescent="0.25">
      <c r="B563" s="553"/>
      <c r="C563" s="553"/>
    </row>
    <row r="564" spans="2:3" x14ac:dyDescent="0.25">
      <c r="B564" s="553"/>
      <c r="C564" s="553"/>
    </row>
    <row r="565" spans="2:3" x14ac:dyDescent="0.25">
      <c r="B565" s="553"/>
      <c r="C565" s="553"/>
    </row>
    <row r="566" spans="2:3" x14ac:dyDescent="0.25">
      <c r="B566" s="553"/>
      <c r="C566" s="553"/>
    </row>
    <row r="567" spans="2:3" x14ac:dyDescent="0.25">
      <c r="B567" s="553"/>
      <c r="C567" s="553"/>
    </row>
    <row r="568" spans="2:3" x14ac:dyDescent="0.25">
      <c r="B568" s="553"/>
      <c r="C568" s="553"/>
    </row>
    <row r="569" spans="2:3" x14ac:dyDescent="0.25">
      <c r="B569" s="553"/>
      <c r="C569" s="553"/>
    </row>
    <row r="570" spans="2:3" x14ac:dyDescent="0.25">
      <c r="B570" s="553"/>
      <c r="C570" s="553"/>
    </row>
    <row r="571" spans="2:3" x14ac:dyDescent="0.25">
      <c r="B571" s="553"/>
      <c r="C571" s="553"/>
    </row>
    <row r="572" spans="2:3" x14ac:dyDescent="0.25">
      <c r="B572" s="553"/>
      <c r="C572" s="553"/>
    </row>
    <row r="573" spans="2:3" x14ac:dyDescent="0.25">
      <c r="B573" s="553"/>
      <c r="C573" s="553"/>
    </row>
    <row r="574" spans="2:3" x14ac:dyDescent="0.25">
      <c r="B574" s="553"/>
      <c r="C574" s="553"/>
    </row>
    <row r="575" spans="2:3" x14ac:dyDescent="0.25">
      <c r="B575" s="553"/>
      <c r="C575" s="553"/>
    </row>
    <row r="576" spans="2:3" x14ac:dyDescent="0.25">
      <c r="B576" s="553"/>
      <c r="C576" s="553"/>
    </row>
    <row r="577" spans="2:3" x14ac:dyDescent="0.25">
      <c r="B577" s="553"/>
      <c r="C577" s="553"/>
    </row>
    <row r="578" spans="2:3" x14ac:dyDescent="0.25">
      <c r="B578" s="553"/>
      <c r="C578" s="553"/>
    </row>
    <row r="579" spans="2:3" x14ac:dyDescent="0.25">
      <c r="B579" s="553"/>
      <c r="C579" s="553"/>
    </row>
    <row r="580" spans="2:3" x14ac:dyDescent="0.25">
      <c r="B580" s="553"/>
      <c r="C580" s="553"/>
    </row>
    <row r="581" spans="2:3" x14ac:dyDescent="0.25">
      <c r="B581" s="553"/>
      <c r="C581" s="553"/>
    </row>
    <row r="582" spans="2:3" x14ac:dyDescent="0.25">
      <c r="B582" s="553"/>
      <c r="C582" s="553"/>
    </row>
    <row r="583" spans="2:3" x14ac:dyDescent="0.25">
      <c r="B583" s="553"/>
      <c r="C583" s="553"/>
    </row>
    <row r="584" spans="2:3" x14ac:dyDescent="0.25">
      <c r="B584" s="553"/>
      <c r="C584" s="553"/>
    </row>
    <row r="585" spans="2:3" x14ac:dyDescent="0.25">
      <c r="B585" s="553"/>
      <c r="C585" s="553"/>
    </row>
    <row r="586" spans="2:3" x14ac:dyDescent="0.25">
      <c r="B586" s="553"/>
      <c r="C586" s="553"/>
    </row>
    <row r="587" spans="2:3" x14ac:dyDescent="0.25">
      <c r="B587" s="553"/>
      <c r="C587" s="553"/>
    </row>
    <row r="588" spans="2:3" x14ac:dyDescent="0.25">
      <c r="B588" s="553"/>
      <c r="C588" s="553"/>
    </row>
    <row r="589" spans="2:3" x14ac:dyDescent="0.25">
      <c r="B589" s="553"/>
      <c r="C589" s="553"/>
    </row>
    <row r="590" spans="2:3" x14ac:dyDescent="0.25">
      <c r="B590" s="553"/>
      <c r="C590" s="553"/>
    </row>
    <row r="591" spans="2:3" x14ac:dyDescent="0.25">
      <c r="B591" s="553"/>
      <c r="C591" s="553"/>
    </row>
    <row r="592" spans="2:3" x14ac:dyDescent="0.25">
      <c r="B592" s="553"/>
      <c r="C592" s="553"/>
    </row>
    <row r="593" spans="2:3" x14ac:dyDescent="0.25">
      <c r="B593" s="553"/>
      <c r="C593" s="553"/>
    </row>
    <row r="594" spans="2:3" x14ac:dyDescent="0.25">
      <c r="B594" s="553"/>
      <c r="C594" s="553"/>
    </row>
    <row r="595" spans="2:3" x14ac:dyDescent="0.25">
      <c r="B595" s="553"/>
      <c r="C595" s="553"/>
    </row>
    <row r="596" spans="2:3" x14ac:dyDescent="0.25">
      <c r="B596" s="553"/>
      <c r="C596" s="553"/>
    </row>
    <row r="597" spans="2:3" x14ac:dyDescent="0.25">
      <c r="B597" s="553"/>
      <c r="C597" s="553"/>
    </row>
    <row r="598" spans="2:3" x14ac:dyDescent="0.25">
      <c r="B598" s="553"/>
      <c r="C598" s="553"/>
    </row>
    <row r="599" spans="2:3" x14ac:dyDescent="0.25">
      <c r="B599" s="553"/>
      <c r="C599" s="553"/>
    </row>
    <row r="600" spans="2:3" x14ac:dyDescent="0.25">
      <c r="B600" s="553"/>
      <c r="C600" s="553"/>
    </row>
    <row r="601" spans="2:3" x14ac:dyDescent="0.25">
      <c r="B601" s="553"/>
      <c r="C601" s="553"/>
    </row>
    <row r="602" spans="2:3" x14ac:dyDescent="0.25">
      <c r="B602" s="553"/>
      <c r="C602" s="553"/>
    </row>
    <row r="603" spans="2:3" x14ac:dyDescent="0.25">
      <c r="B603" s="553"/>
      <c r="C603" s="553"/>
    </row>
    <row r="604" spans="2:3" x14ac:dyDescent="0.25">
      <c r="B604" s="553"/>
      <c r="C604" s="553"/>
    </row>
    <row r="605" spans="2:3" x14ac:dyDescent="0.25">
      <c r="B605" s="553"/>
      <c r="C605" s="553"/>
    </row>
    <row r="606" spans="2:3" x14ac:dyDescent="0.25">
      <c r="B606" s="553"/>
      <c r="C606" s="553"/>
    </row>
    <row r="607" spans="2:3" x14ac:dyDescent="0.25">
      <c r="B607" s="553"/>
      <c r="C607" s="553"/>
    </row>
    <row r="608" spans="2:3" x14ac:dyDescent="0.25">
      <c r="B608" s="553"/>
      <c r="C608" s="553"/>
    </row>
    <row r="609" spans="2:3" x14ac:dyDescent="0.25">
      <c r="B609" s="553"/>
      <c r="C609" s="553"/>
    </row>
    <row r="610" spans="2:3" x14ac:dyDescent="0.25">
      <c r="B610" s="553"/>
      <c r="C610" s="553"/>
    </row>
    <row r="611" spans="2:3" x14ac:dyDescent="0.25">
      <c r="B611" s="553"/>
      <c r="C611" s="553"/>
    </row>
    <row r="612" spans="2:3" x14ac:dyDescent="0.25">
      <c r="B612" s="553"/>
      <c r="C612" s="553"/>
    </row>
    <row r="613" spans="2:3" x14ac:dyDescent="0.25">
      <c r="B613" s="553"/>
      <c r="C613" s="553"/>
    </row>
    <row r="614" spans="2:3" x14ac:dyDescent="0.25">
      <c r="B614" s="553"/>
      <c r="C614" s="553"/>
    </row>
    <row r="615" spans="2:3" x14ac:dyDescent="0.25">
      <c r="B615" s="553"/>
      <c r="C615" s="553"/>
    </row>
    <row r="616" spans="2:3" x14ac:dyDescent="0.25">
      <c r="B616" s="553"/>
      <c r="C616" s="553"/>
    </row>
    <row r="617" spans="2:3" x14ac:dyDescent="0.25">
      <c r="B617" s="553"/>
      <c r="C617" s="553"/>
    </row>
    <row r="618" spans="2:3" x14ac:dyDescent="0.25">
      <c r="B618" s="553"/>
      <c r="C618" s="553"/>
    </row>
    <row r="619" spans="2:3" x14ac:dyDescent="0.25">
      <c r="B619" s="553"/>
      <c r="C619" s="553"/>
    </row>
    <row r="620" spans="2:3" x14ac:dyDescent="0.25">
      <c r="B620" s="553"/>
      <c r="C620" s="553"/>
    </row>
    <row r="621" spans="2:3" x14ac:dyDescent="0.25">
      <c r="B621" s="553"/>
      <c r="C621" s="553"/>
    </row>
    <row r="622" spans="2:3" x14ac:dyDescent="0.25">
      <c r="B622" s="553"/>
      <c r="C622" s="553"/>
    </row>
    <row r="623" spans="2:3" x14ac:dyDescent="0.25">
      <c r="B623" s="553"/>
      <c r="C623" s="553"/>
    </row>
    <row r="624" spans="2:3" x14ac:dyDescent="0.25">
      <c r="B624" s="553"/>
      <c r="C624" s="553"/>
    </row>
    <row r="625" spans="2:3" x14ac:dyDescent="0.25">
      <c r="B625" s="553"/>
      <c r="C625" s="553"/>
    </row>
    <row r="626" spans="2:3" x14ac:dyDescent="0.25">
      <c r="B626" s="553"/>
      <c r="C626" s="553"/>
    </row>
    <row r="627" spans="2:3" x14ac:dyDescent="0.25">
      <c r="B627" s="553"/>
      <c r="C627" s="553"/>
    </row>
    <row r="628" spans="2:3" x14ac:dyDescent="0.25">
      <c r="B628" s="553"/>
      <c r="C628" s="553"/>
    </row>
    <row r="629" spans="2:3" x14ac:dyDescent="0.25">
      <c r="B629" s="553"/>
      <c r="C629" s="553"/>
    </row>
    <row r="630" spans="2:3" x14ac:dyDescent="0.25">
      <c r="B630" s="553"/>
      <c r="C630" s="553"/>
    </row>
    <row r="631" spans="2:3" x14ac:dyDescent="0.25">
      <c r="B631" s="553"/>
      <c r="C631" s="553"/>
    </row>
    <row r="632" spans="2:3" x14ac:dyDescent="0.25">
      <c r="B632" s="553"/>
      <c r="C632" s="553"/>
    </row>
    <row r="633" spans="2:3" x14ac:dyDescent="0.25">
      <c r="B633" s="553"/>
      <c r="C633" s="553"/>
    </row>
    <row r="634" spans="2:3" x14ac:dyDescent="0.25">
      <c r="B634" s="553"/>
      <c r="C634" s="553"/>
    </row>
    <row r="635" spans="2:3" x14ac:dyDescent="0.25">
      <c r="B635" s="553"/>
      <c r="C635" s="553"/>
    </row>
    <row r="636" spans="2:3" x14ac:dyDescent="0.25">
      <c r="B636" s="553"/>
      <c r="C636" s="553"/>
    </row>
    <row r="637" spans="2:3" x14ac:dyDescent="0.25">
      <c r="B637" s="553"/>
      <c r="C637" s="553"/>
    </row>
    <row r="638" spans="2:3" x14ac:dyDescent="0.25">
      <c r="B638" s="553"/>
      <c r="C638" s="553"/>
    </row>
    <row r="639" spans="2:3" x14ac:dyDescent="0.25">
      <c r="B639" s="553"/>
      <c r="C639" s="553"/>
    </row>
    <row r="640" spans="2:3" x14ac:dyDescent="0.25">
      <c r="B640" s="553"/>
      <c r="C640" s="553"/>
    </row>
    <row r="641" spans="2:3" x14ac:dyDescent="0.25">
      <c r="B641" s="553"/>
      <c r="C641" s="553"/>
    </row>
    <row r="642" spans="2:3" x14ac:dyDescent="0.25">
      <c r="B642" s="553"/>
      <c r="C642" s="553"/>
    </row>
    <row r="643" spans="2:3" x14ac:dyDescent="0.25">
      <c r="B643" s="553"/>
      <c r="C643" s="553"/>
    </row>
    <row r="644" spans="2:3" x14ac:dyDescent="0.25">
      <c r="B644" s="553"/>
      <c r="C644" s="553"/>
    </row>
    <row r="645" spans="2:3" x14ac:dyDescent="0.25">
      <c r="B645" s="553"/>
      <c r="C645" s="553"/>
    </row>
    <row r="646" spans="2:3" x14ac:dyDescent="0.25">
      <c r="B646" s="553"/>
      <c r="C646" s="553"/>
    </row>
    <row r="647" spans="2:3" x14ac:dyDescent="0.25">
      <c r="B647" s="553"/>
      <c r="C647" s="553"/>
    </row>
    <row r="648" spans="2:3" x14ac:dyDescent="0.25">
      <c r="B648" s="553"/>
      <c r="C648" s="553"/>
    </row>
    <row r="649" spans="2:3" x14ac:dyDescent="0.25">
      <c r="B649" s="553"/>
      <c r="C649" s="553"/>
    </row>
    <row r="650" spans="2:3" x14ac:dyDescent="0.25">
      <c r="B650" s="553"/>
      <c r="C650" s="553"/>
    </row>
    <row r="651" spans="2:3" x14ac:dyDescent="0.25">
      <c r="B651" s="553"/>
      <c r="C651" s="553"/>
    </row>
    <row r="652" spans="2:3" x14ac:dyDescent="0.25">
      <c r="B652" s="553"/>
      <c r="C652" s="553"/>
    </row>
    <row r="653" spans="2:3" x14ac:dyDescent="0.25">
      <c r="B653" s="553"/>
      <c r="C653" s="553"/>
    </row>
    <row r="654" spans="2:3" x14ac:dyDescent="0.25">
      <c r="B654" s="553"/>
      <c r="C654" s="553"/>
    </row>
    <row r="655" spans="2:3" x14ac:dyDescent="0.25">
      <c r="B655" s="553"/>
      <c r="C655" s="553"/>
    </row>
    <row r="656" spans="2:3" x14ac:dyDescent="0.25">
      <c r="B656" s="553"/>
      <c r="C656" s="553"/>
    </row>
    <row r="657" spans="2:3" x14ac:dyDescent="0.25">
      <c r="B657" s="553"/>
      <c r="C657" s="553"/>
    </row>
    <row r="658" spans="2:3" x14ac:dyDescent="0.25">
      <c r="B658" s="553"/>
      <c r="C658" s="553"/>
    </row>
    <row r="659" spans="2:3" x14ac:dyDescent="0.25">
      <c r="B659" s="553"/>
      <c r="C659" s="553"/>
    </row>
    <row r="660" spans="2:3" x14ac:dyDescent="0.25">
      <c r="B660" s="553"/>
      <c r="C660" s="553"/>
    </row>
    <row r="661" spans="2:3" x14ac:dyDescent="0.25">
      <c r="B661" s="553"/>
      <c r="C661" s="553"/>
    </row>
    <row r="662" spans="2:3" x14ac:dyDescent="0.25">
      <c r="B662" s="553"/>
      <c r="C662" s="553"/>
    </row>
    <row r="663" spans="2:3" x14ac:dyDescent="0.25">
      <c r="B663" s="553"/>
      <c r="C663" s="553"/>
    </row>
    <row r="664" spans="2:3" x14ac:dyDescent="0.25">
      <c r="B664" s="553"/>
      <c r="C664" s="553"/>
    </row>
    <row r="665" spans="2:3" x14ac:dyDescent="0.25">
      <c r="B665" s="553"/>
      <c r="C665" s="553"/>
    </row>
    <row r="666" spans="2:3" x14ac:dyDescent="0.25">
      <c r="B666" s="553"/>
      <c r="C666" s="553"/>
    </row>
    <row r="667" spans="2:3" x14ac:dyDescent="0.25">
      <c r="B667" s="553"/>
      <c r="C667" s="553"/>
    </row>
    <row r="668" spans="2:3" x14ac:dyDescent="0.25">
      <c r="B668" s="553"/>
      <c r="C668" s="553"/>
    </row>
    <row r="669" spans="2:3" x14ac:dyDescent="0.25">
      <c r="B669" s="553"/>
      <c r="C669" s="553"/>
    </row>
    <row r="670" spans="2:3" x14ac:dyDescent="0.25">
      <c r="B670" s="553"/>
      <c r="C670" s="553"/>
    </row>
    <row r="671" spans="2:3" x14ac:dyDescent="0.25">
      <c r="B671" s="553"/>
      <c r="C671" s="553"/>
    </row>
    <row r="672" spans="2:3" x14ac:dyDescent="0.25">
      <c r="B672" s="553"/>
      <c r="C672" s="553"/>
    </row>
    <row r="673" spans="2:3" x14ac:dyDescent="0.25">
      <c r="B673" s="553"/>
      <c r="C673" s="553"/>
    </row>
    <row r="674" spans="2:3" x14ac:dyDescent="0.25">
      <c r="B674" s="553"/>
      <c r="C674" s="553"/>
    </row>
    <row r="675" spans="2:3" x14ac:dyDescent="0.25">
      <c r="B675" s="553"/>
      <c r="C675" s="553"/>
    </row>
    <row r="676" spans="2:3" x14ac:dyDescent="0.25">
      <c r="B676" s="553"/>
      <c r="C676" s="553"/>
    </row>
    <row r="677" spans="2:3" x14ac:dyDescent="0.25">
      <c r="B677" s="553"/>
      <c r="C677" s="553"/>
    </row>
    <row r="678" spans="2:3" x14ac:dyDescent="0.25">
      <c r="B678" s="553"/>
      <c r="C678" s="553"/>
    </row>
    <row r="679" spans="2:3" x14ac:dyDescent="0.25">
      <c r="B679" s="553"/>
      <c r="C679" s="553"/>
    </row>
    <row r="680" spans="2:3" x14ac:dyDescent="0.25">
      <c r="B680" s="553"/>
      <c r="C680" s="553"/>
    </row>
    <row r="681" spans="2:3" x14ac:dyDescent="0.25">
      <c r="B681" s="553"/>
      <c r="C681" s="553"/>
    </row>
    <row r="682" spans="2:3" x14ac:dyDescent="0.25">
      <c r="B682" s="553"/>
      <c r="C682" s="553"/>
    </row>
    <row r="683" spans="2:3" x14ac:dyDescent="0.25">
      <c r="B683" s="553"/>
      <c r="C683" s="553"/>
    </row>
    <row r="684" spans="2:3" x14ac:dyDescent="0.25">
      <c r="B684" s="553"/>
      <c r="C684" s="553"/>
    </row>
    <row r="685" spans="2:3" x14ac:dyDescent="0.25">
      <c r="B685" s="553"/>
      <c r="C685" s="553"/>
    </row>
    <row r="686" spans="2:3" x14ac:dyDescent="0.25">
      <c r="B686" s="553"/>
      <c r="C686" s="553"/>
    </row>
    <row r="687" spans="2:3" x14ac:dyDescent="0.25">
      <c r="B687" s="553"/>
      <c r="C687" s="553"/>
    </row>
    <row r="688" spans="2:3" x14ac:dyDescent="0.25">
      <c r="B688" s="553"/>
      <c r="C688" s="553"/>
    </row>
    <row r="689" spans="2:3" x14ac:dyDescent="0.25">
      <c r="B689" s="553"/>
      <c r="C689" s="553"/>
    </row>
    <row r="690" spans="2:3" x14ac:dyDescent="0.25">
      <c r="B690" s="553"/>
      <c r="C690" s="553"/>
    </row>
    <row r="691" spans="2:3" x14ac:dyDescent="0.25">
      <c r="B691" s="553"/>
      <c r="C691" s="553"/>
    </row>
    <row r="692" spans="2:3" x14ac:dyDescent="0.25">
      <c r="B692" s="553"/>
      <c r="C692" s="553"/>
    </row>
    <row r="693" spans="2:3" x14ac:dyDescent="0.25">
      <c r="B693" s="553"/>
      <c r="C693" s="553"/>
    </row>
    <row r="694" spans="2:3" x14ac:dyDescent="0.25">
      <c r="B694" s="553"/>
      <c r="C694" s="553"/>
    </row>
    <row r="695" spans="2:3" x14ac:dyDescent="0.25">
      <c r="B695" s="553"/>
      <c r="C695" s="553"/>
    </row>
    <row r="696" spans="2:3" x14ac:dyDescent="0.25">
      <c r="B696" s="553"/>
      <c r="C696" s="553"/>
    </row>
    <row r="697" spans="2:3" x14ac:dyDescent="0.25">
      <c r="B697" s="553"/>
      <c r="C697" s="553"/>
    </row>
    <row r="698" spans="2:3" x14ac:dyDescent="0.25">
      <c r="B698" s="553"/>
      <c r="C698" s="553"/>
    </row>
    <row r="699" spans="2:3" x14ac:dyDescent="0.25">
      <c r="B699" s="553"/>
      <c r="C699" s="553"/>
    </row>
    <row r="700" spans="2:3" x14ac:dyDescent="0.25">
      <c r="B700" s="553"/>
      <c r="C700" s="553"/>
    </row>
    <row r="701" spans="2:3" x14ac:dyDescent="0.25">
      <c r="B701" s="553"/>
      <c r="C701" s="553"/>
    </row>
    <row r="702" spans="2:3" x14ac:dyDescent="0.25">
      <c r="B702" s="553"/>
      <c r="C702" s="553"/>
    </row>
    <row r="703" spans="2:3" x14ac:dyDescent="0.25">
      <c r="B703" s="553"/>
      <c r="C703" s="553"/>
    </row>
    <row r="704" spans="2:3" x14ac:dyDescent="0.25">
      <c r="B704" s="553"/>
      <c r="C704" s="553"/>
    </row>
    <row r="705" spans="2:3" x14ac:dyDescent="0.25">
      <c r="B705" s="553"/>
      <c r="C705" s="553"/>
    </row>
    <row r="706" spans="2:3" x14ac:dyDescent="0.25">
      <c r="B706" s="553"/>
      <c r="C706" s="553"/>
    </row>
    <row r="707" spans="2:3" x14ac:dyDescent="0.25">
      <c r="B707" s="553"/>
      <c r="C707" s="553"/>
    </row>
    <row r="708" spans="2:3" x14ac:dyDescent="0.25">
      <c r="B708" s="553"/>
      <c r="C708" s="553"/>
    </row>
    <row r="709" spans="2:3" x14ac:dyDescent="0.25">
      <c r="B709" s="553"/>
      <c r="C709" s="553"/>
    </row>
    <row r="710" spans="2:3" x14ac:dyDescent="0.25">
      <c r="B710" s="553"/>
      <c r="C710" s="553"/>
    </row>
    <row r="711" spans="2:3" x14ac:dyDescent="0.25">
      <c r="B711" s="553"/>
      <c r="C711" s="553"/>
    </row>
    <row r="712" spans="2:3" x14ac:dyDescent="0.25">
      <c r="B712" s="553"/>
      <c r="C712" s="553"/>
    </row>
    <row r="713" spans="2:3" x14ac:dyDescent="0.25">
      <c r="B713" s="553"/>
      <c r="C713" s="553"/>
    </row>
    <row r="714" spans="2:3" x14ac:dyDescent="0.25">
      <c r="B714" s="553"/>
      <c r="C714" s="553"/>
    </row>
    <row r="715" spans="2:3" x14ac:dyDescent="0.25">
      <c r="B715" s="553"/>
      <c r="C715" s="553"/>
    </row>
    <row r="716" spans="2:3" x14ac:dyDescent="0.25">
      <c r="B716" s="553"/>
      <c r="C716" s="553"/>
    </row>
    <row r="717" spans="2:3" x14ac:dyDescent="0.25">
      <c r="B717" s="553"/>
      <c r="C717" s="553"/>
    </row>
    <row r="718" spans="2:3" x14ac:dyDescent="0.25">
      <c r="B718" s="553"/>
      <c r="C718" s="553"/>
    </row>
    <row r="719" spans="2:3" x14ac:dyDescent="0.25">
      <c r="B719" s="553"/>
      <c r="C719" s="553"/>
    </row>
    <row r="720" spans="2:3" x14ac:dyDescent="0.25">
      <c r="B720" s="553"/>
      <c r="C720" s="553"/>
    </row>
    <row r="721" spans="2:3" x14ac:dyDescent="0.25">
      <c r="B721" s="553"/>
      <c r="C721" s="553"/>
    </row>
    <row r="722" spans="2:3" x14ac:dyDescent="0.25">
      <c r="B722" s="553"/>
      <c r="C722" s="553"/>
    </row>
    <row r="723" spans="2:3" x14ac:dyDescent="0.25">
      <c r="B723" s="553"/>
      <c r="C723" s="553"/>
    </row>
    <row r="724" spans="2:3" x14ac:dyDescent="0.25">
      <c r="B724" s="553"/>
      <c r="C724" s="553"/>
    </row>
    <row r="725" spans="2:3" x14ac:dyDescent="0.25">
      <c r="B725" s="553"/>
      <c r="C725" s="553"/>
    </row>
    <row r="726" spans="2:3" x14ac:dyDescent="0.25">
      <c r="B726" s="553"/>
      <c r="C726" s="553"/>
    </row>
    <row r="727" spans="2:3" x14ac:dyDescent="0.25">
      <c r="B727" s="553"/>
      <c r="C727" s="553"/>
    </row>
    <row r="728" spans="2:3" x14ac:dyDescent="0.25">
      <c r="B728" s="553"/>
      <c r="C728" s="553"/>
    </row>
    <row r="729" spans="2:3" x14ac:dyDescent="0.25">
      <c r="B729" s="553"/>
      <c r="C729" s="553"/>
    </row>
    <row r="730" spans="2:3" x14ac:dyDescent="0.25">
      <c r="B730" s="553"/>
      <c r="C730" s="553"/>
    </row>
    <row r="731" spans="2:3" x14ac:dyDescent="0.25">
      <c r="B731" s="553"/>
      <c r="C731" s="553"/>
    </row>
    <row r="732" spans="2:3" x14ac:dyDescent="0.25">
      <c r="B732" s="553"/>
      <c r="C732" s="553"/>
    </row>
    <row r="733" spans="2:3" x14ac:dyDescent="0.25">
      <c r="B733" s="553"/>
      <c r="C733" s="553"/>
    </row>
    <row r="734" spans="2:3" x14ac:dyDescent="0.25">
      <c r="B734" s="553"/>
      <c r="C734" s="553"/>
    </row>
    <row r="735" spans="2:3" x14ac:dyDescent="0.25">
      <c r="B735" s="553"/>
      <c r="C735" s="553"/>
    </row>
    <row r="736" spans="2:3" x14ac:dyDescent="0.25">
      <c r="B736" s="553"/>
      <c r="C736" s="553"/>
    </row>
    <row r="737" spans="2:3" x14ac:dyDescent="0.25">
      <c r="B737" s="553"/>
      <c r="C737" s="553"/>
    </row>
    <row r="738" spans="2:3" x14ac:dyDescent="0.25">
      <c r="B738" s="553"/>
      <c r="C738" s="553"/>
    </row>
    <row r="739" spans="2:3" x14ac:dyDescent="0.25">
      <c r="B739" s="553"/>
      <c r="C739" s="553"/>
    </row>
    <row r="740" spans="2:3" x14ac:dyDescent="0.25">
      <c r="B740" s="553"/>
      <c r="C740" s="553"/>
    </row>
    <row r="741" spans="2:3" x14ac:dyDescent="0.25">
      <c r="B741" s="553"/>
      <c r="C741" s="553"/>
    </row>
    <row r="742" spans="2:3" x14ac:dyDescent="0.25">
      <c r="B742" s="553"/>
      <c r="C742" s="553"/>
    </row>
    <row r="743" spans="2:3" x14ac:dyDescent="0.25">
      <c r="B743" s="553"/>
      <c r="C743" s="553"/>
    </row>
    <row r="744" spans="2:3" x14ac:dyDescent="0.25">
      <c r="B744" s="553"/>
      <c r="C744" s="553"/>
    </row>
    <row r="745" spans="2:3" x14ac:dyDescent="0.25">
      <c r="B745" s="553"/>
      <c r="C745" s="553"/>
    </row>
    <row r="746" spans="2:3" x14ac:dyDescent="0.25">
      <c r="B746" s="553"/>
      <c r="C746" s="553"/>
    </row>
    <row r="747" spans="2:3" x14ac:dyDescent="0.25">
      <c r="B747" s="553"/>
      <c r="C747" s="553"/>
    </row>
    <row r="748" spans="2:3" x14ac:dyDescent="0.25">
      <c r="B748" s="553"/>
      <c r="C748" s="553"/>
    </row>
    <row r="749" spans="2:3" x14ac:dyDescent="0.25">
      <c r="B749" s="553"/>
      <c r="C749" s="553"/>
    </row>
    <row r="750" spans="2:3" x14ac:dyDescent="0.25">
      <c r="B750" s="553"/>
      <c r="C750" s="553"/>
    </row>
    <row r="751" spans="2:3" x14ac:dyDescent="0.25">
      <c r="B751" s="553"/>
      <c r="C751" s="553"/>
    </row>
    <row r="752" spans="2:3" x14ac:dyDescent="0.25">
      <c r="B752" s="553"/>
      <c r="C752" s="553"/>
    </row>
    <row r="753" spans="2:3" x14ac:dyDescent="0.25">
      <c r="B753" s="553"/>
      <c r="C753" s="553"/>
    </row>
    <row r="754" spans="2:3" x14ac:dyDescent="0.25">
      <c r="B754" s="553"/>
      <c r="C754" s="553"/>
    </row>
    <row r="755" spans="2:3" x14ac:dyDescent="0.25">
      <c r="B755" s="553"/>
      <c r="C755" s="553"/>
    </row>
    <row r="756" spans="2:3" x14ac:dyDescent="0.25">
      <c r="B756" s="553"/>
      <c r="C756" s="553"/>
    </row>
    <row r="757" spans="2:3" x14ac:dyDescent="0.25">
      <c r="B757" s="553"/>
      <c r="C757" s="553"/>
    </row>
    <row r="758" spans="2:3" x14ac:dyDescent="0.25">
      <c r="B758" s="553"/>
      <c r="C758" s="553"/>
    </row>
    <row r="759" spans="2:3" x14ac:dyDescent="0.25">
      <c r="B759" s="553"/>
      <c r="C759" s="553"/>
    </row>
    <row r="760" spans="2:3" x14ac:dyDescent="0.25">
      <c r="B760" s="553"/>
      <c r="C760" s="553"/>
    </row>
    <row r="761" spans="2:3" x14ac:dyDescent="0.25">
      <c r="B761" s="553"/>
      <c r="C761" s="553"/>
    </row>
    <row r="762" spans="2:3" x14ac:dyDescent="0.25">
      <c r="B762" s="553"/>
      <c r="C762" s="553"/>
    </row>
    <row r="763" spans="2:3" x14ac:dyDescent="0.25">
      <c r="B763" s="553"/>
      <c r="C763" s="553"/>
    </row>
    <row r="764" spans="2:3" x14ac:dyDescent="0.25">
      <c r="B764" s="553"/>
      <c r="C764" s="553"/>
    </row>
    <row r="765" spans="2:3" x14ac:dyDescent="0.25">
      <c r="B765" s="553"/>
      <c r="C765" s="553"/>
    </row>
    <row r="766" spans="2:3" x14ac:dyDescent="0.25">
      <c r="B766" s="553"/>
      <c r="C766" s="553"/>
    </row>
    <row r="767" spans="2:3" x14ac:dyDescent="0.25">
      <c r="B767" s="553"/>
      <c r="C767" s="553"/>
    </row>
    <row r="768" spans="2:3" x14ac:dyDescent="0.25">
      <c r="B768" s="553"/>
      <c r="C768" s="553"/>
    </row>
    <row r="769" spans="2:3" x14ac:dyDescent="0.25">
      <c r="B769" s="553"/>
      <c r="C769" s="553"/>
    </row>
    <row r="770" spans="2:3" x14ac:dyDescent="0.25">
      <c r="B770" s="553"/>
      <c r="C770" s="553"/>
    </row>
    <row r="771" spans="2:3" x14ac:dyDescent="0.25">
      <c r="B771" s="553"/>
      <c r="C771" s="553"/>
    </row>
    <row r="772" spans="2:3" x14ac:dyDescent="0.25">
      <c r="B772" s="553"/>
      <c r="C772" s="553"/>
    </row>
    <row r="773" spans="2:3" x14ac:dyDescent="0.25">
      <c r="B773" s="553"/>
      <c r="C773" s="553"/>
    </row>
    <row r="774" spans="2:3" x14ac:dyDescent="0.25">
      <c r="B774" s="553"/>
      <c r="C774" s="553"/>
    </row>
    <row r="775" spans="2:3" x14ac:dyDescent="0.25">
      <c r="B775" s="553"/>
      <c r="C775" s="553"/>
    </row>
    <row r="776" spans="2:3" x14ac:dyDescent="0.25">
      <c r="B776" s="553"/>
      <c r="C776" s="553"/>
    </row>
    <row r="777" spans="2:3" x14ac:dyDescent="0.25">
      <c r="B777" s="553"/>
      <c r="C777" s="553"/>
    </row>
    <row r="778" spans="2:3" x14ac:dyDescent="0.25">
      <c r="B778" s="553"/>
      <c r="C778" s="553"/>
    </row>
    <row r="779" spans="2:3" x14ac:dyDescent="0.25">
      <c r="B779" s="553"/>
      <c r="C779" s="553"/>
    </row>
    <row r="780" spans="2:3" x14ac:dyDescent="0.25">
      <c r="B780" s="553"/>
      <c r="C780" s="553"/>
    </row>
    <row r="781" spans="2:3" x14ac:dyDescent="0.25">
      <c r="B781" s="553"/>
      <c r="C781" s="553"/>
    </row>
    <row r="782" spans="2:3" x14ac:dyDescent="0.25">
      <c r="B782" s="553"/>
      <c r="C782" s="553"/>
    </row>
    <row r="783" spans="2:3" x14ac:dyDescent="0.25">
      <c r="B783" s="553"/>
      <c r="C783" s="553"/>
    </row>
    <row r="784" spans="2:3" x14ac:dyDescent="0.25">
      <c r="B784" s="553"/>
      <c r="C784" s="553"/>
    </row>
    <row r="785" spans="2:3" x14ac:dyDescent="0.25">
      <c r="B785" s="553"/>
      <c r="C785" s="553"/>
    </row>
    <row r="786" spans="2:3" x14ac:dyDescent="0.25">
      <c r="B786" s="553"/>
      <c r="C786" s="553"/>
    </row>
    <row r="787" spans="2:3" x14ac:dyDescent="0.25">
      <c r="B787" s="553"/>
      <c r="C787" s="553"/>
    </row>
    <row r="788" spans="2:3" x14ac:dyDescent="0.25">
      <c r="B788" s="553"/>
      <c r="C788" s="553"/>
    </row>
    <row r="789" spans="2:3" x14ac:dyDescent="0.25">
      <c r="B789" s="553"/>
      <c r="C789" s="553"/>
    </row>
    <row r="790" spans="2:3" x14ac:dyDescent="0.25">
      <c r="B790" s="553"/>
      <c r="C790" s="553"/>
    </row>
    <row r="791" spans="2:3" x14ac:dyDescent="0.25">
      <c r="B791" s="553"/>
      <c r="C791" s="553"/>
    </row>
    <row r="792" spans="2:3" x14ac:dyDescent="0.25">
      <c r="B792" s="553"/>
      <c r="C792" s="553"/>
    </row>
    <row r="793" spans="2:3" x14ac:dyDescent="0.25">
      <c r="B793" s="553"/>
      <c r="C793" s="553"/>
    </row>
    <row r="794" spans="2:3" x14ac:dyDescent="0.25">
      <c r="B794" s="553"/>
      <c r="C794" s="553"/>
    </row>
    <row r="795" spans="2:3" x14ac:dyDescent="0.25">
      <c r="B795" s="553"/>
      <c r="C795" s="553"/>
    </row>
    <row r="796" spans="2:3" x14ac:dyDescent="0.25">
      <c r="B796" s="553"/>
      <c r="C796" s="553"/>
    </row>
    <row r="797" spans="2:3" x14ac:dyDescent="0.25">
      <c r="B797" s="553"/>
      <c r="C797" s="553"/>
    </row>
    <row r="798" spans="2:3" x14ac:dyDescent="0.25">
      <c r="B798" s="553"/>
      <c r="C798" s="553"/>
    </row>
    <row r="799" spans="2:3" x14ac:dyDescent="0.25">
      <c r="B799" s="553"/>
      <c r="C799" s="553"/>
    </row>
    <row r="800" spans="2:3" x14ac:dyDescent="0.25">
      <c r="B800" s="553"/>
      <c r="C800" s="553"/>
    </row>
    <row r="801" spans="2:3" x14ac:dyDescent="0.25">
      <c r="B801" s="553"/>
      <c r="C801" s="553"/>
    </row>
    <row r="802" spans="2:3" x14ac:dyDescent="0.25">
      <c r="B802" s="553"/>
      <c r="C802" s="553"/>
    </row>
    <row r="803" spans="2:3" x14ac:dyDescent="0.25">
      <c r="B803" s="553"/>
      <c r="C803" s="553"/>
    </row>
    <row r="804" spans="2:3" x14ac:dyDescent="0.25">
      <c r="B804" s="553"/>
      <c r="C804" s="553"/>
    </row>
    <row r="805" spans="2:3" x14ac:dyDescent="0.25">
      <c r="B805" s="553"/>
      <c r="C805" s="553"/>
    </row>
    <row r="806" spans="2:3" x14ac:dyDescent="0.25">
      <c r="B806" s="553"/>
      <c r="C806" s="553"/>
    </row>
    <row r="807" spans="2:3" x14ac:dyDescent="0.25">
      <c r="B807" s="553"/>
      <c r="C807" s="553"/>
    </row>
    <row r="808" spans="2:3" x14ac:dyDescent="0.25">
      <c r="B808" s="553"/>
      <c r="C808" s="553"/>
    </row>
    <row r="809" spans="2:3" x14ac:dyDescent="0.25">
      <c r="B809" s="553"/>
      <c r="C809" s="553"/>
    </row>
    <row r="810" spans="2:3" x14ac:dyDescent="0.25">
      <c r="B810" s="553"/>
      <c r="C810" s="553"/>
    </row>
    <row r="811" spans="2:3" x14ac:dyDescent="0.25">
      <c r="B811" s="553"/>
      <c r="C811" s="553"/>
    </row>
    <row r="812" spans="2:3" x14ac:dyDescent="0.25">
      <c r="B812" s="553"/>
      <c r="C812" s="553"/>
    </row>
    <row r="813" spans="2:3" x14ac:dyDescent="0.25">
      <c r="B813" s="553"/>
      <c r="C813" s="553"/>
    </row>
    <row r="814" spans="2:3" x14ac:dyDescent="0.25">
      <c r="B814" s="553"/>
      <c r="C814" s="553"/>
    </row>
    <row r="815" spans="2:3" x14ac:dyDescent="0.25">
      <c r="B815" s="553"/>
      <c r="C815" s="553"/>
    </row>
    <row r="816" spans="2:3" x14ac:dyDescent="0.25">
      <c r="B816" s="553"/>
      <c r="C816" s="553"/>
    </row>
    <row r="817" spans="2:3" x14ac:dyDescent="0.25">
      <c r="B817" s="553"/>
      <c r="C817" s="553"/>
    </row>
    <row r="818" spans="2:3" x14ac:dyDescent="0.25">
      <c r="B818" s="553"/>
      <c r="C818" s="553"/>
    </row>
    <row r="819" spans="2:3" x14ac:dyDescent="0.25">
      <c r="B819" s="553"/>
      <c r="C819" s="553"/>
    </row>
    <row r="820" spans="2:3" x14ac:dyDescent="0.25">
      <c r="B820" s="553"/>
      <c r="C820" s="553"/>
    </row>
    <row r="821" spans="2:3" x14ac:dyDescent="0.25">
      <c r="B821" s="553"/>
      <c r="C821" s="553"/>
    </row>
    <row r="822" spans="2:3" x14ac:dyDescent="0.25">
      <c r="B822" s="553"/>
      <c r="C822" s="553"/>
    </row>
    <row r="823" spans="2:3" x14ac:dyDescent="0.25">
      <c r="B823" s="553"/>
      <c r="C823" s="553"/>
    </row>
    <row r="824" spans="2:3" x14ac:dyDescent="0.25">
      <c r="B824" s="553"/>
      <c r="C824" s="553"/>
    </row>
    <row r="825" spans="2:3" x14ac:dyDescent="0.25">
      <c r="B825" s="553"/>
      <c r="C825" s="553"/>
    </row>
    <row r="826" spans="2:3" x14ac:dyDescent="0.25">
      <c r="B826" s="553"/>
      <c r="C826" s="553"/>
    </row>
    <row r="827" spans="2:3" x14ac:dyDescent="0.25">
      <c r="B827" s="553"/>
      <c r="C827" s="553"/>
    </row>
    <row r="828" spans="2:3" x14ac:dyDescent="0.25">
      <c r="B828" s="553"/>
      <c r="C828" s="553"/>
    </row>
    <row r="829" spans="2:3" x14ac:dyDescent="0.25">
      <c r="B829" s="553"/>
      <c r="C829" s="553"/>
    </row>
    <row r="830" spans="2:3" x14ac:dyDescent="0.25">
      <c r="B830" s="553"/>
      <c r="C830" s="553"/>
    </row>
    <row r="831" spans="2:3" x14ac:dyDescent="0.25">
      <c r="B831" s="553"/>
      <c r="C831" s="553"/>
    </row>
    <row r="832" spans="2:3" x14ac:dyDescent="0.25">
      <c r="B832" s="553"/>
      <c r="C832" s="553"/>
    </row>
    <row r="833" spans="2:3" x14ac:dyDescent="0.25">
      <c r="B833" s="553"/>
      <c r="C833" s="553"/>
    </row>
    <row r="834" spans="2:3" x14ac:dyDescent="0.25">
      <c r="B834" s="553"/>
      <c r="C834" s="553"/>
    </row>
    <row r="835" spans="2:3" x14ac:dyDescent="0.25">
      <c r="B835" s="553"/>
      <c r="C835" s="553"/>
    </row>
    <row r="836" spans="2:3" x14ac:dyDescent="0.25">
      <c r="B836" s="553"/>
      <c r="C836" s="553"/>
    </row>
    <row r="837" spans="2:3" x14ac:dyDescent="0.25">
      <c r="B837" s="553"/>
      <c r="C837" s="553"/>
    </row>
    <row r="838" spans="2:3" x14ac:dyDescent="0.25">
      <c r="B838" s="553"/>
      <c r="C838" s="553"/>
    </row>
    <row r="839" spans="2:3" x14ac:dyDescent="0.25">
      <c r="B839" s="553"/>
      <c r="C839" s="553"/>
    </row>
    <row r="840" spans="2:3" x14ac:dyDescent="0.25">
      <c r="B840" s="553"/>
      <c r="C840" s="553"/>
    </row>
    <row r="841" spans="2:3" x14ac:dyDescent="0.25">
      <c r="B841" s="553"/>
      <c r="C841" s="553"/>
    </row>
    <row r="842" spans="2:3" x14ac:dyDescent="0.25">
      <c r="B842" s="553"/>
      <c r="C842" s="553"/>
    </row>
    <row r="843" spans="2:3" x14ac:dyDescent="0.25">
      <c r="B843" s="553"/>
      <c r="C843" s="553"/>
    </row>
    <row r="844" spans="2:3" x14ac:dyDescent="0.25">
      <c r="B844" s="553"/>
      <c r="C844" s="553"/>
    </row>
    <row r="845" spans="2:3" x14ac:dyDescent="0.25">
      <c r="B845" s="553"/>
      <c r="C845" s="553"/>
    </row>
    <row r="846" spans="2:3" x14ac:dyDescent="0.25">
      <c r="B846" s="553"/>
      <c r="C846" s="553"/>
    </row>
    <row r="847" spans="2:3" x14ac:dyDescent="0.25">
      <c r="B847" s="553"/>
      <c r="C847" s="553"/>
    </row>
    <row r="848" spans="2:3" x14ac:dyDescent="0.25">
      <c r="B848" s="553"/>
      <c r="C848" s="553"/>
    </row>
    <row r="849" spans="2:3" x14ac:dyDescent="0.25">
      <c r="B849" s="553"/>
      <c r="C849" s="553"/>
    </row>
    <row r="850" spans="2:3" x14ac:dyDescent="0.25">
      <c r="B850" s="553"/>
      <c r="C850" s="553"/>
    </row>
    <row r="851" spans="2:3" x14ac:dyDescent="0.25">
      <c r="B851" s="553"/>
      <c r="C851" s="553"/>
    </row>
    <row r="852" spans="2:3" x14ac:dyDescent="0.25">
      <c r="B852" s="553"/>
      <c r="C852" s="553"/>
    </row>
    <row r="853" spans="2:3" x14ac:dyDescent="0.25">
      <c r="B853" s="553"/>
      <c r="C853" s="553"/>
    </row>
    <row r="854" spans="2:3" x14ac:dyDescent="0.25">
      <c r="B854" s="553"/>
      <c r="C854" s="553"/>
    </row>
    <row r="855" spans="2:3" x14ac:dyDescent="0.25">
      <c r="B855" s="553"/>
      <c r="C855" s="553"/>
    </row>
    <row r="856" spans="2:3" x14ac:dyDescent="0.25">
      <c r="B856" s="553"/>
      <c r="C856" s="553"/>
    </row>
    <row r="857" spans="2:3" x14ac:dyDescent="0.25">
      <c r="B857" s="553"/>
      <c r="C857" s="553"/>
    </row>
    <row r="858" spans="2:3" x14ac:dyDescent="0.25">
      <c r="B858" s="553"/>
      <c r="C858" s="553"/>
    </row>
    <row r="859" spans="2:3" x14ac:dyDescent="0.25">
      <c r="B859" s="553"/>
      <c r="C859" s="553"/>
    </row>
    <row r="860" spans="2:3" x14ac:dyDescent="0.25">
      <c r="B860" s="553"/>
      <c r="C860" s="553"/>
    </row>
    <row r="861" spans="2:3" x14ac:dyDescent="0.25">
      <c r="B861" s="553"/>
      <c r="C861" s="553"/>
    </row>
    <row r="862" spans="2:3" x14ac:dyDescent="0.25">
      <c r="B862" s="553"/>
      <c r="C862" s="553"/>
    </row>
    <row r="863" spans="2:3" x14ac:dyDescent="0.25">
      <c r="B863" s="553"/>
      <c r="C863" s="553"/>
    </row>
    <row r="864" spans="2:3" x14ac:dyDescent="0.25">
      <c r="B864" s="553"/>
      <c r="C864" s="553"/>
    </row>
    <row r="865" spans="2:3" x14ac:dyDescent="0.25">
      <c r="B865" s="553"/>
      <c r="C865" s="553"/>
    </row>
    <row r="866" spans="2:3" x14ac:dyDescent="0.25">
      <c r="B866" s="553"/>
      <c r="C866" s="553"/>
    </row>
    <row r="867" spans="2:3" x14ac:dyDescent="0.25">
      <c r="B867" s="553"/>
      <c r="C867" s="553"/>
    </row>
    <row r="868" spans="2:3" x14ac:dyDescent="0.25">
      <c r="B868" s="553"/>
      <c r="C868" s="553"/>
    </row>
    <row r="869" spans="2:3" x14ac:dyDescent="0.25">
      <c r="B869" s="553"/>
      <c r="C869" s="553"/>
    </row>
    <row r="870" spans="2:3" x14ac:dyDescent="0.25">
      <c r="B870" s="553"/>
      <c r="C870" s="553"/>
    </row>
    <row r="871" spans="2:3" x14ac:dyDescent="0.25">
      <c r="B871" s="553"/>
      <c r="C871" s="553"/>
    </row>
    <row r="872" spans="2:3" x14ac:dyDescent="0.25">
      <c r="B872" s="553"/>
      <c r="C872" s="553"/>
    </row>
    <row r="873" spans="2:3" x14ac:dyDescent="0.25">
      <c r="B873" s="553"/>
      <c r="C873" s="553"/>
    </row>
    <row r="874" spans="2:3" x14ac:dyDescent="0.25">
      <c r="B874" s="553"/>
      <c r="C874" s="553"/>
    </row>
    <row r="875" spans="2:3" x14ac:dyDescent="0.25">
      <c r="B875" s="553"/>
      <c r="C875" s="553"/>
    </row>
    <row r="876" spans="2:3" x14ac:dyDescent="0.25">
      <c r="B876" s="553"/>
      <c r="C876" s="553"/>
    </row>
    <row r="877" spans="2:3" x14ac:dyDescent="0.25">
      <c r="B877" s="553"/>
      <c r="C877" s="553"/>
    </row>
    <row r="878" spans="2:3" x14ac:dyDescent="0.25">
      <c r="B878" s="553"/>
      <c r="C878" s="553"/>
    </row>
    <row r="879" spans="2:3" x14ac:dyDescent="0.25">
      <c r="B879" s="553"/>
      <c r="C879" s="553"/>
    </row>
    <row r="880" spans="2:3" x14ac:dyDescent="0.25">
      <c r="B880" s="553"/>
      <c r="C880" s="553"/>
    </row>
    <row r="881" spans="2:3" x14ac:dyDescent="0.25">
      <c r="B881" s="553"/>
      <c r="C881" s="553"/>
    </row>
    <row r="882" spans="2:3" x14ac:dyDescent="0.25">
      <c r="B882" s="553"/>
      <c r="C882" s="553"/>
    </row>
    <row r="883" spans="2:3" x14ac:dyDescent="0.25">
      <c r="B883" s="553"/>
      <c r="C883" s="553"/>
    </row>
    <row r="884" spans="2:3" x14ac:dyDescent="0.25">
      <c r="B884" s="553"/>
      <c r="C884" s="553"/>
    </row>
    <row r="885" spans="2:3" x14ac:dyDescent="0.25">
      <c r="B885" s="553"/>
      <c r="C885" s="553"/>
    </row>
    <row r="886" spans="2:3" x14ac:dyDescent="0.25">
      <c r="B886" s="553"/>
      <c r="C886" s="553"/>
    </row>
    <row r="887" spans="2:3" x14ac:dyDescent="0.25">
      <c r="B887" s="553"/>
      <c r="C887" s="553"/>
    </row>
    <row r="888" spans="2:3" x14ac:dyDescent="0.25">
      <c r="B888" s="553"/>
      <c r="C888" s="553"/>
    </row>
    <row r="889" spans="2:3" x14ac:dyDescent="0.25">
      <c r="B889" s="553"/>
      <c r="C889" s="553"/>
    </row>
    <row r="890" spans="2:3" x14ac:dyDescent="0.25">
      <c r="B890" s="553"/>
      <c r="C890" s="553"/>
    </row>
    <row r="891" spans="2:3" x14ac:dyDescent="0.25">
      <c r="B891" s="553"/>
      <c r="C891" s="553"/>
    </row>
    <row r="892" spans="2:3" x14ac:dyDescent="0.25">
      <c r="B892" s="553"/>
      <c r="C892" s="553"/>
    </row>
    <row r="893" spans="2:3" x14ac:dyDescent="0.25">
      <c r="B893" s="553"/>
      <c r="C893" s="553"/>
    </row>
    <row r="894" spans="2:3" x14ac:dyDescent="0.25">
      <c r="B894" s="553"/>
      <c r="C894" s="553"/>
    </row>
    <row r="895" spans="2:3" x14ac:dyDescent="0.25">
      <c r="B895" s="553"/>
      <c r="C895" s="553"/>
    </row>
    <row r="896" spans="2:3" x14ac:dyDescent="0.25">
      <c r="B896" s="553"/>
      <c r="C896" s="553"/>
    </row>
    <row r="897" spans="2:3" x14ac:dyDescent="0.25">
      <c r="B897" s="553"/>
      <c r="C897" s="553"/>
    </row>
    <row r="898" spans="2:3" x14ac:dyDescent="0.25">
      <c r="B898" s="553"/>
      <c r="C898" s="553"/>
    </row>
    <row r="899" spans="2:3" x14ac:dyDescent="0.25">
      <c r="B899" s="553"/>
      <c r="C899" s="553"/>
    </row>
    <row r="900" spans="2:3" x14ac:dyDescent="0.25">
      <c r="B900" s="553"/>
      <c r="C900" s="553"/>
    </row>
    <row r="901" spans="2:3" x14ac:dyDescent="0.25">
      <c r="B901" s="553"/>
      <c r="C901" s="553"/>
    </row>
    <row r="902" spans="2:3" x14ac:dyDescent="0.25">
      <c r="B902" s="553"/>
      <c r="C902" s="553"/>
    </row>
    <row r="903" spans="2:3" x14ac:dyDescent="0.25">
      <c r="B903" s="553"/>
      <c r="C903" s="553"/>
    </row>
    <row r="904" spans="2:3" x14ac:dyDescent="0.25">
      <c r="B904" s="553"/>
      <c r="C904" s="553"/>
    </row>
    <row r="905" spans="2:3" x14ac:dyDescent="0.25">
      <c r="B905" s="553"/>
      <c r="C905" s="553"/>
    </row>
    <row r="906" spans="2:3" x14ac:dyDescent="0.25">
      <c r="B906" s="553"/>
      <c r="C906" s="553"/>
    </row>
    <row r="907" spans="2:3" x14ac:dyDescent="0.25">
      <c r="B907" s="553"/>
      <c r="C907" s="553"/>
    </row>
    <row r="908" spans="2:3" x14ac:dyDescent="0.25">
      <c r="B908" s="553"/>
      <c r="C908" s="553"/>
    </row>
    <row r="909" spans="2:3" x14ac:dyDescent="0.25">
      <c r="B909" s="553"/>
      <c r="C909" s="553"/>
    </row>
    <row r="910" spans="2:3" x14ac:dyDescent="0.25">
      <c r="B910" s="553"/>
      <c r="C910" s="553"/>
    </row>
    <row r="911" spans="2:3" x14ac:dyDescent="0.25">
      <c r="B911" s="553"/>
      <c r="C911" s="553"/>
    </row>
    <row r="912" spans="2:3" x14ac:dyDescent="0.25">
      <c r="B912" s="553"/>
      <c r="C912" s="553"/>
    </row>
    <row r="913" spans="2:3" x14ac:dyDescent="0.25">
      <c r="B913" s="553"/>
      <c r="C913" s="553"/>
    </row>
    <row r="914" spans="2:3" x14ac:dyDescent="0.25">
      <c r="B914" s="553"/>
      <c r="C914" s="553"/>
    </row>
    <row r="915" spans="2:3" x14ac:dyDescent="0.25">
      <c r="B915" s="553"/>
      <c r="C915" s="553"/>
    </row>
    <row r="916" spans="2:3" x14ac:dyDescent="0.25">
      <c r="B916" s="553"/>
      <c r="C916" s="553"/>
    </row>
    <row r="917" spans="2:3" x14ac:dyDescent="0.25">
      <c r="B917" s="553"/>
      <c r="C917" s="553"/>
    </row>
    <row r="918" spans="2:3" x14ac:dyDescent="0.25">
      <c r="B918" s="553"/>
      <c r="C918" s="553"/>
    </row>
    <row r="919" spans="2:3" x14ac:dyDescent="0.25">
      <c r="B919" s="553"/>
      <c r="C919" s="553"/>
    </row>
    <row r="920" spans="2:3" x14ac:dyDescent="0.25">
      <c r="B920" s="553"/>
      <c r="C920" s="553"/>
    </row>
    <row r="921" spans="2:3" x14ac:dyDescent="0.25">
      <c r="B921" s="553"/>
      <c r="C921" s="553"/>
    </row>
    <row r="922" spans="2:3" x14ac:dyDescent="0.25">
      <c r="B922" s="553"/>
      <c r="C922" s="553"/>
    </row>
    <row r="923" spans="2:3" x14ac:dyDescent="0.25">
      <c r="B923" s="553"/>
      <c r="C923" s="553"/>
    </row>
    <row r="924" spans="2:3" x14ac:dyDescent="0.25">
      <c r="B924" s="553"/>
      <c r="C924" s="553"/>
    </row>
    <row r="925" spans="2:3" x14ac:dyDescent="0.25">
      <c r="B925" s="553"/>
      <c r="C925" s="553"/>
    </row>
    <row r="926" spans="2:3" x14ac:dyDescent="0.25">
      <c r="B926" s="553"/>
      <c r="C926" s="553"/>
    </row>
    <row r="927" spans="2:3" x14ac:dyDescent="0.25">
      <c r="B927" s="553"/>
      <c r="C927" s="553"/>
    </row>
    <row r="928" spans="2:3" x14ac:dyDescent="0.25">
      <c r="B928" s="553"/>
      <c r="C928" s="553"/>
    </row>
    <row r="929" spans="2:3" x14ac:dyDescent="0.25">
      <c r="B929" s="553"/>
      <c r="C929" s="553"/>
    </row>
    <row r="930" spans="2:3" x14ac:dyDescent="0.25">
      <c r="B930" s="553"/>
      <c r="C930" s="553"/>
    </row>
    <row r="931" spans="2:3" x14ac:dyDescent="0.25">
      <c r="B931" s="553"/>
      <c r="C931" s="553"/>
    </row>
    <row r="932" spans="2:3" x14ac:dyDescent="0.25">
      <c r="B932" s="553"/>
      <c r="C932" s="553"/>
    </row>
    <row r="933" spans="2:3" x14ac:dyDescent="0.25">
      <c r="B933" s="553"/>
      <c r="C933" s="553"/>
    </row>
    <row r="934" spans="2:3" x14ac:dyDescent="0.25">
      <c r="B934" s="553"/>
      <c r="C934" s="553"/>
    </row>
    <row r="935" spans="2:3" x14ac:dyDescent="0.25">
      <c r="B935" s="553"/>
      <c r="C935" s="553"/>
    </row>
    <row r="936" spans="2:3" x14ac:dyDescent="0.25">
      <c r="B936" s="553"/>
      <c r="C936" s="553"/>
    </row>
    <row r="937" spans="2:3" x14ac:dyDescent="0.25">
      <c r="B937" s="553"/>
      <c r="C937" s="553"/>
    </row>
    <row r="938" spans="2:3" x14ac:dyDescent="0.25">
      <c r="B938" s="553"/>
      <c r="C938" s="553"/>
    </row>
    <row r="939" spans="2:3" x14ac:dyDescent="0.25">
      <c r="B939" s="553"/>
      <c r="C939" s="553"/>
    </row>
    <row r="940" spans="2:3" x14ac:dyDescent="0.25">
      <c r="B940" s="553"/>
      <c r="C940" s="553"/>
    </row>
    <row r="941" spans="2:3" x14ac:dyDescent="0.25">
      <c r="B941" s="553"/>
      <c r="C941" s="553"/>
    </row>
    <row r="942" spans="2:3" x14ac:dyDescent="0.25">
      <c r="B942" s="553"/>
      <c r="C942" s="553"/>
    </row>
    <row r="943" spans="2:3" x14ac:dyDescent="0.25">
      <c r="B943" s="553"/>
      <c r="C943" s="553"/>
    </row>
    <row r="944" spans="2:3" x14ac:dyDescent="0.25">
      <c r="B944" s="553"/>
      <c r="C944" s="553"/>
    </row>
    <row r="945" spans="2:3" x14ac:dyDescent="0.25">
      <c r="B945" s="553"/>
      <c r="C945" s="553"/>
    </row>
    <row r="946" spans="2:3" x14ac:dyDescent="0.25">
      <c r="B946" s="553"/>
      <c r="C946" s="553"/>
    </row>
    <row r="947" spans="2:3" x14ac:dyDescent="0.25">
      <c r="B947" s="553"/>
      <c r="C947" s="553"/>
    </row>
    <row r="948" spans="2:3" x14ac:dyDescent="0.25">
      <c r="B948" s="553"/>
      <c r="C948" s="553"/>
    </row>
    <row r="949" spans="2:3" x14ac:dyDescent="0.25">
      <c r="B949" s="553"/>
      <c r="C949" s="553"/>
    </row>
    <row r="950" spans="2:3" x14ac:dyDescent="0.25">
      <c r="B950" s="553"/>
      <c r="C950" s="553"/>
    </row>
    <row r="951" spans="2:3" x14ac:dyDescent="0.25">
      <c r="B951" s="553"/>
      <c r="C951" s="553"/>
    </row>
    <row r="952" spans="2:3" x14ac:dyDescent="0.25">
      <c r="B952" s="553"/>
      <c r="C952" s="553"/>
    </row>
    <row r="953" spans="2:3" x14ac:dyDescent="0.25">
      <c r="B953" s="553"/>
      <c r="C953" s="553"/>
    </row>
    <row r="954" spans="2:3" x14ac:dyDescent="0.25">
      <c r="B954" s="553"/>
      <c r="C954" s="553"/>
    </row>
    <row r="955" spans="2:3" x14ac:dyDescent="0.25">
      <c r="B955" s="553"/>
      <c r="C955" s="553"/>
    </row>
    <row r="956" spans="2:3" x14ac:dyDescent="0.25">
      <c r="B956" s="553"/>
      <c r="C956" s="553"/>
    </row>
    <row r="957" spans="2:3" x14ac:dyDescent="0.25">
      <c r="B957" s="553"/>
      <c r="C957" s="553"/>
    </row>
    <row r="958" spans="2:3" x14ac:dyDescent="0.25">
      <c r="B958" s="553"/>
      <c r="C958" s="553"/>
    </row>
    <row r="959" spans="2:3" x14ac:dyDescent="0.25">
      <c r="B959" s="553"/>
      <c r="C959" s="553"/>
    </row>
    <row r="960" spans="2:3" x14ac:dyDescent="0.25">
      <c r="B960" s="553"/>
      <c r="C960" s="553"/>
    </row>
    <row r="961" spans="2:3" x14ac:dyDescent="0.25">
      <c r="B961" s="553"/>
      <c r="C961" s="553"/>
    </row>
    <row r="962" spans="2:3" x14ac:dyDescent="0.25">
      <c r="B962" s="553"/>
      <c r="C962" s="553"/>
    </row>
    <row r="963" spans="2:3" x14ac:dyDescent="0.25">
      <c r="B963" s="553"/>
      <c r="C963" s="553"/>
    </row>
    <row r="964" spans="2:3" x14ac:dyDescent="0.25">
      <c r="B964" s="553"/>
      <c r="C964" s="553"/>
    </row>
    <row r="965" spans="2:3" x14ac:dyDescent="0.25">
      <c r="B965" s="553"/>
      <c r="C965" s="553"/>
    </row>
    <row r="966" spans="2:3" x14ac:dyDescent="0.25">
      <c r="B966" s="553"/>
      <c r="C966" s="553"/>
    </row>
    <row r="967" spans="2:3" x14ac:dyDescent="0.25">
      <c r="B967" s="553"/>
      <c r="C967" s="553"/>
    </row>
    <row r="968" spans="2:3" x14ac:dyDescent="0.25">
      <c r="B968" s="553"/>
      <c r="C968" s="553"/>
    </row>
    <row r="969" spans="2:3" x14ac:dyDescent="0.25">
      <c r="B969" s="553"/>
      <c r="C969" s="553"/>
    </row>
    <row r="970" spans="2:3" x14ac:dyDescent="0.25">
      <c r="B970" s="553"/>
      <c r="C970" s="553"/>
    </row>
    <row r="971" spans="2:3" x14ac:dyDescent="0.25">
      <c r="B971" s="553"/>
      <c r="C971" s="553"/>
    </row>
    <row r="972" spans="2:3" x14ac:dyDescent="0.25">
      <c r="B972" s="553"/>
      <c r="C972" s="553"/>
    </row>
    <row r="973" spans="2:3" x14ac:dyDescent="0.25">
      <c r="B973" s="553"/>
      <c r="C973" s="553"/>
    </row>
    <row r="974" spans="2:3" x14ac:dyDescent="0.25">
      <c r="B974" s="553"/>
      <c r="C974" s="553"/>
    </row>
    <row r="975" spans="2:3" x14ac:dyDescent="0.25">
      <c r="B975" s="553"/>
      <c r="C975" s="553"/>
    </row>
    <row r="976" spans="2:3" x14ac:dyDescent="0.25">
      <c r="B976" s="553"/>
      <c r="C976" s="553"/>
    </row>
    <row r="977" spans="2:3" x14ac:dyDescent="0.25">
      <c r="B977" s="553"/>
      <c r="C977" s="553"/>
    </row>
    <row r="978" spans="2:3" x14ac:dyDescent="0.25">
      <c r="B978" s="553"/>
      <c r="C978" s="553"/>
    </row>
    <row r="979" spans="2:3" x14ac:dyDescent="0.25">
      <c r="B979" s="553"/>
      <c r="C979" s="553"/>
    </row>
    <row r="980" spans="2:3" x14ac:dyDescent="0.25">
      <c r="B980" s="553"/>
      <c r="C980" s="553"/>
    </row>
    <row r="981" spans="2:3" x14ac:dyDescent="0.25">
      <c r="B981" s="553"/>
      <c r="C981" s="553"/>
    </row>
    <row r="982" spans="2:3" x14ac:dyDescent="0.25">
      <c r="B982" s="553"/>
      <c r="C982" s="553"/>
    </row>
    <row r="983" spans="2:3" x14ac:dyDescent="0.25">
      <c r="B983" s="553"/>
      <c r="C983" s="553"/>
    </row>
    <row r="984" spans="2:3" x14ac:dyDescent="0.25">
      <c r="B984" s="553"/>
      <c r="C984" s="553"/>
    </row>
    <row r="985" spans="2:3" x14ac:dyDescent="0.25">
      <c r="B985" s="553"/>
      <c r="C985" s="553"/>
    </row>
    <row r="986" spans="2:3" x14ac:dyDescent="0.25">
      <c r="B986" s="553"/>
      <c r="C986" s="553"/>
    </row>
    <row r="987" spans="2:3" x14ac:dyDescent="0.25">
      <c r="B987" s="553"/>
      <c r="C987" s="553"/>
    </row>
    <row r="988" spans="2:3" x14ac:dyDescent="0.25">
      <c r="B988" s="553"/>
      <c r="C988" s="553"/>
    </row>
    <row r="989" spans="2:3" x14ac:dyDescent="0.25">
      <c r="B989" s="553"/>
      <c r="C989" s="553"/>
    </row>
    <row r="990" spans="2:3" x14ac:dyDescent="0.25">
      <c r="B990" s="553"/>
      <c r="C990" s="553"/>
    </row>
    <row r="991" spans="2:3" x14ac:dyDescent="0.25">
      <c r="B991" s="553"/>
      <c r="C991" s="553"/>
    </row>
    <row r="992" spans="2:3" x14ac:dyDescent="0.25">
      <c r="B992" s="553"/>
      <c r="C992" s="553"/>
    </row>
    <row r="993" spans="2:3" x14ac:dyDescent="0.25">
      <c r="B993" s="553"/>
      <c r="C993" s="553"/>
    </row>
    <row r="994" spans="2:3" x14ac:dyDescent="0.25">
      <c r="B994" s="553"/>
      <c r="C994" s="553"/>
    </row>
    <row r="995" spans="2:3" x14ac:dyDescent="0.25">
      <c r="B995" s="553"/>
      <c r="C995" s="553"/>
    </row>
    <row r="996" spans="2:3" x14ac:dyDescent="0.25">
      <c r="B996" s="553"/>
      <c r="C996" s="553"/>
    </row>
    <row r="997" spans="2:3" x14ac:dyDescent="0.25">
      <c r="B997" s="553"/>
      <c r="C997" s="553"/>
    </row>
    <row r="998" spans="2:3" x14ac:dyDescent="0.25">
      <c r="B998" s="553"/>
      <c r="C998" s="553"/>
    </row>
    <row r="999" spans="2:3" x14ac:dyDescent="0.25">
      <c r="B999" s="553"/>
      <c r="C999" s="553"/>
    </row>
    <row r="1000" spans="2:3" x14ac:dyDescent="0.25">
      <c r="B1000" s="553"/>
      <c r="C1000" s="553"/>
    </row>
    <row r="1001" spans="2:3" x14ac:dyDescent="0.25">
      <c r="B1001" s="553"/>
      <c r="C1001" s="553"/>
    </row>
    <row r="1002" spans="2:3" x14ac:dyDescent="0.25">
      <c r="B1002" s="553"/>
      <c r="C1002" s="553"/>
    </row>
    <row r="1003" spans="2:3" x14ac:dyDescent="0.25">
      <c r="B1003" s="553"/>
      <c r="C1003" s="553"/>
    </row>
    <row r="1004" spans="2:3" x14ac:dyDescent="0.25">
      <c r="B1004" s="553"/>
      <c r="C1004" s="553"/>
    </row>
    <row r="1005" spans="2:3" x14ac:dyDescent="0.25">
      <c r="B1005" s="553"/>
      <c r="C1005" s="553"/>
    </row>
    <row r="1006" spans="2:3" x14ac:dyDescent="0.25">
      <c r="B1006" s="553"/>
      <c r="C1006" s="553"/>
    </row>
    <row r="1007" spans="2:3" x14ac:dyDescent="0.25">
      <c r="B1007" s="553"/>
      <c r="C1007" s="553"/>
    </row>
    <row r="1008" spans="2:3" x14ac:dyDescent="0.25">
      <c r="B1008" s="553"/>
      <c r="C1008" s="553"/>
    </row>
    <row r="1009" spans="2:3" x14ac:dyDescent="0.25">
      <c r="B1009" s="553"/>
      <c r="C1009" s="553"/>
    </row>
    <row r="1010" spans="2:3" x14ac:dyDescent="0.25">
      <c r="B1010" s="553"/>
      <c r="C1010" s="553"/>
    </row>
    <row r="1011" spans="2:3" x14ac:dyDescent="0.25">
      <c r="B1011" s="553"/>
      <c r="C1011" s="553"/>
    </row>
    <row r="1012" spans="2:3" x14ac:dyDescent="0.25">
      <c r="B1012" s="553"/>
      <c r="C1012" s="553"/>
    </row>
    <row r="1013" spans="2:3" x14ac:dyDescent="0.25">
      <c r="B1013" s="553"/>
      <c r="C1013" s="553"/>
    </row>
    <row r="1014" spans="2:3" x14ac:dyDescent="0.25">
      <c r="B1014" s="553"/>
      <c r="C1014" s="553"/>
    </row>
    <row r="1015" spans="2:3" x14ac:dyDescent="0.25">
      <c r="B1015" s="553"/>
      <c r="C1015" s="553"/>
    </row>
    <row r="1016" spans="2:3" x14ac:dyDescent="0.25">
      <c r="B1016" s="553"/>
      <c r="C1016" s="553"/>
    </row>
    <row r="1017" spans="2:3" x14ac:dyDescent="0.25">
      <c r="B1017" s="553"/>
      <c r="C1017" s="553"/>
    </row>
    <row r="1018" spans="2:3" x14ac:dyDescent="0.25">
      <c r="B1018" s="553"/>
      <c r="C1018" s="553"/>
    </row>
    <row r="1019" spans="2:3" x14ac:dyDescent="0.25">
      <c r="B1019" s="553"/>
      <c r="C1019" s="553"/>
    </row>
    <row r="1020" spans="2:3" x14ac:dyDescent="0.25">
      <c r="B1020" s="553"/>
      <c r="C1020" s="553"/>
    </row>
    <row r="1021" spans="2:3" x14ac:dyDescent="0.25">
      <c r="B1021" s="553"/>
      <c r="C1021" s="553"/>
    </row>
    <row r="1022" spans="2:3" x14ac:dyDescent="0.25">
      <c r="B1022" s="553"/>
      <c r="C1022" s="553"/>
    </row>
    <row r="1023" spans="2:3" x14ac:dyDescent="0.25">
      <c r="B1023" s="553"/>
      <c r="C1023" s="553"/>
    </row>
    <row r="1024" spans="2:3" x14ac:dyDescent="0.25">
      <c r="B1024" s="553"/>
      <c r="C1024" s="553"/>
    </row>
    <row r="1025" spans="2:3" x14ac:dyDescent="0.25">
      <c r="B1025" s="553"/>
      <c r="C1025" s="553"/>
    </row>
    <row r="1026" spans="2:3" x14ac:dyDescent="0.25">
      <c r="B1026" s="553"/>
      <c r="C1026" s="553"/>
    </row>
    <row r="1027" spans="2:3" x14ac:dyDescent="0.25">
      <c r="B1027" s="553"/>
      <c r="C1027" s="553"/>
    </row>
    <row r="1028" spans="2:3" x14ac:dyDescent="0.25">
      <c r="B1028" s="553"/>
      <c r="C1028" s="553"/>
    </row>
    <row r="1029" spans="2:3" x14ac:dyDescent="0.25">
      <c r="B1029" s="553"/>
      <c r="C1029" s="553"/>
    </row>
    <row r="1030" spans="2:3" x14ac:dyDescent="0.25">
      <c r="B1030" s="553"/>
      <c r="C1030" s="553"/>
    </row>
    <row r="1031" spans="2:3" x14ac:dyDescent="0.25">
      <c r="B1031" s="553"/>
      <c r="C1031" s="553"/>
    </row>
    <row r="1032" spans="2:3" x14ac:dyDescent="0.25">
      <c r="B1032" s="553"/>
      <c r="C1032" s="553"/>
    </row>
    <row r="1033" spans="2:3" x14ac:dyDescent="0.25">
      <c r="B1033" s="553"/>
      <c r="C1033" s="553"/>
    </row>
    <row r="1034" spans="2:3" x14ac:dyDescent="0.25">
      <c r="B1034" s="553"/>
      <c r="C1034" s="553"/>
    </row>
    <row r="1035" spans="2:3" x14ac:dyDescent="0.25">
      <c r="B1035" s="553"/>
      <c r="C1035" s="553"/>
    </row>
    <row r="1036" spans="2:3" x14ac:dyDescent="0.25">
      <c r="B1036" s="553"/>
      <c r="C1036" s="553"/>
    </row>
    <row r="1037" spans="2:3" x14ac:dyDescent="0.25">
      <c r="B1037" s="553"/>
      <c r="C1037" s="553"/>
    </row>
    <row r="1038" spans="2:3" x14ac:dyDescent="0.25">
      <c r="B1038" s="553"/>
      <c r="C1038" s="553"/>
    </row>
    <row r="1039" spans="2:3" x14ac:dyDescent="0.25">
      <c r="B1039" s="553"/>
      <c r="C1039" s="553"/>
    </row>
    <row r="1040" spans="2:3" x14ac:dyDescent="0.25">
      <c r="B1040" s="553"/>
      <c r="C1040" s="553"/>
    </row>
    <row r="1041" spans="2:3" x14ac:dyDescent="0.25">
      <c r="B1041" s="553"/>
      <c r="C1041" s="553"/>
    </row>
    <row r="1042" spans="2:3" x14ac:dyDescent="0.25">
      <c r="B1042" s="553"/>
      <c r="C1042" s="553"/>
    </row>
    <row r="1043" spans="2:3" x14ac:dyDescent="0.25">
      <c r="B1043" s="553"/>
      <c r="C1043" s="553"/>
    </row>
    <row r="1044" spans="2:3" x14ac:dyDescent="0.25">
      <c r="B1044" s="553"/>
      <c r="C1044" s="553"/>
    </row>
    <row r="1045" spans="2:3" x14ac:dyDescent="0.25">
      <c r="B1045" s="553"/>
      <c r="C1045" s="553"/>
    </row>
    <row r="1046" spans="2:3" x14ac:dyDescent="0.25">
      <c r="B1046" s="553"/>
      <c r="C1046" s="553"/>
    </row>
    <row r="1047" spans="2:3" x14ac:dyDescent="0.25">
      <c r="B1047" s="553"/>
      <c r="C1047" s="553"/>
    </row>
    <row r="1048" spans="2:3" x14ac:dyDescent="0.25">
      <c r="B1048" s="553"/>
      <c r="C1048" s="553"/>
    </row>
    <row r="1049" spans="2:3" x14ac:dyDescent="0.25">
      <c r="B1049" s="553"/>
      <c r="C1049" s="553"/>
    </row>
    <row r="1050" spans="2:3" x14ac:dyDescent="0.25">
      <c r="B1050" s="553"/>
      <c r="C1050" s="553"/>
    </row>
    <row r="1051" spans="2:3" x14ac:dyDescent="0.25">
      <c r="B1051" s="553"/>
      <c r="C1051" s="553"/>
    </row>
    <row r="1052" spans="2:3" x14ac:dyDescent="0.25">
      <c r="B1052" s="553"/>
      <c r="C1052" s="553"/>
    </row>
    <row r="1053" spans="2:3" x14ac:dyDescent="0.25">
      <c r="B1053" s="553"/>
      <c r="C1053" s="553"/>
    </row>
    <row r="1054" spans="2:3" x14ac:dyDescent="0.25">
      <c r="B1054" s="553"/>
      <c r="C1054" s="553"/>
    </row>
    <row r="1055" spans="2:3" x14ac:dyDescent="0.25">
      <c r="B1055" s="553"/>
      <c r="C1055" s="553"/>
    </row>
    <row r="1056" spans="2:3" x14ac:dyDescent="0.25">
      <c r="B1056" s="553"/>
      <c r="C1056" s="553"/>
    </row>
    <row r="1057" spans="2:3" x14ac:dyDescent="0.25">
      <c r="B1057" s="553"/>
      <c r="C1057" s="553"/>
    </row>
    <row r="1058" spans="2:3" x14ac:dyDescent="0.25">
      <c r="B1058" s="553"/>
      <c r="C1058" s="553"/>
    </row>
    <row r="1059" spans="2:3" x14ac:dyDescent="0.25">
      <c r="B1059" s="553"/>
      <c r="C1059" s="553"/>
    </row>
    <row r="1060" spans="2:3" x14ac:dyDescent="0.25">
      <c r="B1060" s="553"/>
      <c r="C1060" s="553"/>
    </row>
    <row r="1061" spans="2:3" x14ac:dyDescent="0.25">
      <c r="B1061" s="553"/>
      <c r="C1061" s="553"/>
    </row>
    <row r="1062" spans="2:3" x14ac:dyDescent="0.25">
      <c r="B1062" s="553"/>
      <c r="C1062" s="553"/>
    </row>
    <row r="1063" spans="2:3" x14ac:dyDescent="0.25">
      <c r="B1063" s="553"/>
      <c r="C1063" s="553"/>
    </row>
    <row r="1064" spans="2:3" x14ac:dyDescent="0.25">
      <c r="B1064" s="553"/>
      <c r="C1064" s="553"/>
    </row>
    <row r="1065" spans="2:3" x14ac:dyDescent="0.25">
      <c r="B1065" s="553"/>
      <c r="C1065" s="553"/>
    </row>
    <row r="1066" spans="2:3" x14ac:dyDescent="0.25">
      <c r="B1066" s="553"/>
      <c r="C1066" s="553"/>
    </row>
    <row r="1067" spans="2:3" x14ac:dyDescent="0.25">
      <c r="B1067" s="553"/>
      <c r="C1067" s="553"/>
    </row>
    <row r="1068" spans="2:3" x14ac:dyDescent="0.25">
      <c r="B1068" s="553"/>
      <c r="C1068" s="553"/>
    </row>
    <row r="1069" spans="2:3" x14ac:dyDescent="0.25">
      <c r="B1069" s="553"/>
      <c r="C1069" s="553"/>
    </row>
    <row r="1070" spans="2:3" x14ac:dyDescent="0.25">
      <c r="B1070" s="553"/>
      <c r="C1070" s="553"/>
    </row>
    <row r="1071" spans="2:3" x14ac:dyDescent="0.25">
      <c r="B1071" s="553"/>
      <c r="C1071" s="553"/>
    </row>
    <row r="1072" spans="2:3" x14ac:dyDescent="0.25">
      <c r="B1072" s="553"/>
      <c r="C1072" s="553"/>
    </row>
    <row r="1073" spans="2:3" x14ac:dyDescent="0.25">
      <c r="B1073" s="553"/>
      <c r="C1073" s="553"/>
    </row>
    <row r="1074" spans="2:3" x14ac:dyDescent="0.25">
      <c r="B1074" s="553"/>
      <c r="C1074" s="553"/>
    </row>
    <row r="1075" spans="2:3" x14ac:dyDescent="0.25">
      <c r="B1075" s="553"/>
      <c r="C1075" s="553"/>
    </row>
    <row r="1076" spans="2:3" x14ac:dyDescent="0.25">
      <c r="B1076" s="553"/>
      <c r="C1076" s="553"/>
    </row>
    <row r="1077" spans="2:3" x14ac:dyDescent="0.25">
      <c r="B1077" s="553"/>
      <c r="C1077" s="553"/>
    </row>
    <row r="1078" spans="2:3" x14ac:dyDescent="0.25">
      <c r="B1078" s="553"/>
      <c r="C1078" s="553"/>
    </row>
    <row r="1079" spans="2:3" x14ac:dyDescent="0.25">
      <c r="B1079" s="553"/>
      <c r="C1079" s="553"/>
    </row>
    <row r="1080" spans="2:3" x14ac:dyDescent="0.25">
      <c r="B1080" s="553"/>
      <c r="C1080" s="553"/>
    </row>
    <row r="1081" spans="2:3" x14ac:dyDescent="0.25">
      <c r="B1081" s="553"/>
      <c r="C1081" s="553"/>
    </row>
    <row r="1082" spans="2:3" x14ac:dyDescent="0.25">
      <c r="B1082" s="553"/>
      <c r="C1082" s="553"/>
    </row>
    <row r="1083" spans="2:3" x14ac:dyDescent="0.25">
      <c r="B1083" s="553"/>
      <c r="C1083" s="553"/>
    </row>
    <row r="1084" spans="2:3" x14ac:dyDescent="0.25">
      <c r="B1084" s="553"/>
      <c r="C1084" s="553"/>
    </row>
    <row r="1085" spans="2:3" x14ac:dyDescent="0.25">
      <c r="B1085" s="553"/>
      <c r="C1085" s="553"/>
    </row>
    <row r="1086" spans="2:3" x14ac:dyDescent="0.25">
      <c r="B1086" s="553"/>
      <c r="C1086" s="553"/>
    </row>
    <row r="1087" spans="2:3" x14ac:dyDescent="0.25">
      <c r="B1087" s="553"/>
      <c r="C1087" s="553"/>
    </row>
    <row r="1088" spans="2:3" x14ac:dyDescent="0.25">
      <c r="B1088" s="553"/>
      <c r="C1088" s="553"/>
    </row>
    <row r="1089" spans="2:3" x14ac:dyDescent="0.25">
      <c r="B1089" s="553"/>
      <c r="C1089" s="553"/>
    </row>
    <row r="1090" spans="2:3" x14ac:dyDescent="0.25">
      <c r="B1090" s="553"/>
      <c r="C1090" s="553"/>
    </row>
    <row r="1091" spans="2:3" x14ac:dyDescent="0.25">
      <c r="B1091" s="553"/>
      <c r="C1091" s="553"/>
    </row>
    <row r="1092" spans="2:3" x14ac:dyDescent="0.25">
      <c r="B1092" s="553"/>
      <c r="C1092" s="553"/>
    </row>
    <row r="1093" spans="2:3" x14ac:dyDescent="0.25">
      <c r="B1093" s="553"/>
      <c r="C1093" s="553"/>
    </row>
    <row r="1094" spans="2:3" x14ac:dyDescent="0.25">
      <c r="B1094" s="553"/>
      <c r="C1094" s="553"/>
    </row>
    <row r="1095" spans="2:3" x14ac:dyDescent="0.25">
      <c r="B1095" s="553"/>
      <c r="C1095" s="553"/>
    </row>
    <row r="1096" spans="2:3" x14ac:dyDescent="0.25">
      <c r="B1096" s="553"/>
      <c r="C1096" s="553"/>
    </row>
    <row r="1097" spans="2:3" x14ac:dyDescent="0.25">
      <c r="B1097" s="553"/>
      <c r="C1097" s="553"/>
    </row>
    <row r="1098" spans="2:3" x14ac:dyDescent="0.25">
      <c r="B1098" s="553"/>
      <c r="C1098" s="553"/>
    </row>
    <row r="1099" spans="2:3" x14ac:dyDescent="0.25">
      <c r="B1099" s="553"/>
      <c r="C1099" s="553"/>
    </row>
    <row r="1100" spans="2:3" x14ac:dyDescent="0.25">
      <c r="B1100" s="553"/>
      <c r="C1100" s="553"/>
    </row>
    <row r="1101" spans="2:3" x14ac:dyDescent="0.25">
      <c r="B1101" s="553"/>
      <c r="C1101" s="553"/>
    </row>
    <row r="1102" spans="2:3" x14ac:dyDescent="0.25">
      <c r="B1102" s="553"/>
      <c r="C1102" s="553"/>
    </row>
    <row r="1103" spans="2:3" x14ac:dyDescent="0.25">
      <c r="B1103" s="553"/>
      <c r="C1103" s="553"/>
    </row>
    <row r="1104" spans="2:3" x14ac:dyDescent="0.25">
      <c r="B1104" s="553"/>
      <c r="C1104" s="553"/>
    </row>
    <row r="1105" spans="2:3" x14ac:dyDescent="0.25">
      <c r="B1105" s="553"/>
      <c r="C1105" s="553"/>
    </row>
    <row r="1106" spans="2:3" x14ac:dyDescent="0.25">
      <c r="B1106" s="553"/>
      <c r="C1106" s="553"/>
    </row>
    <row r="1107" spans="2:3" x14ac:dyDescent="0.25">
      <c r="B1107" s="553"/>
      <c r="C1107" s="553"/>
    </row>
    <row r="1108" spans="2:3" x14ac:dyDescent="0.25">
      <c r="B1108" s="553"/>
      <c r="C1108" s="553"/>
    </row>
    <row r="1109" spans="2:3" x14ac:dyDescent="0.25">
      <c r="B1109" s="553"/>
      <c r="C1109" s="553"/>
    </row>
    <row r="1110" spans="2:3" x14ac:dyDescent="0.25">
      <c r="B1110" s="553"/>
      <c r="C1110" s="553"/>
    </row>
    <row r="1111" spans="2:3" x14ac:dyDescent="0.25">
      <c r="B1111" s="553"/>
      <c r="C1111" s="553"/>
    </row>
    <row r="1112" spans="2:3" x14ac:dyDescent="0.25">
      <c r="B1112" s="553"/>
      <c r="C1112" s="553"/>
    </row>
    <row r="1113" spans="2:3" x14ac:dyDescent="0.25">
      <c r="B1113" s="553"/>
      <c r="C1113" s="553"/>
    </row>
    <row r="1114" spans="2:3" x14ac:dyDescent="0.25">
      <c r="B1114" s="553"/>
      <c r="C1114" s="553"/>
    </row>
    <row r="1115" spans="2:3" x14ac:dyDescent="0.25">
      <c r="B1115" s="553"/>
      <c r="C1115" s="553"/>
    </row>
    <row r="1116" spans="2:3" x14ac:dyDescent="0.25">
      <c r="B1116" s="553"/>
      <c r="C1116" s="553"/>
    </row>
    <row r="1117" spans="2:3" x14ac:dyDescent="0.25">
      <c r="B1117" s="553"/>
      <c r="C1117" s="553"/>
    </row>
    <row r="1118" spans="2:3" x14ac:dyDescent="0.25">
      <c r="B1118" s="553"/>
      <c r="C1118" s="553"/>
    </row>
    <row r="1119" spans="2:3" x14ac:dyDescent="0.25">
      <c r="B1119" s="553"/>
      <c r="C1119" s="553"/>
    </row>
    <row r="1120" spans="2:3" x14ac:dyDescent="0.25">
      <c r="B1120" s="553"/>
      <c r="C1120" s="553"/>
    </row>
    <row r="1121" spans="2:3" x14ac:dyDescent="0.25">
      <c r="B1121" s="553"/>
      <c r="C1121" s="553"/>
    </row>
    <row r="1122" spans="2:3" x14ac:dyDescent="0.25">
      <c r="B1122" s="553"/>
      <c r="C1122" s="553"/>
    </row>
    <row r="1123" spans="2:3" x14ac:dyDescent="0.25">
      <c r="B1123" s="553"/>
      <c r="C1123" s="553"/>
    </row>
    <row r="1124" spans="2:3" x14ac:dyDescent="0.25">
      <c r="B1124" s="553"/>
      <c r="C1124" s="553"/>
    </row>
    <row r="1125" spans="2:3" x14ac:dyDescent="0.25">
      <c r="B1125" s="553"/>
      <c r="C1125" s="553"/>
    </row>
    <row r="1126" spans="2:3" x14ac:dyDescent="0.25">
      <c r="B1126" s="553"/>
      <c r="C1126" s="553"/>
    </row>
    <row r="1127" spans="2:3" x14ac:dyDescent="0.25">
      <c r="B1127" s="553"/>
      <c r="C1127" s="553"/>
    </row>
    <row r="1128" spans="2:3" x14ac:dyDescent="0.25">
      <c r="B1128" s="553"/>
      <c r="C1128" s="553"/>
    </row>
    <row r="1129" spans="2:3" x14ac:dyDescent="0.25">
      <c r="B1129" s="553"/>
      <c r="C1129" s="553"/>
    </row>
    <row r="1130" spans="2:3" x14ac:dyDescent="0.25">
      <c r="B1130" s="553"/>
      <c r="C1130" s="553"/>
    </row>
    <row r="1131" spans="2:3" x14ac:dyDescent="0.25">
      <c r="B1131" s="553"/>
      <c r="C1131" s="553"/>
    </row>
    <row r="1132" spans="2:3" x14ac:dyDescent="0.25">
      <c r="B1132" s="553"/>
      <c r="C1132" s="553"/>
    </row>
    <row r="1133" spans="2:3" x14ac:dyDescent="0.25">
      <c r="B1133" s="553"/>
      <c r="C1133" s="553"/>
    </row>
    <row r="1134" spans="2:3" x14ac:dyDescent="0.25">
      <c r="B1134" s="553"/>
      <c r="C1134" s="553"/>
    </row>
    <row r="1135" spans="2:3" x14ac:dyDescent="0.25">
      <c r="B1135" s="553"/>
      <c r="C1135" s="553"/>
    </row>
    <row r="1136" spans="2:3" x14ac:dyDescent="0.25">
      <c r="B1136" s="553"/>
      <c r="C1136" s="553"/>
    </row>
    <row r="1137" spans="2:3" x14ac:dyDescent="0.25">
      <c r="B1137" s="553"/>
      <c r="C1137" s="553"/>
    </row>
    <row r="1138" spans="2:3" x14ac:dyDescent="0.25">
      <c r="B1138" s="553"/>
      <c r="C1138" s="553"/>
    </row>
    <row r="1139" spans="2:3" x14ac:dyDescent="0.25">
      <c r="B1139" s="553"/>
      <c r="C1139" s="553"/>
    </row>
    <row r="1140" spans="2:3" x14ac:dyDescent="0.25">
      <c r="B1140" s="553"/>
      <c r="C1140" s="553"/>
    </row>
    <row r="1141" spans="2:3" x14ac:dyDescent="0.25">
      <c r="B1141" s="553"/>
      <c r="C1141" s="553"/>
    </row>
    <row r="1142" spans="2:3" x14ac:dyDescent="0.25">
      <c r="B1142" s="553"/>
      <c r="C1142" s="553"/>
    </row>
    <row r="1143" spans="2:3" x14ac:dyDescent="0.25">
      <c r="B1143" s="553"/>
      <c r="C1143" s="553"/>
    </row>
    <row r="1144" spans="2:3" x14ac:dyDescent="0.25">
      <c r="B1144" s="553"/>
      <c r="C1144" s="553"/>
    </row>
    <row r="1145" spans="2:3" x14ac:dyDescent="0.25">
      <c r="B1145" s="553"/>
      <c r="C1145" s="553"/>
    </row>
    <row r="1146" spans="2:3" x14ac:dyDescent="0.25">
      <c r="B1146" s="553"/>
      <c r="C1146" s="553"/>
    </row>
    <row r="1147" spans="2:3" x14ac:dyDescent="0.25">
      <c r="B1147" s="553"/>
      <c r="C1147" s="553"/>
    </row>
    <row r="1148" spans="2:3" x14ac:dyDescent="0.25">
      <c r="B1148" s="553"/>
      <c r="C1148" s="553"/>
    </row>
    <row r="1149" spans="2:3" x14ac:dyDescent="0.25">
      <c r="B1149" s="553"/>
      <c r="C1149" s="553"/>
    </row>
    <row r="1150" spans="2:3" x14ac:dyDescent="0.25">
      <c r="B1150" s="553"/>
      <c r="C1150" s="553"/>
    </row>
    <row r="1151" spans="2:3" x14ac:dyDescent="0.25">
      <c r="B1151" s="553"/>
      <c r="C1151" s="553"/>
    </row>
    <row r="1152" spans="2:3" x14ac:dyDescent="0.25">
      <c r="B1152" s="553"/>
      <c r="C1152" s="553"/>
    </row>
    <row r="1153" spans="2:3" x14ac:dyDescent="0.25">
      <c r="B1153" s="553"/>
      <c r="C1153" s="553"/>
    </row>
    <row r="1154" spans="2:3" x14ac:dyDescent="0.25">
      <c r="B1154" s="553"/>
      <c r="C1154" s="553"/>
    </row>
    <row r="1155" spans="2:3" x14ac:dyDescent="0.25">
      <c r="B1155" s="553"/>
      <c r="C1155" s="553"/>
    </row>
    <row r="1156" spans="2:3" x14ac:dyDescent="0.25">
      <c r="B1156" s="553"/>
      <c r="C1156" s="553"/>
    </row>
    <row r="1157" spans="2:3" x14ac:dyDescent="0.25">
      <c r="B1157" s="553"/>
      <c r="C1157" s="553"/>
    </row>
    <row r="1158" spans="2:3" x14ac:dyDescent="0.25">
      <c r="B1158" s="553"/>
      <c r="C1158" s="553"/>
    </row>
    <row r="1159" spans="2:3" x14ac:dyDescent="0.25">
      <c r="B1159" s="553"/>
      <c r="C1159" s="553"/>
    </row>
    <row r="1160" spans="2:3" x14ac:dyDescent="0.25">
      <c r="B1160" s="553"/>
      <c r="C1160" s="553"/>
    </row>
    <row r="1161" spans="2:3" x14ac:dyDescent="0.25">
      <c r="B1161" s="553"/>
      <c r="C1161" s="553"/>
    </row>
    <row r="1162" spans="2:3" x14ac:dyDescent="0.25">
      <c r="B1162" s="553"/>
      <c r="C1162" s="553"/>
    </row>
    <row r="1163" spans="2:3" x14ac:dyDescent="0.25">
      <c r="B1163" s="553"/>
      <c r="C1163" s="553"/>
    </row>
    <row r="1164" spans="2:3" x14ac:dyDescent="0.25">
      <c r="B1164" s="553"/>
      <c r="C1164" s="553"/>
    </row>
    <row r="1165" spans="2:3" x14ac:dyDescent="0.25">
      <c r="B1165" s="553"/>
      <c r="C1165" s="553"/>
    </row>
    <row r="1166" spans="2:3" x14ac:dyDescent="0.25">
      <c r="B1166" s="553"/>
      <c r="C1166" s="553"/>
    </row>
    <row r="1167" spans="2:3" x14ac:dyDescent="0.25">
      <c r="B1167" s="553"/>
      <c r="C1167" s="553"/>
    </row>
    <row r="1168" spans="2:3" x14ac:dyDescent="0.25">
      <c r="B1168" s="553"/>
      <c r="C1168" s="553"/>
    </row>
    <row r="1169" spans="2:3" x14ac:dyDescent="0.25">
      <c r="B1169" s="553"/>
      <c r="C1169" s="553"/>
    </row>
    <row r="1170" spans="2:3" x14ac:dyDescent="0.25">
      <c r="B1170" s="553"/>
      <c r="C1170" s="553"/>
    </row>
    <row r="1171" spans="2:3" x14ac:dyDescent="0.25">
      <c r="B1171" s="553"/>
      <c r="C1171" s="553"/>
    </row>
    <row r="1172" spans="2:3" x14ac:dyDescent="0.25">
      <c r="B1172" s="553"/>
      <c r="C1172" s="553"/>
    </row>
    <row r="1173" spans="2:3" x14ac:dyDescent="0.25">
      <c r="B1173" s="553"/>
      <c r="C1173" s="553"/>
    </row>
    <row r="1174" spans="2:3" x14ac:dyDescent="0.25">
      <c r="B1174" s="553"/>
      <c r="C1174" s="553"/>
    </row>
    <row r="1175" spans="2:3" x14ac:dyDescent="0.25">
      <c r="B1175" s="553"/>
      <c r="C1175" s="553"/>
    </row>
    <row r="1176" spans="2:3" x14ac:dyDescent="0.25">
      <c r="B1176" s="553"/>
      <c r="C1176" s="553"/>
    </row>
    <row r="1177" spans="2:3" x14ac:dyDescent="0.25">
      <c r="B1177" s="553"/>
      <c r="C1177" s="553"/>
    </row>
    <row r="1178" spans="2:3" x14ac:dyDescent="0.25">
      <c r="B1178" s="553"/>
      <c r="C1178" s="553"/>
    </row>
    <row r="1179" spans="2:3" x14ac:dyDescent="0.25">
      <c r="B1179" s="553"/>
      <c r="C1179" s="553"/>
    </row>
    <row r="1180" spans="2:3" x14ac:dyDescent="0.25">
      <c r="B1180" s="553"/>
      <c r="C1180" s="553"/>
    </row>
    <row r="1181" spans="2:3" x14ac:dyDescent="0.25">
      <c r="B1181" s="553"/>
      <c r="C1181" s="553"/>
    </row>
    <row r="1182" spans="2:3" x14ac:dyDescent="0.25">
      <c r="B1182" s="553"/>
      <c r="C1182" s="553"/>
    </row>
    <row r="1183" spans="2:3" x14ac:dyDescent="0.25">
      <c r="B1183" s="553"/>
      <c r="C1183" s="553"/>
    </row>
    <row r="1184" spans="2:3" x14ac:dyDescent="0.25">
      <c r="B1184" s="553"/>
      <c r="C1184" s="553"/>
    </row>
    <row r="1185" spans="2:3" x14ac:dyDescent="0.25">
      <c r="B1185" s="553"/>
      <c r="C1185" s="553"/>
    </row>
    <row r="1186" spans="2:3" x14ac:dyDescent="0.25">
      <c r="B1186" s="553"/>
      <c r="C1186" s="553"/>
    </row>
    <row r="1187" spans="2:3" x14ac:dyDescent="0.25">
      <c r="B1187" s="553"/>
      <c r="C1187" s="553"/>
    </row>
    <row r="1188" spans="2:3" x14ac:dyDescent="0.25">
      <c r="B1188" s="553"/>
      <c r="C1188" s="553"/>
    </row>
    <row r="1189" spans="2:3" x14ac:dyDescent="0.25">
      <c r="B1189" s="553"/>
      <c r="C1189" s="553"/>
    </row>
    <row r="1190" spans="2:3" x14ac:dyDescent="0.25">
      <c r="B1190" s="553"/>
      <c r="C1190" s="553"/>
    </row>
    <row r="1191" spans="2:3" x14ac:dyDescent="0.25">
      <c r="B1191" s="553"/>
      <c r="C1191" s="553"/>
    </row>
    <row r="1192" spans="2:3" x14ac:dyDescent="0.25">
      <c r="B1192" s="553"/>
      <c r="C1192" s="553"/>
    </row>
    <row r="1193" spans="2:3" x14ac:dyDescent="0.25">
      <c r="B1193" s="553"/>
      <c r="C1193" s="553"/>
    </row>
    <row r="1194" spans="2:3" x14ac:dyDescent="0.25">
      <c r="B1194" s="553"/>
      <c r="C1194" s="553"/>
    </row>
    <row r="1195" spans="2:3" x14ac:dyDescent="0.25">
      <c r="B1195" s="553"/>
      <c r="C1195" s="553"/>
    </row>
    <row r="1196" spans="2:3" x14ac:dyDescent="0.25">
      <c r="B1196" s="553"/>
      <c r="C1196" s="553"/>
    </row>
    <row r="1197" spans="2:3" x14ac:dyDescent="0.25">
      <c r="B1197" s="553"/>
      <c r="C1197" s="553"/>
    </row>
    <row r="1198" spans="2:3" x14ac:dyDescent="0.25">
      <c r="B1198" s="553"/>
      <c r="C1198" s="553"/>
    </row>
    <row r="1199" spans="2:3" x14ac:dyDescent="0.25">
      <c r="B1199" s="553"/>
      <c r="C1199" s="553"/>
    </row>
    <row r="1200" spans="2:3" x14ac:dyDescent="0.25">
      <c r="B1200" s="553"/>
      <c r="C1200" s="553"/>
    </row>
    <row r="1201" spans="2:3" x14ac:dyDescent="0.25">
      <c r="B1201" s="553"/>
      <c r="C1201" s="553"/>
    </row>
    <row r="1202" spans="2:3" x14ac:dyDescent="0.25">
      <c r="B1202" s="553"/>
      <c r="C1202" s="553"/>
    </row>
    <row r="1203" spans="2:3" x14ac:dyDescent="0.25">
      <c r="B1203" s="553"/>
      <c r="C1203" s="553"/>
    </row>
    <row r="1204" spans="2:3" x14ac:dyDescent="0.25">
      <c r="B1204" s="553"/>
      <c r="C1204" s="553"/>
    </row>
    <row r="1205" spans="2:3" x14ac:dyDescent="0.25">
      <c r="B1205" s="553"/>
      <c r="C1205" s="553"/>
    </row>
    <row r="1206" spans="2:3" x14ac:dyDescent="0.25">
      <c r="B1206" s="553"/>
      <c r="C1206" s="553"/>
    </row>
    <row r="1207" spans="2:3" x14ac:dyDescent="0.25">
      <c r="B1207" s="553"/>
      <c r="C1207" s="553"/>
    </row>
    <row r="1208" spans="2:3" x14ac:dyDescent="0.25">
      <c r="B1208" s="553"/>
      <c r="C1208" s="553"/>
    </row>
    <row r="1209" spans="2:3" x14ac:dyDescent="0.25">
      <c r="B1209" s="553"/>
      <c r="C1209" s="553"/>
    </row>
    <row r="1210" spans="2:3" x14ac:dyDescent="0.25">
      <c r="B1210" s="553"/>
      <c r="C1210" s="553"/>
    </row>
    <row r="1211" spans="2:3" x14ac:dyDescent="0.25">
      <c r="B1211" s="553"/>
      <c r="C1211" s="553"/>
    </row>
    <row r="1212" spans="2:3" x14ac:dyDescent="0.25">
      <c r="B1212" s="553"/>
      <c r="C1212" s="553"/>
    </row>
    <row r="1213" spans="2:3" x14ac:dyDescent="0.25">
      <c r="B1213" s="553"/>
      <c r="C1213" s="553"/>
    </row>
    <row r="1214" spans="2:3" x14ac:dyDescent="0.25">
      <c r="B1214" s="553"/>
      <c r="C1214" s="553"/>
    </row>
    <row r="1215" spans="2:3" x14ac:dyDescent="0.25">
      <c r="B1215" s="553"/>
      <c r="C1215" s="553"/>
    </row>
    <row r="1216" spans="2:3" x14ac:dyDescent="0.25">
      <c r="B1216" s="553"/>
      <c r="C1216" s="553"/>
    </row>
    <row r="1217" spans="2:3" x14ac:dyDescent="0.25">
      <c r="B1217" s="553"/>
      <c r="C1217" s="553"/>
    </row>
    <row r="1218" spans="2:3" x14ac:dyDescent="0.25">
      <c r="B1218" s="553"/>
      <c r="C1218" s="553"/>
    </row>
    <row r="1219" spans="2:3" x14ac:dyDescent="0.25">
      <c r="B1219" s="553"/>
      <c r="C1219" s="553"/>
    </row>
    <row r="1220" spans="2:3" x14ac:dyDescent="0.25">
      <c r="B1220" s="553"/>
      <c r="C1220" s="553"/>
    </row>
    <row r="1221" spans="2:3" x14ac:dyDescent="0.25">
      <c r="B1221" s="553"/>
      <c r="C1221" s="553"/>
    </row>
    <row r="1222" spans="2:3" x14ac:dyDescent="0.25">
      <c r="B1222" s="553"/>
      <c r="C1222" s="553"/>
    </row>
    <row r="1223" spans="2:3" x14ac:dyDescent="0.25">
      <c r="B1223" s="553"/>
      <c r="C1223" s="553"/>
    </row>
    <row r="1224" spans="2:3" x14ac:dyDescent="0.25">
      <c r="B1224" s="553"/>
      <c r="C1224" s="553"/>
    </row>
    <row r="1225" spans="2:3" x14ac:dyDescent="0.25">
      <c r="B1225" s="553"/>
      <c r="C1225" s="553"/>
    </row>
    <row r="1226" spans="2:3" x14ac:dyDescent="0.25">
      <c r="B1226" s="553"/>
      <c r="C1226" s="553"/>
    </row>
    <row r="1227" spans="2:3" x14ac:dyDescent="0.25">
      <c r="B1227" s="553"/>
      <c r="C1227" s="553"/>
    </row>
    <row r="1228" spans="2:3" x14ac:dyDescent="0.25">
      <c r="B1228" s="553"/>
      <c r="C1228" s="553"/>
    </row>
    <row r="1229" spans="2:3" x14ac:dyDescent="0.25">
      <c r="B1229" s="553"/>
      <c r="C1229" s="553"/>
    </row>
    <row r="1230" spans="2:3" x14ac:dyDescent="0.25">
      <c r="B1230" s="553"/>
      <c r="C1230" s="553"/>
    </row>
    <row r="1231" spans="2:3" x14ac:dyDescent="0.25">
      <c r="B1231" s="553"/>
      <c r="C1231" s="553"/>
    </row>
    <row r="1232" spans="2:3" x14ac:dyDescent="0.25">
      <c r="B1232" s="553"/>
      <c r="C1232" s="553"/>
    </row>
    <row r="1233" spans="2:3" x14ac:dyDescent="0.25">
      <c r="B1233" s="553"/>
      <c r="C1233" s="553"/>
    </row>
    <row r="1234" spans="2:3" x14ac:dyDescent="0.25">
      <c r="B1234" s="553"/>
      <c r="C1234" s="553"/>
    </row>
    <row r="1235" spans="2:3" x14ac:dyDescent="0.25">
      <c r="B1235" s="553"/>
      <c r="C1235" s="553"/>
    </row>
    <row r="1236" spans="2:3" x14ac:dyDescent="0.25">
      <c r="B1236" s="553"/>
      <c r="C1236" s="553"/>
    </row>
    <row r="1237" spans="2:3" x14ac:dyDescent="0.25">
      <c r="B1237" s="553"/>
      <c r="C1237" s="553"/>
    </row>
    <row r="1238" spans="2:3" x14ac:dyDescent="0.25">
      <c r="B1238" s="553"/>
      <c r="C1238" s="553"/>
    </row>
    <row r="1239" spans="2:3" x14ac:dyDescent="0.25">
      <c r="B1239" s="553"/>
      <c r="C1239" s="553"/>
    </row>
    <row r="1240" spans="2:3" x14ac:dyDescent="0.25">
      <c r="B1240" s="553"/>
      <c r="C1240" s="553"/>
    </row>
    <row r="1241" spans="2:3" x14ac:dyDescent="0.25">
      <c r="B1241" s="553"/>
      <c r="C1241" s="553"/>
    </row>
    <row r="1242" spans="2:3" x14ac:dyDescent="0.25">
      <c r="B1242" s="553"/>
      <c r="C1242" s="553"/>
    </row>
    <row r="1243" spans="2:3" x14ac:dyDescent="0.25">
      <c r="B1243" s="553"/>
      <c r="C1243" s="553"/>
    </row>
    <row r="1244" spans="2:3" x14ac:dyDescent="0.25">
      <c r="B1244" s="553"/>
      <c r="C1244" s="553"/>
    </row>
    <row r="1245" spans="2:3" x14ac:dyDescent="0.25">
      <c r="B1245" s="553"/>
      <c r="C1245" s="553"/>
    </row>
    <row r="1246" spans="2:3" x14ac:dyDescent="0.25">
      <c r="B1246" s="553"/>
      <c r="C1246" s="553"/>
    </row>
    <row r="1247" spans="2:3" x14ac:dyDescent="0.25">
      <c r="B1247" s="553"/>
      <c r="C1247" s="553"/>
    </row>
    <row r="1248" spans="2:3" x14ac:dyDescent="0.25">
      <c r="B1248" s="553"/>
      <c r="C1248" s="553"/>
    </row>
    <row r="1249" spans="2:3" x14ac:dyDescent="0.25">
      <c r="B1249" s="553"/>
      <c r="C1249" s="553"/>
    </row>
    <row r="1250" spans="2:3" x14ac:dyDescent="0.25">
      <c r="B1250" s="553"/>
      <c r="C1250" s="553"/>
    </row>
    <row r="1251" spans="2:3" x14ac:dyDescent="0.25">
      <c r="B1251" s="553"/>
      <c r="C1251" s="553"/>
    </row>
    <row r="1252" spans="2:3" x14ac:dyDescent="0.25">
      <c r="B1252" s="553"/>
      <c r="C1252" s="553"/>
    </row>
    <row r="1253" spans="2:3" x14ac:dyDescent="0.25">
      <c r="B1253" s="553"/>
      <c r="C1253" s="553"/>
    </row>
    <row r="1254" spans="2:3" x14ac:dyDescent="0.25">
      <c r="B1254" s="553"/>
      <c r="C1254" s="553"/>
    </row>
    <row r="1255" spans="2:3" x14ac:dyDescent="0.25">
      <c r="B1255" s="553"/>
      <c r="C1255" s="553"/>
    </row>
    <row r="1256" spans="2:3" x14ac:dyDescent="0.25">
      <c r="B1256" s="553"/>
      <c r="C1256" s="553"/>
    </row>
    <row r="1257" spans="2:3" x14ac:dyDescent="0.25">
      <c r="B1257" s="553"/>
      <c r="C1257" s="553"/>
    </row>
    <row r="1258" spans="2:3" x14ac:dyDescent="0.25">
      <c r="B1258" s="553"/>
      <c r="C1258" s="553"/>
    </row>
    <row r="1259" spans="2:3" x14ac:dyDescent="0.25">
      <c r="B1259" s="553"/>
      <c r="C1259" s="553"/>
    </row>
    <row r="1260" spans="2:3" x14ac:dyDescent="0.25">
      <c r="B1260" s="553"/>
      <c r="C1260" s="553"/>
    </row>
    <row r="1261" spans="2:3" x14ac:dyDescent="0.25">
      <c r="B1261" s="553"/>
      <c r="C1261" s="553"/>
    </row>
    <row r="1262" spans="2:3" x14ac:dyDescent="0.25">
      <c r="B1262" s="553"/>
      <c r="C1262" s="553"/>
    </row>
    <row r="1263" spans="2:3" x14ac:dyDescent="0.25">
      <c r="B1263" s="553"/>
      <c r="C1263" s="553"/>
    </row>
    <row r="1264" spans="2:3" x14ac:dyDescent="0.25">
      <c r="B1264" s="553"/>
      <c r="C1264" s="553"/>
    </row>
    <row r="1265" spans="2:3" x14ac:dyDescent="0.25">
      <c r="B1265" s="553"/>
      <c r="C1265" s="553"/>
    </row>
    <row r="1266" spans="2:3" x14ac:dyDescent="0.25">
      <c r="B1266" s="553"/>
      <c r="C1266" s="553"/>
    </row>
    <row r="1267" spans="2:3" x14ac:dyDescent="0.25">
      <c r="B1267" s="553"/>
      <c r="C1267" s="553"/>
    </row>
    <row r="1268" spans="2:3" x14ac:dyDescent="0.25">
      <c r="B1268" s="553"/>
      <c r="C1268" s="553"/>
    </row>
    <row r="1269" spans="2:3" x14ac:dyDescent="0.25">
      <c r="B1269" s="553"/>
      <c r="C1269" s="553"/>
    </row>
    <row r="1270" spans="2:3" x14ac:dyDescent="0.25">
      <c r="B1270" s="553"/>
      <c r="C1270" s="553"/>
    </row>
    <row r="1271" spans="2:3" x14ac:dyDescent="0.25">
      <c r="B1271" s="553"/>
      <c r="C1271" s="553"/>
    </row>
    <row r="1272" spans="2:3" x14ac:dyDescent="0.25">
      <c r="B1272" s="553"/>
      <c r="C1272" s="553"/>
    </row>
    <row r="1273" spans="2:3" x14ac:dyDescent="0.25">
      <c r="B1273" s="553"/>
      <c r="C1273" s="553"/>
    </row>
    <row r="1274" spans="2:3" x14ac:dyDescent="0.25">
      <c r="B1274" s="553"/>
      <c r="C1274" s="553"/>
    </row>
    <row r="1275" spans="2:3" x14ac:dyDescent="0.25">
      <c r="B1275" s="553"/>
      <c r="C1275" s="553"/>
    </row>
    <row r="1276" spans="2:3" x14ac:dyDescent="0.25">
      <c r="B1276" s="553"/>
      <c r="C1276" s="553"/>
    </row>
    <row r="1277" spans="2:3" x14ac:dyDescent="0.25">
      <c r="B1277" s="553"/>
      <c r="C1277" s="553"/>
    </row>
    <row r="1278" spans="2:3" x14ac:dyDescent="0.25">
      <c r="B1278" s="553"/>
      <c r="C1278" s="553"/>
    </row>
    <row r="1279" spans="2:3" x14ac:dyDescent="0.25">
      <c r="B1279" s="553"/>
      <c r="C1279" s="553"/>
    </row>
    <row r="1280" spans="2:3" x14ac:dyDescent="0.25">
      <c r="B1280" s="553"/>
      <c r="C1280" s="553"/>
    </row>
    <row r="1281" spans="2:3" x14ac:dyDescent="0.25">
      <c r="B1281" s="553"/>
      <c r="C1281" s="553"/>
    </row>
    <row r="1282" spans="2:3" x14ac:dyDescent="0.25">
      <c r="B1282" s="553"/>
      <c r="C1282" s="553"/>
    </row>
    <row r="1283" spans="2:3" x14ac:dyDescent="0.25">
      <c r="B1283" s="553"/>
      <c r="C1283" s="553"/>
    </row>
    <row r="1284" spans="2:3" x14ac:dyDescent="0.25">
      <c r="B1284" s="553"/>
      <c r="C1284" s="553"/>
    </row>
    <row r="1285" spans="2:3" x14ac:dyDescent="0.25">
      <c r="B1285" s="553"/>
      <c r="C1285" s="553"/>
    </row>
    <row r="1286" spans="2:3" x14ac:dyDescent="0.25">
      <c r="B1286" s="553"/>
      <c r="C1286" s="553"/>
    </row>
    <row r="1287" spans="2:3" x14ac:dyDescent="0.25">
      <c r="B1287" s="553"/>
      <c r="C1287" s="553"/>
    </row>
    <row r="1288" spans="2:3" x14ac:dyDescent="0.25">
      <c r="B1288" s="553"/>
      <c r="C1288" s="553"/>
    </row>
    <row r="1289" spans="2:3" x14ac:dyDescent="0.25">
      <c r="B1289" s="553"/>
      <c r="C1289" s="553"/>
    </row>
    <row r="1290" spans="2:3" x14ac:dyDescent="0.25">
      <c r="B1290" s="553"/>
      <c r="C1290" s="553"/>
    </row>
    <row r="1291" spans="2:3" x14ac:dyDescent="0.25">
      <c r="B1291" s="553"/>
      <c r="C1291" s="553"/>
    </row>
    <row r="1292" spans="2:3" x14ac:dyDescent="0.25">
      <c r="B1292" s="553"/>
      <c r="C1292" s="553"/>
    </row>
    <row r="1293" spans="2:3" x14ac:dyDescent="0.25">
      <c r="B1293" s="553"/>
      <c r="C1293" s="553"/>
    </row>
    <row r="1294" spans="2:3" x14ac:dyDescent="0.25">
      <c r="B1294" s="553"/>
      <c r="C1294" s="553"/>
    </row>
    <row r="1295" spans="2:3" x14ac:dyDescent="0.25">
      <c r="B1295" s="553"/>
      <c r="C1295" s="553"/>
    </row>
    <row r="1296" spans="2:3" x14ac:dyDescent="0.25">
      <c r="B1296" s="553"/>
      <c r="C1296" s="553"/>
    </row>
    <row r="1297" spans="2:3" x14ac:dyDescent="0.25">
      <c r="B1297" s="553"/>
      <c r="C1297" s="553"/>
    </row>
    <row r="1298" spans="2:3" x14ac:dyDescent="0.25">
      <c r="B1298" s="553"/>
      <c r="C1298" s="553"/>
    </row>
    <row r="1299" spans="2:3" x14ac:dyDescent="0.25">
      <c r="B1299" s="553"/>
      <c r="C1299" s="553"/>
    </row>
    <row r="1300" spans="2:3" x14ac:dyDescent="0.25">
      <c r="B1300" s="553"/>
      <c r="C1300" s="553"/>
    </row>
    <row r="1301" spans="2:3" x14ac:dyDescent="0.25">
      <c r="B1301" s="553"/>
      <c r="C1301" s="553"/>
    </row>
    <row r="1302" spans="2:3" x14ac:dyDescent="0.25">
      <c r="B1302" s="553"/>
      <c r="C1302" s="553"/>
    </row>
    <row r="1303" spans="2:3" x14ac:dyDescent="0.25">
      <c r="B1303" s="553"/>
      <c r="C1303" s="553"/>
    </row>
    <row r="1304" spans="2:3" x14ac:dyDescent="0.25">
      <c r="B1304" s="553"/>
      <c r="C1304" s="553"/>
    </row>
    <row r="1305" spans="2:3" x14ac:dyDescent="0.25">
      <c r="B1305" s="553"/>
      <c r="C1305" s="553"/>
    </row>
    <row r="1306" spans="2:3" x14ac:dyDescent="0.25">
      <c r="B1306" s="553"/>
      <c r="C1306" s="553"/>
    </row>
    <row r="1307" spans="2:3" x14ac:dyDescent="0.25">
      <c r="B1307" s="553"/>
      <c r="C1307" s="553"/>
    </row>
    <row r="1308" spans="2:3" x14ac:dyDescent="0.25">
      <c r="B1308" s="553"/>
      <c r="C1308" s="553"/>
    </row>
    <row r="1309" spans="2:3" x14ac:dyDescent="0.25">
      <c r="B1309" s="553"/>
      <c r="C1309" s="553"/>
    </row>
    <row r="1310" spans="2:3" x14ac:dyDescent="0.25">
      <c r="B1310" s="553"/>
      <c r="C1310" s="553"/>
    </row>
    <row r="1311" spans="2:3" x14ac:dyDescent="0.25">
      <c r="B1311" s="553"/>
      <c r="C1311" s="553"/>
    </row>
    <row r="1312" spans="2:3" x14ac:dyDescent="0.25">
      <c r="B1312" s="553"/>
      <c r="C1312" s="553"/>
    </row>
    <row r="1313" spans="2:3" x14ac:dyDescent="0.25">
      <c r="B1313" s="553"/>
      <c r="C1313" s="553"/>
    </row>
    <row r="1314" spans="2:3" x14ac:dyDescent="0.25">
      <c r="B1314" s="553"/>
      <c r="C1314" s="553"/>
    </row>
    <row r="1315" spans="2:3" x14ac:dyDescent="0.25">
      <c r="B1315" s="553"/>
      <c r="C1315" s="553"/>
    </row>
    <row r="1316" spans="2:3" x14ac:dyDescent="0.25">
      <c r="B1316" s="553"/>
      <c r="C1316" s="553"/>
    </row>
    <row r="1317" spans="2:3" x14ac:dyDescent="0.25">
      <c r="B1317" s="553"/>
      <c r="C1317" s="553"/>
    </row>
    <row r="1318" spans="2:3" x14ac:dyDescent="0.25">
      <c r="B1318" s="553"/>
      <c r="C1318" s="553"/>
    </row>
    <row r="1319" spans="2:3" x14ac:dyDescent="0.25">
      <c r="B1319" s="553"/>
      <c r="C1319" s="553"/>
    </row>
    <row r="1320" spans="2:3" x14ac:dyDescent="0.25">
      <c r="B1320" s="553"/>
      <c r="C1320" s="553"/>
    </row>
    <row r="1321" spans="2:3" x14ac:dyDescent="0.25">
      <c r="B1321" s="553"/>
      <c r="C1321" s="553"/>
    </row>
    <row r="1322" spans="2:3" x14ac:dyDescent="0.25">
      <c r="B1322" s="553"/>
      <c r="C1322" s="553"/>
    </row>
    <row r="1323" spans="2:3" x14ac:dyDescent="0.25">
      <c r="B1323" s="553"/>
      <c r="C1323" s="553"/>
    </row>
    <row r="1324" spans="2:3" x14ac:dyDescent="0.25">
      <c r="B1324" s="553"/>
      <c r="C1324" s="553"/>
    </row>
    <row r="1325" spans="2:3" x14ac:dyDescent="0.25">
      <c r="B1325" s="553"/>
      <c r="C1325" s="553"/>
    </row>
    <row r="1326" spans="2:3" x14ac:dyDescent="0.25">
      <c r="B1326" s="553"/>
      <c r="C1326" s="553"/>
    </row>
    <row r="1327" spans="2:3" x14ac:dyDescent="0.25">
      <c r="B1327" s="553"/>
      <c r="C1327" s="553"/>
    </row>
    <row r="1328" spans="2:3" x14ac:dyDescent="0.25">
      <c r="B1328" s="553"/>
      <c r="C1328" s="553"/>
    </row>
    <row r="1329" spans="2:3" x14ac:dyDescent="0.25">
      <c r="B1329" s="553"/>
      <c r="C1329" s="553"/>
    </row>
    <row r="1330" spans="2:3" x14ac:dyDescent="0.25">
      <c r="B1330" s="553"/>
      <c r="C1330" s="553"/>
    </row>
    <row r="1331" spans="2:3" x14ac:dyDescent="0.25">
      <c r="B1331" s="553"/>
      <c r="C1331" s="553"/>
    </row>
    <row r="1332" spans="2:3" x14ac:dyDescent="0.25">
      <c r="B1332" s="553"/>
      <c r="C1332" s="553"/>
    </row>
    <row r="1333" spans="2:3" x14ac:dyDescent="0.25">
      <c r="B1333" s="553"/>
      <c r="C1333" s="553"/>
    </row>
    <row r="1334" spans="2:3" x14ac:dyDescent="0.25">
      <c r="B1334" s="553"/>
      <c r="C1334" s="553"/>
    </row>
    <row r="1335" spans="2:3" x14ac:dyDescent="0.25">
      <c r="B1335" s="553"/>
      <c r="C1335" s="553"/>
    </row>
    <row r="1336" spans="2:3" x14ac:dyDescent="0.25">
      <c r="B1336" s="553"/>
      <c r="C1336" s="553"/>
    </row>
    <row r="1337" spans="2:3" x14ac:dyDescent="0.25">
      <c r="B1337" s="553"/>
      <c r="C1337" s="553"/>
    </row>
    <row r="1338" spans="2:3" x14ac:dyDescent="0.25">
      <c r="B1338" s="553"/>
      <c r="C1338" s="553"/>
    </row>
    <row r="1339" spans="2:3" x14ac:dyDescent="0.25">
      <c r="B1339" s="553"/>
      <c r="C1339" s="553"/>
    </row>
    <row r="1340" spans="2:3" x14ac:dyDescent="0.25">
      <c r="B1340" s="553"/>
      <c r="C1340" s="553"/>
    </row>
    <row r="1341" spans="2:3" x14ac:dyDescent="0.25">
      <c r="B1341" s="553"/>
      <c r="C1341" s="553"/>
    </row>
    <row r="1342" spans="2:3" x14ac:dyDescent="0.25">
      <c r="B1342" s="553"/>
      <c r="C1342" s="553"/>
    </row>
    <row r="1343" spans="2:3" x14ac:dyDescent="0.25">
      <c r="B1343" s="553"/>
      <c r="C1343" s="553"/>
    </row>
    <row r="1344" spans="2:3" x14ac:dyDescent="0.25">
      <c r="B1344" s="553"/>
      <c r="C1344" s="553"/>
    </row>
    <row r="1345" spans="2:3" x14ac:dyDescent="0.25">
      <c r="B1345" s="553"/>
      <c r="C1345" s="553"/>
    </row>
    <row r="1346" spans="2:3" x14ac:dyDescent="0.25">
      <c r="B1346" s="553"/>
      <c r="C1346" s="553"/>
    </row>
    <row r="1347" spans="2:3" x14ac:dyDescent="0.25">
      <c r="B1347" s="553"/>
      <c r="C1347" s="553"/>
    </row>
    <row r="1348" spans="2:3" x14ac:dyDescent="0.25">
      <c r="B1348" s="553"/>
      <c r="C1348" s="553"/>
    </row>
    <row r="1349" spans="2:3" x14ac:dyDescent="0.25">
      <c r="B1349" s="553"/>
      <c r="C1349" s="553"/>
    </row>
    <row r="1350" spans="2:3" x14ac:dyDescent="0.25">
      <c r="B1350" s="553"/>
      <c r="C1350" s="553"/>
    </row>
    <row r="1351" spans="2:3" x14ac:dyDescent="0.25">
      <c r="B1351" s="553"/>
      <c r="C1351" s="553"/>
    </row>
    <row r="1352" spans="2:3" x14ac:dyDescent="0.25">
      <c r="B1352" s="553"/>
      <c r="C1352" s="553"/>
    </row>
    <row r="1353" spans="2:3" x14ac:dyDescent="0.25">
      <c r="B1353" s="553"/>
      <c r="C1353" s="553"/>
    </row>
    <row r="1354" spans="2:3" x14ac:dyDescent="0.25">
      <c r="B1354" s="553"/>
      <c r="C1354" s="553"/>
    </row>
    <row r="1355" spans="2:3" x14ac:dyDescent="0.25">
      <c r="B1355" s="553"/>
      <c r="C1355" s="553"/>
    </row>
    <row r="1356" spans="2:3" x14ac:dyDescent="0.25">
      <c r="B1356" s="553"/>
      <c r="C1356" s="553"/>
    </row>
    <row r="1357" spans="2:3" x14ac:dyDescent="0.25">
      <c r="B1357" s="553"/>
      <c r="C1357" s="553"/>
    </row>
    <row r="1358" spans="2:3" x14ac:dyDescent="0.25">
      <c r="B1358" s="553"/>
      <c r="C1358" s="553"/>
    </row>
    <row r="1359" spans="2:3" x14ac:dyDescent="0.25">
      <c r="B1359" s="553"/>
      <c r="C1359" s="553"/>
    </row>
    <row r="1360" spans="2:3" x14ac:dyDescent="0.25">
      <c r="B1360" s="553"/>
      <c r="C1360" s="553"/>
    </row>
    <row r="1361" spans="2:3" x14ac:dyDescent="0.25">
      <c r="B1361" s="553"/>
      <c r="C1361" s="553"/>
    </row>
    <row r="1362" spans="2:3" x14ac:dyDescent="0.25">
      <c r="B1362" s="553"/>
      <c r="C1362" s="553"/>
    </row>
    <row r="1363" spans="2:3" x14ac:dyDescent="0.25">
      <c r="B1363" s="553"/>
      <c r="C1363" s="553"/>
    </row>
    <row r="1364" spans="2:3" x14ac:dyDescent="0.25">
      <c r="B1364" s="553"/>
      <c r="C1364" s="553"/>
    </row>
    <row r="1365" spans="2:3" x14ac:dyDescent="0.25">
      <c r="B1365" s="553"/>
      <c r="C1365" s="553"/>
    </row>
    <row r="1366" spans="2:3" x14ac:dyDescent="0.25">
      <c r="B1366" s="553"/>
      <c r="C1366" s="553"/>
    </row>
    <row r="1367" spans="2:3" x14ac:dyDescent="0.25">
      <c r="B1367" s="553"/>
      <c r="C1367" s="553"/>
    </row>
    <row r="1368" spans="2:3" x14ac:dyDescent="0.25">
      <c r="B1368" s="553"/>
      <c r="C1368" s="553"/>
    </row>
    <row r="1369" spans="2:3" x14ac:dyDescent="0.25">
      <c r="B1369" s="553"/>
      <c r="C1369" s="553"/>
    </row>
    <row r="1370" spans="2:3" x14ac:dyDescent="0.25">
      <c r="B1370" s="553"/>
      <c r="C1370" s="553"/>
    </row>
    <row r="1371" spans="2:3" x14ac:dyDescent="0.25">
      <c r="B1371" s="553"/>
      <c r="C1371" s="553"/>
    </row>
    <row r="1372" spans="2:3" x14ac:dyDescent="0.25">
      <c r="B1372" s="553"/>
      <c r="C1372" s="553"/>
    </row>
    <row r="1373" spans="2:3" x14ac:dyDescent="0.25">
      <c r="B1373" s="553"/>
      <c r="C1373" s="553"/>
    </row>
    <row r="1374" spans="2:3" x14ac:dyDescent="0.25">
      <c r="B1374" s="553"/>
      <c r="C1374" s="553"/>
    </row>
    <row r="1375" spans="2:3" x14ac:dyDescent="0.25">
      <c r="B1375" s="553"/>
      <c r="C1375" s="553"/>
    </row>
    <row r="1376" spans="2:3" x14ac:dyDescent="0.25">
      <c r="B1376" s="553"/>
      <c r="C1376" s="553"/>
    </row>
    <row r="1377" spans="2:3" x14ac:dyDescent="0.25">
      <c r="B1377" s="553"/>
      <c r="C1377" s="553"/>
    </row>
    <row r="1378" spans="2:3" x14ac:dyDescent="0.25">
      <c r="B1378" s="553"/>
      <c r="C1378" s="553"/>
    </row>
    <row r="1379" spans="2:3" x14ac:dyDescent="0.25">
      <c r="B1379" s="553"/>
      <c r="C1379" s="553"/>
    </row>
    <row r="1380" spans="2:3" x14ac:dyDescent="0.25">
      <c r="B1380" s="553"/>
      <c r="C1380" s="553"/>
    </row>
    <row r="1381" spans="2:3" x14ac:dyDescent="0.25">
      <c r="B1381" s="553"/>
      <c r="C1381" s="553"/>
    </row>
    <row r="1382" spans="2:3" x14ac:dyDescent="0.25">
      <c r="B1382" s="553"/>
      <c r="C1382" s="553"/>
    </row>
    <row r="1383" spans="2:3" x14ac:dyDescent="0.25">
      <c r="B1383" s="553"/>
      <c r="C1383" s="553"/>
    </row>
    <row r="1384" spans="2:3" x14ac:dyDescent="0.25">
      <c r="B1384" s="553"/>
      <c r="C1384" s="553"/>
    </row>
    <row r="1385" spans="2:3" x14ac:dyDescent="0.25">
      <c r="B1385" s="553"/>
      <c r="C1385" s="553"/>
    </row>
    <row r="1386" spans="2:3" x14ac:dyDescent="0.25">
      <c r="B1386" s="553"/>
      <c r="C1386" s="553"/>
    </row>
    <row r="1387" spans="2:3" x14ac:dyDescent="0.25">
      <c r="B1387" s="553"/>
      <c r="C1387" s="553"/>
    </row>
    <row r="1388" spans="2:3" x14ac:dyDescent="0.25">
      <c r="B1388" s="553"/>
      <c r="C1388" s="553"/>
    </row>
    <row r="1389" spans="2:3" x14ac:dyDescent="0.25">
      <c r="B1389" s="553"/>
      <c r="C1389" s="553"/>
    </row>
    <row r="1390" spans="2:3" x14ac:dyDescent="0.25">
      <c r="B1390" s="553"/>
      <c r="C1390" s="553"/>
    </row>
    <row r="1391" spans="2:3" x14ac:dyDescent="0.25">
      <c r="B1391" s="553"/>
      <c r="C1391" s="553"/>
    </row>
    <row r="1392" spans="2:3" x14ac:dyDescent="0.25">
      <c r="B1392" s="553"/>
      <c r="C1392" s="553"/>
    </row>
    <row r="1393" spans="2:3" x14ac:dyDescent="0.25">
      <c r="B1393" s="553"/>
      <c r="C1393" s="553"/>
    </row>
    <row r="1394" spans="2:3" x14ac:dyDescent="0.25">
      <c r="B1394" s="553"/>
      <c r="C1394" s="553"/>
    </row>
    <row r="1395" spans="2:3" x14ac:dyDescent="0.25">
      <c r="B1395" s="553"/>
      <c r="C1395" s="553"/>
    </row>
    <row r="1396" spans="2:3" x14ac:dyDescent="0.25">
      <c r="B1396" s="553"/>
      <c r="C1396" s="553"/>
    </row>
    <row r="1397" spans="2:3" x14ac:dyDescent="0.25">
      <c r="B1397" s="553"/>
      <c r="C1397" s="553"/>
    </row>
    <row r="1398" spans="2:3" x14ac:dyDescent="0.25">
      <c r="B1398" s="553"/>
      <c r="C1398" s="553"/>
    </row>
    <row r="1399" spans="2:3" x14ac:dyDescent="0.25">
      <c r="B1399" s="553"/>
      <c r="C1399" s="553"/>
    </row>
    <row r="1400" spans="2:3" x14ac:dyDescent="0.25">
      <c r="B1400" s="553"/>
      <c r="C1400" s="553"/>
    </row>
    <row r="1401" spans="2:3" x14ac:dyDescent="0.25">
      <c r="B1401" s="553"/>
      <c r="C1401" s="553"/>
    </row>
    <row r="1402" spans="2:3" x14ac:dyDescent="0.25">
      <c r="B1402" s="553"/>
      <c r="C1402" s="553"/>
    </row>
    <row r="1403" spans="2:3" x14ac:dyDescent="0.25">
      <c r="B1403" s="553"/>
      <c r="C1403" s="553"/>
    </row>
    <row r="1404" spans="2:3" x14ac:dyDescent="0.25">
      <c r="B1404" s="553"/>
      <c r="C1404" s="553"/>
    </row>
    <row r="1405" spans="2:3" x14ac:dyDescent="0.25">
      <c r="B1405" s="553"/>
      <c r="C1405" s="553"/>
    </row>
    <row r="1406" spans="2:3" x14ac:dyDescent="0.25">
      <c r="B1406" s="553"/>
      <c r="C1406" s="553"/>
    </row>
    <row r="1407" spans="2:3" x14ac:dyDescent="0.25">
      <c r="B1407" s="553"/>
      <c r="C1407" s="553"/>
    </row>
    <row r="1408" spans="2:3" x14ac:dyDescent="0.25">
      <c r="B1408" s="553"/>
      <c r="C1408" s="553"/>
    </row>
    <row r="1409" spans="2:3" x14ac:dyDescent="0.25">
      <c r="B1409" s="553"/>
      <c r="C1409" s="553"/>
    </row>
    <row r="1410" spans="2:3" x14ac:dyDescent="0.25">
      <c r="B1410" s="553"/>
      <c r="C1410" s="553"/>
    </row>
    <row r="1411" spans="2:3" x14ac:dyDescent="0.25">
      <c r="B1411" s="553"/>
      <c r="C1411" s="553"/>
    </row>
    <row r="1412" spans="2:3" x14ac:dyDescent="0.25">
      <c r="B1412" s="553"/>
      <c r="C1412" s="553"/>
    </row>
    <row r="1413" spans="2:3" x14ac:dyDescent="0.25">
      <c r="B1413" s="553"/>
      <c r="C1413" s="553"/>
    </row>
    <row r="1414" spans="2:3" x14ac:dyDescent="0.25">
      <c r="B1414" s="553"/>
      <c r="C1414" s="553"/>
    </row>
    <row r="1415" spans="2:3" x14ac:dyDescent="0.25">
      <c r="B1415" s="553"/>
      <c r="C1415" s="553"/>
    </row>
    <row r="1416" spans="2:3" x14ac:dyDescent="0.25">
      <c r="B1416" s="553"/>
      <c r="C1416" s="553"/>
    </row>
    <row r="1417" spans="2:3" x14ac:dyDescent="0.25">
      <c r="B1417" s="553"/>
      <c r="C1417" s="553"/>
    </row>
    <row r="1418" spans="2:3" x14ac:dyDescent="0.25">
      <c r="B1418" s="553"/>
      <c r="C1418" s="553"/>
    </row>
    <row r="1419" spans="2:3" x14ac:dyDescent="0.25">
      <c r="B1419" s="553"/>
      <c r="C1419" s="553"/>
    </row>
    <row r="1420" spans="2:3" x14ac:dyDescent="0.25">
      <c r="B1420" s="553"/>
      <c r="C1420" s="553"/>
    </row>
    <row r="1421" spans="2:3" x14ac:dyDescent="0.25">
      <c r="B1421" s="553"/>
      <c r="C1421" s="553"/>
    </row>
    <row r="1422" spans="2:3" x14ac:dyDescent="0.25">
      <c r="B1422" s="553"/>
      <c r="C1422" s="553"/>
    </row>
    <row r="1423" spans="2:3" x14ac:dyDescent="0.25">
      <c r="B1423" s="553"/>
      <c r="C1423" s="553"/>
    </row>
    <row r="1424" spans="2:3" x14ac:dyDescent="0.25">
      <c r="B1424" s="553"/>
      <c r="C1424" s="553"/>
    </row>
    <row r="1425" spans="2:3" x14ac:dyDescent="0.25">
      <c r="B1425" s="553"/>
      <c r="C1425" s="553"/>
    </row>
    <row r="1426" spans="2:3" x14ac:dyDescent="0.25">
      <c r="B1426" s="553"/>
      <c r="C1426" s="553"/>
    </row>
    <row r="1427" spans="2:3" x14ac:dyDescent="0.25">
      <c r="B1427" s="553"/>
      <c r="C1427" s="553"/>
    </row>
    <row r="1428" spans="2:3" x14ac:dyDescent="0.25">
      <c r="B1428" s="553"/>
      <c r="C1428" s="553"/>
    </row>
    <row r="1429" spans="2:3" x14ac:dyDescent="0.25">
      <c r="B1429" s="553"/>
      <c r="C1429" s="553"/>
    </row>
    <row r="1430" spans="2:3" x14ac:dyDescent="0.25">
      <c r="B1430" s="553"/>
      <c r="C1430" s="553"/>
    </row>
    <row r="1431" spans="2:3" x14ac:dyDescent="0.25">
      <c r="B1431" s="553"/>
      <c r="C1431" s="553"/>
    </row>
    <row r="1432" spans="2:3" x14ac:dyDescent="0.25">
      <c r="B1432" s="553"/>
      <c r="C1432" s="553"/>
    </row>
    <row r="1433" spans="2:3" x14ac:dyDescent="0.25">
      <c r="B1433" s="553"/>
      <c r="C1433" s="553"/>
    </row>
    <row r="1434" spans="2:3" x14ac:dyDescent="0.25">
      <c r="B1434" s="553"/>
      <c r="C1434" s="553"/>
    </row>
    <row r="1435" spans="2:3" x14ac:dyDescent="0.25">
      <c r="B1435" s="553"/>
      <c r="C1435" s="553"/>
    </row>
    <row r="1436" spans="2:3" x14ac:dyDescent="0.25">
      <c r="B1436" s="553"/>
      <c r="C1436" s="553"/>
    </row>
    <row r="1437" spans="2:3" x14ac:dyDescent="0.25">
      <c r="B1437" s="553"/>
      <c r="C1437" s="553"/>
    </row>
    <row r="1438" spans="2:3" x14ac:dyDescent="0.25">
      <c r="B1438" s="553"/>
      <c r="C1438" s="553"/>
    </row>
    <row r="1439" spans="2:3" x14ac:dyDescent="0.25">
      <c r="B1439" s="553"/>
      <c r="C1439" s="553"/>
    </row>
    <row r="1440" spans="2:3" x14ac:dyDescent="0.25">
      <c r="B1440" s="553"/>
      <c r="C1440" s="553"/>
    </row>
    <row r="1441" spans="2:3" x14ac:dyDescent="0.25">
      <c r="B1441" s="553"/>
      <c r="C1441" s="553"/>
    </row>
    <row r="1442" spans="2:3" x14ac:dyDescent="0.25">
      <c r="B1442" s="553"/>
      <c r="C1442" s="553"/>
    </row>
    <row r="1443" spans="2:3" x14ac:dyDescent="0.25">
      <c r="B1443" s="553"/>
      <c r="C1443" s="553"/>
    </row>
    <row r="1444" spans="2:3" x14ac:dyDescent="0.25">
      <c r="B1444" s="553"/>
      <c r="C1444" s="553"/>
    </row>
    <row r="1445" spans="2:3" x14ac:dyDescent="0.25">
      <c r="B1445" s="553"/>
      <c r="C1445" s="553"/>
    </row>
    <row r="1446" spans="2:3" x14ac:dyDescent="0.25">
      <c r="B1446" s="553"/>
      <c r="C1446" s="553"/>
    </row>
    <row r="1447" spans="2:3" x14ac:dyDescent="0.25">
      <c r="B1447" s="553"/>
      <c r="C1447" s="553"/>
    </row>
    <row r="1448" spans="2:3" x14ac:dyDescent="0.25">
      <c r="B1448" s="553"/>
      <c r="C1448" s="553"/>
    </row>
    <row r="1449" spans="2:3" x14ac:dyDescent="0.25">
      <c r="B1449" s="553"/>
      <c r="C1449" s="553"/>
    </row>
    <row r="1450" spans="2:3" x14ac:dyDescent="0.25">
      <c r="B1450" s="553"/>
      <c r="C1450" s="553"/>
    </row>
    <row r="1451" spans="2:3" x14ac:dyDescent="0.25">
      <c r="B1451" s="553"/>
      <c r="C1451" s="553"/>
    </row>
    <row r="1452" spans="2:3" x14ac:dyDescent="0.25">
      <c r="B1452" s="553"/>
      <c r="C1452" s="553"/>
    </row>
    <row r="1453" spans="2:3" x14ac:dyDescent="0.25">
      <c r="B1453" s="553"/>
      <c r="C1453" s="553"/>
    </row>
    <row r="1454" spans="2:3" x14ac:dyDescent="0.25">
      <c r="B1454" s="553"/>
      <c r="C1454" s="553"/>
    </row>
    <row r="1455" spans="2:3" x14ac:dyDescent="0.25">
      <c r="B1455" s="553"/>
      <c r="C1455" s="553"/>
    </row>
    <row r="1456" spans="2:3" x14ac:dyDescent="0.25">
      <c r="B1456" s="553"/>
      <c r="C1456" s="553"/>
    </row>
    <row r="1457" spans="2:3" x14ac:dyDescent="0.25">
      <c r="B1457" s="553"/>
      <c r="C1457" s="553"/>
    </row>
    <row r="1458" spans="2:3" x14ac:dyDescent="0.25">
      <c r="B1458" s="553"/>
      <c r="C1458" s="553"/>
    </row>
    <row r="1459" spans="2:3" x14ac:dyDescent="0.25">
      <c r="B1459" s="553"/>
      <c r="C1459" s="553"/>
    </row>
    <row r="1460" spans="2:3" x14ac:dyDescent="0.25">
      <c r="B1460" s="553"/>
      <c r="C1460" s="553"/>
    </row>
    <row r="1461" spans="2:3" x14ac:dyDescent="0.25">
      <c r="B1461" s="553"/>
      <c r="C1461" s="553"/>
    </row>
    <row r="1462" spans="2:3" x14ac:dyDescent="0.25">
      <c r="B1462" s="553"/>
      <c r="C1462" s="553"/>
    </row>
    <row r="1463" spans="2:3" x14ac:dyDescent="0.25">
      <c r="B1463" s="553"/>
      <c r="C1463" s="553"/>
    </row>
    <row r="1464" spans="2:3" x14ac:dyDescent="0.25">
      <c r="B1464" s="553"/>
      <c r="C1464" s="553"/>
    </row>
    <row r="1465" spans="2:3" x14ac:dyDescent="0.25">
      <c r="B1465" s="553"/>
      <c r="C1465" s="553"/>
    </row>
    <row r="1466" spans="2:3" x14ac:dyDescent="0.25">
      <c r="B1466" s="553"/>
      <c r="C1466" s="553"/>
    </row>
    <row r="1467" spans="2:3" x14ac:dyDescent="0.25">
      <c r="B1467" s="553"/>
      <c r="C1467" s="553"/>
    </row>
    <row r="1468" spans="2:3" x14ac:dyDescent="0.25">
      <c r="B1468" s="553"/>
      <c r="C1468" s="553"/>
    </row>
    <row r="1469" spans="2:3" x14ac:dyDescent="0.25">
      <c r="B1469" s="553"/>
      <c r="C1469" s="553"/>
    </row>
    <row r="1470" spans="2:3" x14ac:dyDescent="0.25">
      <c r="B1470" s="553"/>
      <c r="C1470" s="553"/>
    </row>
    <row r="1471" spans="2:3" x14ac:dyDescent="0.25">
      <c r="B1471" s="553"/>
      <c r="C1471" s="553"/>
    </row>
    <row r="1472" spans="2:3" x14ac:dyDescent="0.25">
      <c r="B1472" s="553"/>
      <c r="C1472" s="553"/>
    </row>
    <row r="1473" spans="2:3" x14ac:dyDescent="0.25">
      <c r="B1473" s="553"/>
      <c r="C1473" s="553"/>
    </row>
    <row r="1474" spans="2:3" x14ac:dyDescent="0.25">
      <c r="B1474" s="553"/>
      <c r="C1474" s="553"/>
    </row>
    <row r="1475" spans="2:3" x14ac:dyDescent="0.25">
      <c r="B1475" s="553"/>
      <c r="C1475" s="553"/>
    </row>
    <row r="1476" spans="2:3" x14ac:dyDescent="0.25">
      <c r="B1476" s="553"/>
      <c r="C1476" s="553"/>
    </row>
    <row r="1477" spans="2:3" x14ac:dyDescent="0.25">
      <c r="B1477" s="553"/>
      <c r="C1477" s="553"/>
    </row>
    <row r="1478" spans="2:3" x14ac:dyDescent="0.25">
      <c r="B1478" s="553"/>
      <c r="C1478" s="553"/>
    </row>
    <row r="1479" spans="2:3" x14ac:dyDescent="0.25">
      <c r="B1479" s="553"/>
      <c r="C1479" s="553"/>
    </row>
    <row r="1480" spans="2:3" x14ac:dyDescent="0.25">
      <c r="B1480" s="553"/>
      <c r="C1480" s="553"/>
    </row>
    <row r="1481" spans="2:3" x14ac:dyDescent="0.25">
      <c r="B1481" s="553"/>
      <c r="C1481" s="553"/>
    </row>
    <row r="1482" spans="2:3" x14ac:dyDescent="0.25">
      <c r="B1482" s="553"/>
      <c r="C1482" s="553"/>
    </row>
    <row r="1483" spans="2:3" x14ac:dyDescent="0.25">
      <c r="B1483" s="553"/>
      <c r="C1483" s="553"/>
    </row>
    <row r="1484" spans="2:3" x14ac:dyDescent="0.25">
      <c r="B1484" s="553"/>
      <c r="C1484" s="553"/>
    </row>
    <row r="1485" spans="2:3" x14ac:dyDescent="0.25">
      <c r="B1485" s="553"/>
      <c r="C1485" s="553"/>
    </row>
    <row r="1486" spans="2:3" x14ac:dyDescent="0.25">
      <c r="B1486" s="553"/>
      <c r="C1486" s="553"/>
    </row>
    <row r="1487" spans="2:3" x14ac:dyDescent="0.25">
      <c r="B1487" s="553"/>
      <c r="C1487" s="553"/>
    </row>
    <row r="1488" spans="2:3" x14ac:dyDescent="0.25">
      <c r="B1488" s="553"/>
      <c r="C1488" s="553"/>
    </row>
    <row r="1489" spans="2:3" x14ac:dyDescent="0.25">
      <c r="B1489" s="553"/>
      <c r="C1489" s="553"/>
    </row>
    <row r="1490" spans="2:3" x14ac:dyDescent="0.25">
      <c r="B1490" s="553"/>
      <c r="C1490" s="553"/>
    </row>
    <row r="1491" spans="2:3" x14ac:dyDescent="0.25">
      <c r="B1491" s="553"/>
      <c r="C1491" s="553"/>
    </row>
    <row r="1492" spans="2:3" x14ac:dyDescent="0.25">
      <c r="B1492" s="553"/>
      <c r="C1492" s="553"/>
    </row>
    <row r="1493" spans="2:3" x14ac:dyDescent="0.25">
      <c r="B1493" s="553"/>
      <c r="C1493" s="553"/>
    </row>
    <row r="1494" spans="2:3" x14ac:dyDescent="0.25">
      <c r="B1494" s="553"/>
      <c r="C1494" s="553"/>
    </row>
    <row r="1495" spans="2:3" x14ac:dyDescent="0.25">
      <c r="B1495" s="553"/>
      <c r="C1495" s="553"/>
    </row>
    <row r="1496" spans="2:3" x14ac:dyDescent="0.25">
      <c r="B1496" s="553"/>
      <c r="C1496" s="553"/>
    </row>
    <row r="1497" spans="2:3" x14ac:dyDescent="0.25">
      <c r="B1497" s="553"/>
      <c r="C1497" s="553"/>
    </row>
    <row r="1498" spans="2:3" x14ac:dyDescent="0.25">
      <c r="B1498" s="553"/>
      <c r="C1498" s="553"/>
    </row>
    <row r="1499" spans="2:3" x14ac:dyDescent="0.25">
      <c r="B1499" s="553"/>
      <c r="C1499" s="553"/>
    </row>
    <row r="1500" spans="2:3" x14ac:dyDescent="0.25">
      <c r="B1500" s="553"/>
      <c r="C1500" s="553"/>
    </row>
    <row r="1501" spans="2:3" x14ac:dyDescent="0.25">
      <c r="B1501" s="553"/>
      <c r="C1501" s="553"/>
    </row>
    <row r="1502" spans="2:3" x14ac:dyDescent="0.25">
      <c r="B1502" s="553"/>
      <c r="C1502" s="553"/>
    </row>
    <row r="1503" spans="2:3" x14ac:dyDescent="0.25">
      <c r="B1503" s="553"/>
      <c r="C1503" s="553"/>
    </row>
    <row r="1504" spans="2:3" x14ac:dyDescent="0.25">
      <c r="B1504" s="553"/>
      <c r="C1504" s="553"/>
    </row>
    <row r="1505" spans="2:3" x14ac:dyDescent="0.25">
      <c r="B1505" s="553"/>
      <c r="C1505" s="553"/>
    </row>
    <row r="1506" spans="2:3" x14ac:dyDescent="0.25">
      <c r="B1506" s="553"/>
      <c r="C1506" s="553"/>
    </row>
    <row r="1507" spans="2:3" x14ac:dyDescent="0.25">
      <c r="B1507" s="553"/>
      <c r="C1507" s="553"/>
    </row>
    <row r="1508" spans="2:3" x14ac:dyDescent="0.25">
      <c r="B1508" s="553"/>
      <c r="C1508" s="553"/>
    </row>
    <row r="1509" spans="2:3" x14ac:dyDescent="0.25">
      <c r="B1509" s="553"/>
      <c r="C1509" s="553"/>
    </row>
    <row r="1510" spans="2:3" x14ac:dyDescent="0.25">
      <c r="B1510" s="553"/>
      <c r="C1510" s="553"/>
    </row>
    <row r="1511" spans="2:3" x14ac:dyDescent="0.25">
      <c r="B1511" s="553"/>
      <c r="C1511" s="553"/>
    </row>
    <row r="1512" spans="2:3" x14ac:dyDescent="0.25">
      <c r="B1512" s="553"/>
      <c r="C1512" s="553"/>
    </row>
    <row r="1513" spans="2:3" x14ac:dyDescent="0.25">
      <c r="B1513" s="553"/>
      <c r="C1513" s="553"/>
    </row>
    <row r="1514" spans="2:3" x14ac:dyDescent="0.25">
      <c r="B1514" s="553"/>
      <c r="C1514" s="553"/>
    </row>
    <row r="1515" spans="2:3" x14ac:dyDescent="0.25">
      <c r="B1515" s="553"/>
      <c r="C1515" s="553"/>
    </row>
    <row r="1516" spans="2:3" x14ac:dyDescent="0.25">
      <c r="B1516" s="553"/>
      <c r="C1516" s="553"/>
    </row>
    <row r="1517" spans="2:3" x14ac:dyDescent="0.25">
      <c r="B1517" s="553"/>
      <c r="C1517" s="553"/>
    </row>
    <row r="1518" spans="2:3" x14ac:dyDescent="0.25">
      <c r="B1518" s="553"/>
      <c r="C1518" s="553"/>
    </row>
    <row r="1519" spans="2:3" x14ac:dyDescent="0.25">
      <c r="B1519" s="553"/>
      <c r="C1519" s="553"/>
    </row>
    <row r="1520" spans="2:3" x14ac:dyDescent="0.25">
      <c r="B1520" s="553"/>
      <c r="C1520" s="553"/>
    </row>
    <row r="1521" spans="2:3" x14ac:dyDescent="0.25">
      <c r="B1521" s="553"/>
      <c r="C1521" s="553"/>
    </row>
    <row r="1522" spans="2:3" x14ac:dyDescent="0.25">
      <c r="B1522" s="553"/>
      <c r="C1522" s="553"/>
    </row>
    <row r="1523" spans="2:3" x14ac:dyDescent="0.25">
      <c r="B1523" s="553"/>
      <c r="C1523" s="553"/>
    </row>
    <row r="1524" spans="2:3" x14ac:dyDescent="0.25">
      <c r="B1524" s="553"/>
      <c r="C1524" s="553"/>
    </row>
    <row r="1525" spans="2:3" x14ac:dyDescent="0.25">
      <c r="B1525" s="553"/>
      <c r="C1525" s="553"/>
    </row>
    <row r="1526" spans="2:3" x14ac:dyDescent="0.25">
      <c r="B1526" s="553"/>
      <c r="C1526" s="553"/>
    </row>
    <row r="1527" spans="2:3" x14ac:dyDescent="0.25">
      <c r="B1527" s="553"/>
      <c r="C1527" s="553"/>
    </row>
    <row r="1528" spans="2:3" x14ac:dyDescent="0.25">
      <c r="B1528" s="553"/>
      <c r="C1528" s="553"/>
    </row>
    <row r="1529" spans="2:3" x14ac:dyDescent="0.25">
      <c r="B1529" s="553"/>
      <c r="C1529" s="553"/>
    </row>
    <row r="1530" spans="2:3" x14ac:dyDescent="0.25">
      <c r="B1530" s="553"/>
      <c r="C1530" s="553"/>
    </row>
    <row r="1531" spans="2:3" x14ac:dyDescent="0.25">
      <c r="B1531" s="553"/>
      <c r="C1531" s="553"/>
    </row>
    <row r="1532" spans="2:3" x14ac:dyDescent="0.25">
      <c r="B1532" s="553"/>
      <c r="C1532" s="553"/>
    </row>
    <row r="1533" spans="2:3" x14ac:dyDescent="0.25">
      <c r="B1533" s="553"/>
      <c r="C1533" s="553"/>
    </row>
    <row r="1534" spans="2:3" x14ac:dyDescent="0.25">
      <c r="B1534" s="553"/>
      <c r="C1534" s="553"/>
    </row>
    <row r="1535" spans="2:3" x14ac:dyDescent="0.25">
      <c r="B1535" s="553"/>
      <c r="C1535" s="553"/>
    </row>
    <row r="1536" spans="2:3" x14ac:dyDescent="0.25">
      <c r="B1536" s="553"/>
      <c r="C1536" s="553"/>
    </row>
    <row r="1537" spans="2:3" x14ac:dyDescent="0.25">
      <c r="B1537" s="553"/>
      <c r="C1537" s="553"/>
    </row>
    <row r="1538" spans="2:3" x14ac:dyDescent="0.25">
      <c r="B1538" s="553"/>
      <c r="C1538" s="553"/>
    </row>
    <row r="1539" spans="2:3" x14ac:dyDescent="0.25">
      <c r="B1539" s="553"/>
      <c r="C1539" s="553"/>
    </row>
    <row r="1540" spans="2:3" x14ac:dyDescent="0.25">
      <c r="B1540" s="553"/>
      <c r="C1540" s="553"/>
    </row>
    <row r="1541" spans="2:3" x14ac:dyDescent="0.25">
      <c r="B1541" s="553"/>
      <c r="C1541" s="553"/>
    </row>
    <row r="1542" spans="2:3" x14ac:dyDescent="0.25">
      <c r="B1542" s="553"/>
      <c r="C1542" s="553"/>
    </row>
    <row r="1543" spans="2:3" x14ac:dyDescent="0.25">
      <c r="B1543" s="553"/>
      <c r="C1543" s="553"/>
    </row>
    <row r="1544" spans="2:3" x14ac:dyDescent="0.25">
      <c r="B1544" s="553"/>
      <c r="C1544" s="553"/>
    </row>
    <row r="1545" spans="2:3" x14ac:dyDescent="0.25">
      <c r="B1545" s="553"/>
      <c r="C1545" s="553"/>
    </row>
    <row r="1546" spans="2:3" x14ac:dyDescent="0.25">
      <c r="B1546" s="553"/>
      <c r="C1546" s="553"/>
    </row>
    <row r="1547" spans="2:3" x14ac:dyDescent="0.25">
      <c r="B1547" s="553"/>
      <c r="C1547" s="553"/>
    </row>
    <row r="1548" spans="2:3" x14ac:dyDescent="0.25">
      <c r="B1548" s="553"/>
      <c r="C1548" s="553"/>
    </row>
    <row r="1549" spans="2:3" x14ac:dyDescent="0.25">
      <c r="B1549" s="553"/>
      <c r="C1549" s="553"/>
    </row>
    <row r="1550" spans="2:3" x14ac:dyDescent="0.25">
      <c r="B1550" s="553"/>
      <c r="C1550" s="553"/>
    </row>
    <row r="1551" spans="2:3" x14ac:dyDescent="0.25">
      <c r="B1551" s="553"/>
      <c r="C1551" s="553"/>
    </row>
    <row r="1552" spans="2:3" x14ac:dyDescent="0.25">
      <c r="B1552" s="553"/>
      <c r="C1552" s="553"/>
    </row>
    <row r="1553" spans="2:3" x14ac:dyDescent="0.25">
      <c r="B1553" s="553"/>
      <c r="C1553" s="553"/>
    </row>
    <row r="1554" spans="2:3" x14ac:dyDescent="0.25">
      <c r="B1554" s="553"/>
      <c r="C1554" s="553"/>
    </row>
    <row r="1555" spans="2:3" x14ac:dyDescent="0.25">
      <c r="B1555" s="553"/>
      <c r="C1555" s="553"/>
    </row>
    <row r="1556" spans="2:3" x14ac:dyDescent="0.25">
      <c r="B1556" s="553"/>
      <c r="C1556" s="553"/>
    </row>
    <row r="1557" spans="2:3" x14ac:dyDescent="0.25">
      <c r="B1557" s="553"/>
      <c r="C1557" s="553"/>
    </row>
    <row r="1558" spans="2:3" x14ac:dyDescent="0.25">
      <c r="B1558" s="553"/>
      <c r="C1558" s="553"/>
    </row>
    <row r="1559" spans="2:3" x14ac:dyDescent="0.25">
      <c r="B1559" s="553"/>
      <c r="C1559" s="553"/>
    </row>
    <row r="1560" spans="2:3" x14ac:dyDescent="0.25">
      <c r="B1560" s="553"/>
      <c r="C1560" s="553"/>
    </row>
    <row r="1561" spans="2:3" x14ac:dyDescent="0.25">
      <c r="B1561" s="553"/>
      <c r="C1561" s="553"/>
    </row>
    <row r="1562" spans="2:3" x14ac:dyDescent="0.25">
      <c r="B1562" s="553"/>
      <c r="C1562" s="553"/>
    </row>
    <row r="1563" spans="2:3" x14ac:dyDescent="0.25">
      <c r="B1563" s="553"/>
      <c r="C1563" s="553"/>
    </row>
    <row r="1564" spans="2:3" x14ac:dyDescent="0.25">
      <c r="B1564" s="553"/>
      <c r="C1564" s="553"/>
    </row>
    <row r="1565" spans="2:3" x14ac:dyDescent="0.25">
      <c r="B1565" s="553"/>
      <c r="C1565" s="553"/>
    </row>
    <row r="1566" spans="2:3" x14ac:dyDescent="0.25">
      <c r="B1566" s="553"/>
      <c r="C1566" s="553"/>
    </row>
    <row r="1567" spans="2:3" x14ac:dyDescent="0.25">
      <c r="B1567" s="553"/>
      <c r="C1567" s="553"/>
    </row>
    <row r="1568" spans="2:3" x14ac:dyDescent="0.25">
      <c r="B1568" s="553"/>
      <c r="C1568" s="553"/>
    </row>
    <row r="1569" spans="2:3" x14ac:dyDescent="0.25">
      <c r="B1569" s="553"/>
      <c r="C1569" s="553"/>
    </row>
    <row r="1570" spans="2:3" x14ac:dyDescent="0.25">
      <c r="B1570" s="553"/>
      <c r="C1570" s="553"/>
    </row>
    <row r="1571" spans="2:3" x14ac:dyDescent="0.25">
      <c r="B1571" s="553"/>
      <c r="C1571" s="553"/>
    </row>
    <row r="1572" spans="2:3" x14ac:dyDescent="0.25">
      <c r="B1572" s="553"/>
      <c r="C1572" s="553"/>
    </row>
    <row r="1573" spans="2:3" x14ac:dyDescent="0.25">
      <c r="B1573" s="553"/>
      <c r="C1573" s="553"/>
    </row>
    <row r="1574" spans="2:3" x14ac:dyDescent="0.25">
      <c r="B1574" s="553"/>
      <c r="C1574" s="553"/>
    </row>
    <row r="1575" spans="2:3" x14ac:dyDescent="0.25">
      <c r="B1575" s="553"/>
      <c r="C1575" s="553"/>
    </row>
    <row r="1576" spans="2:3" x14ac:dyDescent="0.25">
      <c r="B1576" s="553"/>
      <c r="C1576" s="553"/>
    </row>
    <row r="1577" spans="2:3" x14ac:dyDescent="0.25">
      <c r="B1577" s="553"/>
      <c r="C1577" s="553"/>
    </row>
    <row r="1578" spans="2:3" x14ac:dyDescent="0.25">
      <c r="B1578" s="553"/>
      <c r="C1578" s="553"/>
    </row>
    <row r="1579" spans="2:3" x14ac:dyDescent="0.25">
      <c r="B1579" s="553"/>
      <c r="C1579" s="553"/>
    </row>
    <row r="1580" spans="2:3" x14ac:dyDescent="0.25">
      <c r="B1580" s="553"/>
      <c r="C1580" s="553"/>
    </row>
    <row r="1581" spans="2:3" x14ac:dyDescent="0.25">
      <c r="B1581" s="553"/>
      <c r="C1581" s="553"/>
    </row>
    <row r="1582" spans="2:3" x14ac:dyDescent="0.25">
      <c r="B1582" s="553"/>
      <c r="C1582" s="553"/>
    </row>
    <row r="1583" spans="2:3" x14ac:dyDescent="0.25">
      <c r="B1583" s="553"/>
      <c r="C1583" s="553"/>
    </row>
    <row r="1584" spans="2:3" x14ac:dyDescent="0.25">
      <c r="B1584" s="553"/>
      <c r="C1584" s="553"/>
    </row>
    <row r="1585" spans="2:3" x14ac:dyDescent="0.25">
      <c r="B1585" s="553"/>
      <c r="C1585" s="553"/>
    </row>
    <row r="1586" spans="2:3" x14ac:dyDescent="0.25">
      <c r="B1586" s="553"/>
      <c r="C1586" s="553"/>
    </row>
    <row r="1587" spans="2:3" x14ac:dyDescent="0.25">
      <c r="B1587" s="553"/>
      <c r="C1587" s="553"/>
    </row>
    <row r="1588" spans="2:3" x14ac:dyDescent="0.25">
      <c r="B1588" s="553"/>
      <c r="C1588" s="553"/>
    </row>
    <row r="1589" spans="2:3" x14ac:dyDescent="0.25">
      <c r="B1589" s="553"/>
      <c r="C1589" s="553"/>
    </row>
    <row r="1590" spans="2:3" x14ac:dyDescent="0.25">
      <c r="B1590" s="553"/>
      <c r="C1590" s="553"/>
    </row>
    <row r="1591" spans="2:3" x14ac:dyDescent="0.25">
      <c r="B1591" s="553"/>
      <c r="C1591" s="553"/>
    </row>
    <row r="1592" spans="2:3" x14ac:dyDescent="0.25">
      <c r="B1592" s="553"/>
      <c r="C1592" s="553"/>
    </row>
    <row r="1593" spans="2:3" x14ac:dyDescent="0.25">
      <c r="B1593" s="553"/>
      <c r="C1593" s="553"/>
    </row>
    <row r="1594" spans="2:3" x14ac:dyDescent="0.25">
      <c r="B1594" s="553"/>
      <c r="C1594" s="553"/>
    </row>
    <row r="1595" spans="2:3" x14ac:dyDescent="0.25">
      <c r="B1595" s="553"/>
      <c r="C1595" s="553"/>
    </row>
    <row r="1596" spans="2:3" x14ac:dyDescent="0.25">
      <c r="B1596" s="553"/>
      <c r="C1596" s="553"/>
    </row>
    <row r="1597" spans="2:3" x14ac:dyDescent="0.25">
      <c r="B1597" s="553"/>
      <c r="C1597" s="553"/>
    </row>
    <row r="1598" spans="2:3" x14ac:dyDescent="0.25">
      <c r="B1598" s="553"/>
      <c r="C1598" s="553"/>
    </row>
    <row r="1599" spans="2:3" x14ac:dyDescent="0.25">
      <c r="B1599" s="553"/>
      <c r="C1599" s="553"/>
    </row>
    <row r="1600" spans="2:3" x14ac:dyDescent="0.25">
      <c r="B1600" s="553"/>
      <c r="C1600" s="553"/>
    </row>
    <row r="1601" spans="2:3" x14ac:dyDescent="0.25">
      <c r="B1601" s="553"/>
      <c r="C1601" s="553"/>
    </row>
    <row r="1602" spans="2:3" x14ac:dyDescent="0.25">
      <c r="B1602" s="553"/>
      <c r="C1602" s="553"/>
    </row>
    <row r="1603" spans="2:3" x14ac:dyDescent="0.25">
      <c r="B1603" s="553"/>
      <c r="C1603" s="553"/>
    </row>
    <row r="1604" spans="2:3" x14ac:dyDescent="0.25">
      <c r="B1604" s="553"/>
      <c r="C1604" s="553"/>
    </row>
    <row r="1605" spans="2:3" x14ac:dyDescent="0.25">
      <c r="B1605" s="553"/>
      <c r="C1605" s="553"/>
    </row>
    <row r="1606" spans="2:3" x14ac:dyDescent="0.25">
      <c r="B1606" s="553"/>
      <c r="C1606" s="553"/>
    </row>
    <row r="1607" spans="2:3" x14ac:dyDescent="0.25">
      <c r="B1607" s="553"/>
      <c r="C1607" s="553"/>
    </row>
    <row r="1608" spans="2:3" x14ac:dyDescent="0.25">
      <c r="B1608" s="553"/>
      <c r="C1608" s="553"/>
    </row>
    <row r="1609" spans="2:3" x14ac:dyDescent="0.25">
      <c r="B1609" s="553"/>
      <c r="C1609" s="553"/>
    </row>
    <row r="1610" spans="2:3" x14ac:dyDescent="0.25">
      <c r="B1610" s="553"/>
      <c r="C1610" s="553"/>
    </row>
    <row r="1611" spans="2:3" x14ac:dyDescent="0.25">
      <c r="B1611" s="553"/>
      <c r="C1611" s="553"/>
    </row>
    <row r="1612" spans="2:3" x14ac:dyDescent="0.25">
      <c r="B1612" s="553"/>
      <c r="C1612" s="553"/>
    </row>
    <row r="1613" spans="2:3" x14ac:dyDescent="0.25">
      <c r="B1613" s="553"/>
      <c r="C1613" s="553"/>
    </row>
    <row r="1614" spans="2:3" x14ac:dyDescent="0.25">
      <c r="B1614" s="553"/>
      <c r="C1614" s="553"/>
    </row>
    <row r="1615" spans="2:3" x14ac:dyDescent="0.25">
      <c r="B1615" s="553"/>
      <c r="C1615" s="553"/>
    </row>
    <row r="1616" spans="2:3" x14ac:dyDescent="0.25">
      <c r="B1616" s="553"/>
      <c r="C1616" s="553"/>
    </row>
    <row r="1617" spans="2:3" x14ac:dyDescent="0.25">
      <c r="B1617" s="553"/>
      <c r="C1617" s="553"/>
    </row>
    <row r="1618" spans="2:3" x14ac:dyDescent="0.25">
      <c r="B1618" s="553"/>
      <c r="C1618" s="553"/>
    </row>
    <row r="1619" spans="2:3" x14ac:dyDescent="0.25">
      <c r="B1619" s="553"/>
      <c r="C1619" s="553"/>
    </row>
    <row r="1620" spans="2:3" x14ac:dyDescent="0.25">
      <c r="B1620" s="553"/>
      <c r="C1620" s="553"/>
    </row>
    <row r="1621" spans="2:3" x14ac:dyDescent="0.25">
      <c r="B1621" s="553"/>
      <c r="C1621" s="553"/>
    </row>
    <row r="1622" spans="2:3" x14ac:dyDescent="0.25">
      <c r="B1622" s="553"/>
      <c r="C1622" s="553"/>
    </row>
    <row r="1623" spans="2:3" x14ac:dyDescent="0.25">
      <c r="B1623" s="553"/>
      <c r="C1623" s="553"/>
    </row>
    <row r="1624" spans="2:3" x14ac:dyDescent="0.25">
      <c r="B1624" s="553"/>
      <c r="C1624" s="553"/>
    </row>
    <row r="1625" spans="2:3" x14ac:dyDescent="0.25">
      <c r="B1625" s="553"/>
      <c r="C1625" s="553"/>
    </row>
    <row r="1626" spans="2:3" x14ac:dyDescent="0.25">
      <c r="B1626" s="553"/>
      <c r="C1626" s="553"/>
    </row>
    <row r="1627" spans="2:3" x14ac:dyDescent="0.25">
      <c r="B1627" s="553"/>
      <c r="C1627" s="553"/>
    </row>
    <row r="1628" spans="2:3" x14ac:dyDescent="0.25">
      <c r="B1628" s="553"/>
      <c r="C1628" s="553"/>
    </row>
    <row r="1629" spans="2:3" x14ac:dyDescent="0.25">
      <c r="B1629" s="553"/>
      <c r="C1629" s="553"/>
    </row>
    <row r="1630" spans="2:3" x14ac:dyDescent="0.25">
      <c r="B1630" s="553"/>
      <c r="C1630" s="553"/>
    </row>
    <row r="1631" spans="2:3" x14ac:dyDescent="0.25">
      <c r="B1631" s="553"/>
      <c r="C1631" s="553"/>
    </row>
    <row r="1632" spans="2:3" x14ac:dyDescent="0.25">
      <c r="B1632" s="553"/>
      <c r="C1632" s="553"/>
    </row>
    <row r="1633" spans="2:3" x14ac:dyDescent="0.25">
      <c r="B1633" s="553"/>
      <c r="C1633" s="553"/>
    </row>
    <row r="1634" spans="2:3" x14ac:dyDescent="0.25">
      <c r="B1634" s="553"/>
      <c r="C1634" s="553"/>
    </row>
    <row r="1635" spans="2:3" x14ac:dyDescent="0.25">
      <c r="B1635" s="553"/>
      <c r="C1635" s="553"/>
    </row>
    <row r="1636" spans="2:3" x14ac:dyDescent="0.25">
      <c r="B1636" s="553"/>
      <c r="C1636" s="553"/>
    </row>
    <row r="1637" spans="2:3" x14ac:dyDescent="0.25">
      <c r="B1637" s="553"/>
      <c r="C1637" s="553"/>
    </row>
    <row r="1638" spans="2:3" x14ac:dyDescent="0.25">
      <c r="B1638" s="553"/>
      <c r="C1638" s="553"/>
    </row>
    <row r="1639" spans="2:3" x14ac:dyDescent="0.25">
      <c r="B1639" s="553"/>
      <c r="C1639" s="553"/>
    </row>
    <row r="1640" spans="2:3" x14ac:dyDescent="0.25">
      <c r="B1640" s="553"/>
      <c r="C1640" s="553"/>
    </row>
    <row r="1641" spans="2:3" x14ac:dyDescent="0.25">
      <c r="B1641" s="553"/>
      <c r="C1641" s="553"/>
    </row>
    <row r="1642" spans="2:3" x14ac:dyDescent="0.25">
      <c r="B1642" s="553"/>
      <c r="C1642" s="553"/>
    </row>
    <row r="1643" spans="2:3" x14ac:dyDescent="0.25">
      <c r="B1643" s="553"/>
      <c r="C1643" s="553"/>
    </row>
    <row r="1644" spans="2:3" x14ac:dyDescent="0.25">
      <c r="B1644" s="553"/>
      <c r="C1644" s="553"/>
    </row>
    <row r="1645" spans="2:3" x14ac:dyDescent="0.25">
      <c r="B1645" s="553"/>
      <c r="C1645" s="553"/>
    </row>
    <row r="1646" spans="2:3" x14ac:dyDescent="0.25">
      <c r="B1646" s="553"/>
      <c r="C1646" s="553"/>
    </row>
    <row r="1647" spans="2:3" x14ac:dyDescent="0.25">
      <c r="B1647" s="553"/>
      <c r="C1647" s="553"/>
    </row>
    <row r="1648" spans="2:3" x14ac:dyDescent="0.25">
      <c r="B1648" s="553"/>
      <c r="C1648" s="553"/>
    </row>
    <row r="1649" spans="2:3" x14ac:dyDescent="0.25">
      <c r="B1649" s="553"/>
      <c r="C1649" s="553"/>
    </row>
    <row r="1650" spans="2:3" x14ac:dyDescent="0.25">
      <c r="B1650" s="553"/>
      <c r="C1650" s="553"/>
    </row>
    <row r="1651" spans="2:3" x14ac:dyDescent="0.25">
      <c r="B1651" s="553"/>
      <c r="C1651" s="553"/>
    </row>
    <row r="1652" spans="2:3" x14ac:dyDescent="0.25">
      <c r="B1652" s="553"/>
      <c r="C1652" s="553"/>
    </row>
    <row r="1653" spans="2:3" x14ac:dyDescent="0.25">
      <c r="B1653" s="553"/>
      <c r="C1653" s="553"/>
    </row>
    <row r="1654" spans="2:3" x14ac:dyDescent="0.25">
      <c r="B1654" s="553"/>
      <c r="C1654" s="553"/>
    </row>
    <row r="1655" spans="2:3" x14ac:dyDescent="0.25">
      <c r="B1655" s="553"/>
      <c r="C1655" s="553"/>
    </row>
    <row r="1656" spans="2:3" x14ac:dyDescent="0.25">
      <c r="B1656" s="553"/>
      <c r="C1656" s="553"/>
    </row>
    <row r="1657" spans="2:3" x14ac:dyDescent="0.25">
      <c r="B1657" s="553"/>
      <c r="C1657" s="553"/>
    </row>
    <row r="1658" spans="2:3" x14ac:dyDescent="0.25">
      <c r="B1658" s="553"/>
      <c r="C1658" s="553"/>
    </row>
    <row r="1659" spans="2:3" x14ac:dyDescent="0.25">
      <c r="B1659" s="553"/>
      <c r="C1659" s="553"/>
    </row>
    <row r="1660" spans="2:3" x14ac:dyDescent="0.25">
      <c r="B1660" s="553"/>
      <c r="C1660" s="553"/>
    </row>
    <row r="1661" spans="2:3" x14ac:dyDescent="0.25">
      <c r="B1661" s="553"/>
      <c r="C1661" s="553"/>
    </row>
    <row r="1662" spans="2:3" x14ac:dyDescent="0.25">
      <c r="B1662" s="553"/>
      <c r="C1662" s="553"/>
    </row>
    <row r="1663" spans="2:3" x14ac:dyDescent="0.25">
      <c r="B1663" s="553"/>
      <c r="C1663" s="553"/>
    </row>
    <row r="1664" spans="2:3" x14ac:dyDescent="0.25">
      <c r="B1664" s="553"/>
      <c r="C1664" s="553"/>
    </row>
    <row r="1665" spans="2:3" x14ac:dyDescent="0.25">
      <c r="B1665" s="553"/>
      <c r="C1665" s="553"/>
    </row>
    <row r="1666" spans="2:3" x14ac:dyDescent="0.25">
      <c r="B1666" s="553"/>
      <c r="C1666" s="553"/>
    </row>
    <row r="1667" spans="2:3" x14ac:dyDescent="0.25">
      <c r="B1667" s="553"/>
      <c r="C1667" s="553"/>
    </row>
    <row r="1668" spans="2:3" x14ac:dyDescent="0.25">
      <c r="B1668" s="553"/>
      <c r="C1668" s="553"/>
    </row>
    <row r="1669" spans="2:3" x14ac:dyDescent="0.25">
      <c r="B1669" s="553"/>
      <c r="C1669" s="553"/>
    </row>
    <row r="1670" spans="2:3" x14ac:dyDescent="0.25">
      <c r="B1670" s="553"/>
      <c r="C1670" s="553"/>
    </row>
    <row r="1671" spans="2:3" x14ac:dyDescent="0.25">
      <c r="B1671" s="553"/>
      <c r="C1671" s="553"/>
    </row>
    <row r="1672" spans="2:3" x14ac:dyDescent="0.25">
      <c r="B1672" s="553"/>
      <c r="C1672" s="553"/>
    </row>
    <row r="1673" spans="2:3" x14ac:dyDescent="0.25">
      <c r="B1673" s="553"/>
      <c r="C1673" s="553"/>
    </row>
    <row r="1674" spans="2:3" x14ac:dyDescent="0.25">
      <c r="B1674" s="553"/>
      <c r="C1674" s="553"/>
    </row>
    <row r="1675" spans="2:3" x14ac:dyDescent="0.25">
      <c r="B1675" s="553"/>
      <c r="C1675" s="553"/>
    </row>
    <row r="1676" spans="2:3" x14ac:dyDescent="0.25">
      <c r="B1676" s="553"/>
      <c r="C1676" s="553"/>
    </row>
    <row r="1677" spans="2:3" x14ac:dyDescent="0.25">
      <c r="B1677" s="553"/>
      <c r="C1677" s="553"/>
    </row>
    <row r="1678" spans="2:3" x14ac:dyDescent="0.25">
      <c r="B1678" s="553"/>
      <c r="C1678" s="553"/>
    </row>
    <row r="1679" spans="2:3" x14ac:dyDescent="0.25">
      <c r="B1679" s="553"/>
      <c r="C1679" s="553"/>
    </row>
    <row r="1680" spans="2:3" x14ac:dyDescent="0.25">
      <c r="B1680" s="553"/>
      <c r="C1680" s="553"/>
    </row>
    <row r="1681" spans="2:3" x14ac:dyDescent="0.25">
      <c r="B1681" s="553"/>
      <c r="C1681" s="553"/>
    </row>
    <row r="1682" spans="2:3" x14ac:dyDescent="0.25">
      <c r="B1682" s="553"/>
      <c r="C1682" s="553"/>
    </row>
    <row r="1683" spans="2:3" x14ac:dyDescent="0.25">
      <c r="B1683" s="553"/>
      <c r="C1683" s="553"/>
    </row>
    <row r="1684" spans="2:3" x14ac:dyDescent="0.25">
      <c r="B1684" s="553"/>
      <c r="C1684" s="553"/>
    </row>
    <row r="1685" spans="2:3" x14ac:dyDescent="0.25">
      <c r="B1685" s="553"/>
      <c r="C1685" s="553"/>
    </row>
    <row r="1686" spans="2:3" x14ac:dyDescent="0.25">
      <c r="B1686" s="553"/>
      <c r="C1686" s="553"/>
    </row>
    <row r="1687" spans="2:3" x14ac:dyDescent="0.25">
      <c r="B1687" s="553"/>
      <c r="C1687" s="553"/>
    </row>
    <row r="1688" spans="2:3" x14ac:dyDescent="0.25">
      <c r="B1688" s="553"/>
      <c r="C1688" s="553"/>
    </row>
    <row r="1689" spans="2:3" x14ac:dyDescent="0.25">
      <c r="B1689" s="553"/>
      <c r="C1689" s="553"/>
    </row>
    <row r="1690" spans="2:3" x14ac:dyDescent="0.25">
      <c r="B1690" s="553"/>
      <c r="C1690" s="553"/>
    </row>
    <row r="1691" spans="2:3" x14ac:dyDescent="0.25">
      <c r="B1691" s="553"/>
      <c r="C1691" s="553"/>
    </row>
    <row r="1692" spans="2:3" x14ac:dyDescent="0.25">
      <c r="B1692" s="553"/>
      <c r="C1692" s="553"/>
    </row>
    <row r="1693" spans="2:3" x14ac:dyDescent="0.25">
      <c r="B1693" s="553"/>
      <c r="C1693" s="553"/>
    </row>
    <row r="1694" spans="2:3" x14ac:dyDescent="0.25">
      <c r="B1694" s="553"/>
      <c r="C1694" s="553"/>
    </row>
    <row r="1695" spans="2:3" x14ac:dyDescent="0.25">
      <c r="B1695" s="553"/>
      <c r="C1695" s="553"/>
    </row>
    <row r="1696" spans="2:3" x14ac:dyDescent="0.25">
      <c r="B1696" s="553"/>
      <c r="C1696" s="553"/>
    </row>
    <row r="1697" spans="2:3" x14ac:dyDescent="0.25">
      <c r="B1697" s="553"/>
      <c r="C1697" s="553"/>
    </row>
    <row r="1698" spans="2:3" x14ac:dyDescent="0.25">
      <c r="B1698" s="553"/>
      <c r="C1698" s="553"/>
    </row>
    <row r="1699" spans="2:3" x14ac:dyDescent="0.25">
      <c r="B1699" s="553"/>
      <c r="C1699" s="553"/>
    </row>
    <row r="1700" spans="2:3" x14ac:dyDescent="0.25">
      <c r="B1700" s="553"/>
      <c r="C1700" s="553"/>
    </row>
    <row r="1701" spans="2:3" x14ac:dyDescent="0.25">
      <c r="B1701" s="553"/>
      <c r="C1701" s="553"/>
    </row>
    <row r="1702" spans="2:3" x14ac:dyDescent="0.25">
      <c r="B1702" s="553"/>
      <c r="C1702" s="553"/>
    </row>
    <row r="1703" spans="2:3" x14ac:dyDescent="0.25">
      <c r="B1703" s="553"/>
      <c r="C1703" s="553"/>
    </row>
    <row r="1704" spans="2:3" x14ac:dyDescent="0.25">
      <c r="B1704" s="553"/>
      <c r="C1704" s="553"/>
    </row>
    <row r="1705" spans="2:3" x14ac:dyDescent="0.25">
      <c r="B1705" s="553"/>
      <c r="C1705" s="553"/>
    </row>
    <row r="1706" spans="2:3" x14ac:dyDescent="0.25">
      <c r="B1706" s="553"/>
      <c r="C1706" s="553"/>
    </row>
    <row r="1707" spans="2:3" x14ac:dyDescent="0.25">
      <c r="B1707" s="553"/>
      <c r="C1707" s="553"/>
    </row>
    <row r="1708" spans="2:3" x14ac:dyDescent="0.25">
      <c r="B1708" s="553"/>
      <c r="C1708" s="553"/>
    </row>
    <row r="1709" spans="2:3" x14ac:dyDescent="0.25">
      <c r="B1709" s="553"/>
      <c r="C1709" s="553"/>
    </row>
    <row r="1710" spans="2:3" x14ac:dyDescent="0.25">
      <c r="B1710" s="553"/>
      <c r="C1710" s="553"/>
    </row>
    <row r="1711" spans="2:3" x14ac:dyDescent="0.25">
      <c r="B1711" s="553"/>
      <c r="C1711" s="553"/>
    </row>
    <row r="1712" spans="2:3" x14ac:dyDescent="0.25">
      <c r="B1712" s="553"/>
      <c r="C1712" s="553"/>
    </row>
    <row r="1713" spans="2:3" x14ac:dyDescent="0.25">
      <c r="B1713" s="553"/>
      <c r="C1713" s="553"/>
    </row>
    <row r="1714" spans="2:3" x14ac:dyDescent="0.25">
      <c r="B1714" s="553"/>
      <c r="C1714" s="553"/>
    </row>
    <row r="1715" spans="2:3" x14ac:dyDescent="0.25">
      <c r="B1715" s="553"/>
      <c r="C1715" s="553"/>
    </row>
    <row r="1716" spans="2:3" x14ac:dyDescent="0.25">
      <c r="B1716" s="553"/>
      <c r="C1716" s="553"/>
    </row>
    <row r="1717" spans="2:3" x14ac:dyDescent="0.25">
      <c r="B1717" s="553"/>
      <c r="C1717" s="553"/>
    </row>
    <row r="1718" spans="2:3" x14ac:dyDescent="0.25">
      <c r="B1718" s="553"/>
      <c r="C1718" s="553"/>
    </row>
    <row r="1719" spans="2:3" x14ac:dyDescent="0.25">
      <c r="B1719" s="553"/>
      <c r="C1719" s="553"/>
    </row>
    <row r="1720" spans="2:3" x14ac:dyDescent="0.25">
      <c r="B1720" s="553"/>
      <c r="C1720" s="553"/>
    </row>
    <row r="1721" spans="2:3" x14ac:dyDescent="0.25">
      <c r="B1721" s="553"/>
      <c r="C1721" s="553"/>
    </row>
    <row r="1722" spans="2:3" x14ac:dyDescent="0.25">
      <c r="B1722" s="553"/>
      <c r="C1722" s="553"/>
    </row>
    <row r="1723" spans="2:3" x14ac:dyDescent="0.25">
      <c r="B1723" s="553"/>
      <c r="C1723" s="553"/>
    </row>
    <row r="1724" spans="2:3" x14ac:dyDescent="0.25">
      <c r="B1724" s="553"/>
      <c r="C1724" s="553"/>
    </row>
    <row r="1725" spans="2:3" x14ac:dyDescent="0.25">
      <c r="B1725" s="553"/>
      <c r="C1725" s="553"/>
    </row>
    <row r="1726" spans="2:3" x14ac:dyDescent="0.25">
      <c r="B1726" s="553"/>
      <c r="C1726" s="553"/>
    </row>
    <row r="1727" spans="2:3" x14ac:dyDescent="0.25">
      <c r="B1727" s="553"/>
      <c r="C1727" s="553"/>
    </row>
    <row r="1728" spans="2:3" x14ac:dyDescent="0.25">
      <c r="B1728" s="553"/>
      <c r="C1728" s="553"/>
    </row>
    <row r="1729" spans="2:3" x14ac:dyDescent="0.25">
      <c r="B1729" s="553"/>
      <c r="C1729" s="553"/>
    </row>
    <row r="1730" spans="2:3" x14ac:dyDescent="0.25">
      <c r="B1730" s="553"/>
      <c r="C1730" s="553"/>
    </row>
    <row r="1731" spans="2:3" x14ac:dyDescent="0.25">
      <c r="B1731" s="553"/>
      <c r="C1731" s="553"/>
    </row>
    <row r="1732" spans="2:3" x14ac:dyDescent="0.25">
      <c r="B1732" s="553"/>
      <c r="C1732" s="553"/>
    </row>
    <row r="1733" spans="2:3" x14ac:dyDescent="0.25">
      <c r="B1733" s="553"/>
      <c r="C1733" s="553"/>
    </row>
    <row r="1734" spans="2:3" x14ac:dyDescent="0.25">
      <c r="B1734" s="553"/>
      <c r="C1734" s="553"/>
    </row>
    <row r="1735" spans="2:3" x14ac:dyDescent="0.25">
      <c r="B1735" s="553"/>
      <c r="C1735" s="553"/>
    </row>
    <row r="1736" spans="2:3" x14ac:dyDescent="0.25">
      <c r="B1736" s="553"/>
      <c r="C1736" s="553"/>
    </row>
    <row r="1737" spans="2:3" x14ac:dyDescent="0.25">
      <c r="B1737" s="553"/>
      <c r="C1737" s="553"/>
    </row>
    <row r="1738" spans="2:3" x14ac:dyDescent="0.25">
      <c r="B1738" s="553"/>
      <c r="C1738" s="553"/>
    </row>
    <row r="1739" spans="2:3" x14ac:dyDescent="0.25">
      <c r="B1739" s="553"/>
      <c r="C1739" s="553"/>
    </row>
    <row r="1740" spans="2:3" x14ac:dyDescent="0.25">
      <c r="B1740" s="553"/>
      <c r="C1740" s="553"/>
    </row>
    <row r="1741" spans="2:3" x14ac:dyDescent="0.25">
      <c r="B1741" s="553"/>
      <c r="C1741" s="553"/>
    </row>
    <row r="1742" spans="2:3" x14ac:dyDescent="0.25">
      <c r="B1742" s="553"/>
      <c r="C1742" s="553"/>
    </row>
    <row r="1743" spans="2:3" x14ac:dyDescent="0.25">
      <c r="B1743" s="553"/>
      <c r="C1743" s="553"/>
    </row>
    <row r="1744" spans="2:3" x14ac:dyDescent="0.25">
      <c r="B1744" s="553"/>
      <c r="C1744" s="553"/>
    </row>
    <row r="1745" spans="2:3" x14ac:dyDescent="0.25">
      <c r="B1745" s="553"/>
      <c r="C1745" s="553"/>
    </row>
    <row r="1746" spans="2:3" x14ac:dyDescent="0.25">
      <c r="B1746" s="553"/>
      <c r="C1746" s="553"/>
    </row>
    <row r="1747" spans="2:3" x14ac:dyDescent="0.25">
      <c r="B1747" s="553"/>
      <c r="C1747" s="553"/>
    </row>
    <row r="1748" spans="2:3" x14ac:dyDescent="0.25">
      <c r="B1748" s="553"/>
      <c r="C1748" s="553"/>
    </row>
    <row r="1749" spans="2:3" x14ac:dyDescent="0.25">
      <c r="B1749" s="553"/>
      <c r="C1749" s="553"/>
    </row>
    <row r="1750" spans="2:3" x14ac:dyDescent="0.25">
      <c r="B1750" s="553"/>
      <c r="C1750" s="553"/>
    </row>
    <row r="1751" spans="2:3" x14ac:dyDescent="0.25">
      <c r="B1751" s="553"/>
      <c r="C1751" s="553"/>
    </row>
    <row r="1752" spans="2:3" x14ac:dyDescent="0.25">
      <c r="B1752" s="553"/>
      <c r="C1752" s="553"/>
    </row>
    <row r="1753" spans="2:3" x14ac:dyDescent="0.25">
      <c r="B1753" s="553"/>
      <c r="C1753" s="553"/>
    </row>
    <row r="1754" spans="2:3" x14ac:dyDescent="0.25">
      <c r="B1754" s="553"/>
      <c r="C1754" s="553"/>
    </row>
    <row r="1755" spans="2:3" x14ac:dyDescent="0.25">
      <c r="B1755" s="553"/>
      <c r="C1755" s="553"/>
    </row>
    <row r="1756" spans="2:3" x14ac:dyDescent="0.25">
      <c r="B1756" s="553"/>
      <c r="C1756" s="553"/>
    </row>
    <row r="1757" spans="2:3" x14ac:dyDescent="0.25">
      <c r="B1757" s="553"/>
      <c r="C1757" s="553"/>
    </row>
    <row r="1758" spans="2:3" x14ac:dyDescent="0.25">
      <c r="B1758" s="553"/>
      <c r="C1758" s="553"/>
    </row>
    <row r="1759" spans="2:3" x14ac:dyDescent="0.25">
      <c r="B1759" s="553"/>
      <c r="C1759" s="553"/>
    </row>
    <row r="1760" spans="2:3" x14ac:dyDescent="0.25">
      <c r="B1760" s="553"/>
      <c r="C1760" s="553"/>
    </row>
    <row r="1761" spans="2:3" x14ac:dyDescent="0.25">
      <c r="B1761" s="553"/>
      <c r="C1761" s="553"/>
    </row>
    <row r="1762" spans="2:3" x14ac:dyDescent="0.25">
      <c r="B1762" s="553"/>
      <c r="C1762" s="553"/>
    </row>
    <row r="1763" spans="2:3" x14ac:dyDescent="0.25">
      <c r="B1763" s="553"/>
      <c r="C1763" s="553"/>
    </row>
    <row r="1764" spans="2:3" x14ac:dyDescent="0.25">
      <c r="B1764" s="553"/>
      <c r="C1764" s="553"/>
    </row>
    <row r="1765" spans="2:3" x14ac:dyDescent="0.25">
      <c r="B1765" s="553"/>
      <c r="C1765" s="553"/>
    </row>
    <row r="1766" spans="2:3" x14ac:dyDescent="0.25">
      <c r="B1766" s="553"/>
      <c r="C1766" s="553"/>
    </row>
    <row r="1767" spans="2:3" x14ac:dyDescent="0.25">
      <c r="B1767" s="553"/>
      <c r="C1767" s="553"/>
    </row>
    <row r="1768" spans="2:3" x14ac:dyDescent="0.25">
      <c r="B1768" s="553"/>
      <c r="C1768" s="553"/>
    </row>
    <row r="1769" spans="2:3" x14ac:dyDescent="0.25">
      <c r="B1769" s="553"/>
      <c r="C1769" s="553"/>
    </row>
    <row r="1770" spans="2:3" x14ac:dyDescent="0.25">
      <c r="B1770" s="553"/>
      <c r="C1770" s="553"/>
    </row>
    <row r="1771" spans="2:3" x14ac:dyDescent="0.25">
      <c r="B1771" s="553"/>
      <c r="C1771" s="553"/>
    </row>
    <row r="1772" spans="2:3" x14ac:dyDescent="0.25">
      <c r="B1772" s="553"/>
      <c r="C1772" s="553"/>
    </row>
    <row r="1773" spans="2:3" x14ac:dyDescent="0.25">
      <c r="B1773" s="553"/>
      <c r="C1773" s="553"/>
    </row>
    <row r="1774" spans="2:3" x14ac:dyDescent="0.25">
      <c r="B1774" s="553"/>
      <c r="C1774" s="553"/>
    </row>
    <row r="1775" spans="2:3" x14ac:dyDescent="0.25">
      <c r="B1775" s="553"/>
      <c r="C1775" s="553"/>
    </row>
    <row r="1776" spans="2:3" x14ac:dyDescent="0.25">
      <c r="B1776" s="553"/>
      <c r="C1776" s="553"/>
    </row>
    <row r="1777" spans="2:3" x14ac:dyDescent="0.25">
      <c r="B1777" s="553"/>
      <c r="C1777" s="553"/>
    </row>
    <row r="1778" spans="2:3" x14ac:dyDescent="0.25">
      <c r="B1778" s="553"/>
      <c r="C1778" s="553"/>
    </row>
    <row r="1779" spans="2:3" x14ac:dyDescent="0.25">
      <c r="B1779" s="553"/>
      <c r="C1779" s="553"/>
    </row>
    <row r="1780" spans="2:3" x14ac:dyDescent="0.25">
      <c r="B1780" s="553"/>
      <c r="C1780" s="553"/>
    </row>
    <row r="1781" spans="2:3" x14ac:dyDescent="0.25">
      <c r="B1781" s="553"/>
      <c r="C1781" s="553"/>
    </row>
    <row r="1782" spans="2:3" x14ac:dyDescent="0.25">
      <c r="B1782" s="553"/>
      <c r="C1782" s="553"/>
    </row>
    <row r="1783" spans="2:3" x14ac:dyDescent="0.25">
      <c r="B1783" s="553"/>
      <c r="C1783" s="553"/>
    </row>
    <row r="1784" spans="2:3" x14ac:dyDescent="0.25">
      <c r="B1784" s="553"/>
      <c r="C1784" s="553"/>
    </row>
    <row r="1785" spans="2:3" x14ac:dyDescent="0.25">
      <c r="B1785" s="553"/>
      <c r="C1785" s="553"/>
    </row>
    <row r="1786" spans="2:3" x14ac:dyDescent="0.25">
      <c r="B1786" s="553"/>
      <c r="C1786" s="553"/>
    </row>
    <row r="1787" spans="2:3" x14ac:dyDescent="0.25">
      <c r="B1787" s="553"/>
      <c r="C1787" s="553"/>
    </row>
    <row r="1788" spans="2:3" x14ac:dyDescent="0.25">
      <c r="B1788" s="553"/>
      <c r="C1788" s="553"/>
    </row>
    <row r="1789" spans="2:3" x14ac:dyDescent="0.25">
      <c r="B1789" s="553"/>
      <c r="C1789" s="553"/>
    </row>
    <row r="1790" spans="2:3" x14ac:dyDescent="0.25">
      <c r="B1790" s="553"/>
      <c r="C1790" s="553"/>
    </row>
    <row r="1791" spans="2:3" x14ac:dyDescent="0.25">
      <c r="B1791" s="553"/>
      <c r="C1791" s="553"/>
    </row>
    <row r="1792" spans="2:3" x14ac:dyDescent="0.25">
      <c r="B1792" s="553"/>
      <c r="C1792" s="553"/>
    </row>
    <row r="1793" spans="2:3" x14ac:dyDescent="0.25">
      <c r="B1793" s="553"/>
      <c r="C1793" s="553"/>
    </row>
    <row r="1794" spans="2:3" x14ac:dyDescent="0.25">
      <c r="B1794" s="553"/>
      <c r="C1794" s="553"/>
    </row>
    <row r="1795" spans="2:3" x14ac:dyDescent="0.25">
      <c r="B1795" s="553"/>
      <c r="C1795" s="553"/>
    </row>
    <row r="1796" spans="2:3" x14ac:dyDescent="0.25">
      <c r="B1796" s="553"/>
      <c r="C1796" s="553"/>
    </row>
    <row r="1797" spans="2:3" x14ac:dyDescent="0.25">
      <c r="B1797" s="553"/>
      <c r="C1797" s="553"/>
    </row>
    <row r="1798" spans="2:3" x14ac:dyDescent="0.25">
      <c r="B1798" s="553"/>
      <c r="C1798" s="553"/>
    </row>
    <row r="1799" spans="2:3" x14ac:dyDescent="0.25">
      <c r="B1799" s="553"/>
      <c r="C1799" s="553"/>
    </row>
    <row r="1800" spans="2:3" x14ac:dyDescent="0.25">
      <c r="B1800" s="553"/>
      <c r="C1800" s="553"/>
    </row>
    <row r="1801" spans="2:3" x14ac:dyDescent="0.25">
      <c r="B1801" s="553"/>
      <c r="C1801" s="553"/>
    </row>
    <row r="1802" spans="2:3" x14ac:dyDescent="0.25">
      <c r="B1802" s="553"/>
      <c r="C1802" s="553"/>
    </row>
    <row r="1803" spans="2:3" x14ac:dyDescent="0.25">
      <c r="B1803" s="553"/>
      <c r="C1803" s="553"/>
    </row>
    <row r="1804" spans="2:3" x14ac:dyDescent="0.25">
      <c r="B1804" s="553"/>
      <c r="C1804" s="553"/>
    </row>
    <row r="1805" spans="2:3" x14ac:dyDescent="0.25">
      <c r="B1805" s="553"/>
      <c r="C1805" s="553"/>
    </row>
    <row r="1806" spans="2:3" x14ac:dyDescent="0.25">
      <c r="B1806" s="553"/>
      <c r="C1806" s="553"/>
    </row>
    <row r="1807" spans="2:3" x14ac:dyDescent="0.25">
      <c r="B1807" s="553"/>
      <c r="C1807" s="553"/>
    </row>
    <row r="1808" spans="2:3" x14ac:dyDescent="0.25">
      <c r="B1808" s="553"/>
      <c r="C1808" s="553"/>
    </row>
    <row r="1809" spans="2:3" x14ac:dyDescent="0.25">
      <c r="B1809" s="553"/>
      <c r="C1809" s="553"/>
    </row>
    <row r="1810" spans="2:3" x14ac:dyDescent="0.25">
      <c r="B1810" s="553"/>
      <c r="C1810" s="553"/>
    </row>
    <row r="1811" spans="2:3" x14ac:dyDescent="0.25">
      <c r="B1811" s="553"/>
      <c r="C1811" s="553"/>
    </row>
    <row r="1812" spans="2:3" x14ac:dyDescent="0.25">
      <c r="B1812" s="553"/>
      <c r="C1812" s="553"/>
    </row>
    <row r="1813" spans="2:3" x14ac:dyDescent="0.25">
      <c r="B1813" s="553"/>
      <c r="C1813" s="553"/>
    </row>
    <row r="1814" spans="2:3" x14ac:dyDescent="0.25">
      <c r="B1814" s="553"/>
      <c r="C1814" s="553"/>
    </row>
    <row r="1815" spans="2:3" x14ac:dyDescent="0.25">
      <c r="B1815" s="553"/>
      <c r="C1815" s="553"/>
    </row>
    <row r="1816" spans="2:3" x14ac:dyDescent="0.25">
      <c r="B1816" s="553"/>
      <c r="C1816" s="553"/>
    </row>
    <row r="1817" spans="2:3" x14ac:dyDescent="0.25">
      <c r="B1817" s="553"/>
      <c r="C1817" s="553"/>
    </row>
    <row r="1818" spans="2:3" x14ac:dyDescent="0.25">
      <c r="B1818" s="553"/>
      <c r="C1818" s="553"/>
    </row>
    <row r="1819" spans="2:3" x14ac:dyDescent="0.25">
      <c r="B1819" s="553"/>
      <c r="C1819" s="553"/>
    </row>
    <row r="1820" spans="2:3" x14ac:dyDescent="0.25">
      <c r="B1820" s="553"/>
      <c r="C1820" s="553"/>
    </row>
    <row r="1821" spans="2:3" x14ac:dyDescent="0.25">
      <c r="B1821" s="553"/>
      <c r="C1821" s="553"/>
    </row>
    <row r="1822" spans="2:3" x14ac:dyDescent="0.25">
      <c r="B1822" s="553"/>
      <c r="C1822" s="553"/>
    </row>
    <row r="1823" spans="2:3" x14ac:dyDescent="0.25">
      <c r="B1823" s="553"/>
      <c r="C1823" s="553"/>
    </row>
    <row r="1824" spans="2:3" x14ac:dyDescent="0.25">
      <c r="B1824" s="553"/>
      <c r="C1824" s="553"/>
    </row>
    <row r="1825" spans="2:3" x14ac:dyDescent="0.25">
      <c r="B1825" s="553"/>
      <c r="C1825" s="553"/>
    </row>
    <row r="1826" spans="2:3" x14ac:dyDescent="0.25">
      <c r="B1826" s="553"/>
      <c r="C1826" s="553"/>
    </row>
    <row r="1827" spans="2:3" x14ac:dyDescent="0.25">
      <c r="B1827" s="553"/>
      <c r="C1827" s="553"/>
    </row>
    <row r="1828" spans="2:3" x14ac:dyDescent="0.25">
      <c r="B1828" s="553"/>
      <c r="C1828" s="553"/>
    </row>
    <row r="1829" spans="2:3" x14ac:dyDescent="0.25">
      <c r="B1829" s="553"/>
      <c r="C1829" s="553"/>
    </row>
    <row r="1830" spans="2:3" x14ac:dyDescent="0.25">
      <c r="B1830" s="553"/>
      <c r="C1830" s="553"/>
    </row>
    <row r="1831" spans="2:3" x14ac:dyDescent="0.25">
      <c r="B1831" s="553"/>
      <c r="C1831" s="553"/>
    </row>
    <row r="1832" spans="2:3" x14ac:dyDescent="0.25">
      <c r="B1832" s="553"/>
      <c r="C1832" s="553"/>
    </row>
    <row r="1833" spans="2:3" x14ac:dyDescent="0.25">
      <c r="B1833" s="553"/>
      <c r="C1833" s="553"/>
    </row>
    <row r="1834" spans="2:3" x14ac:dyDescent="0.25">
      <c r="B1834" s="553"/>
      <c r="C1834" s="553"/>
    </row>
    <row r="1835" spans="2:3" x14ac:dyDescent="0.25">
      <c r="B1835" s="553"/>
      <c r="C1835" s="553"/>
    </row>
    <row r="1836" spans="2:3" x14ac:dyDescent="0.25">
      <c r="B1836" s="553"/>
      <c r="C1836" s="553"/>
    </row>
    <row r="1837" spans="2:3" x14ac:dyDescent="0.25">
      <c r="B1837" s="553"/>
      <c r="C1837" s="553"/>
    </row>
    <row r="1838" spans="2:3" x14ac:dyDescent="0.25">
      <c r="B1838" s="553"/>
      <c r="C1838" s="553"/>
    </row>
    <row r="1839" spans="2:3" x14ac:dyDescent="0.25">
      <c r="B1839" s="553"/>
      <c r="C1839" s="553"/>
    </row>
    <row r="1840" spans="2:3" x14ac:dyDescent="0.25">
      <c r="B1840" s="553"/>
      <c r="C1840" s="553"/>
    </row>
    <row r="1841" spans="2:3" x14ac:dyDescent="0.25">
      <c r="B1841" s="553"/>
      <c r="C1841" s="553"/>
    </row>
    <row r="1842" spans="2:3" x14ac:dyDescent="0.25">
      <c r="B1842" s="553"/>
      <c r="C1842" s="553"/>
    </row>
    <row r="1843" spans="2:3" x14ac:dyDescent="0.25">
      <c r="B1843" s="553"/>
      <c r="C1843" s="553"/>
    </row>
    <row r="1844" spans="2:3" x14ac:dyDescent="0.25">
      <c r="B1844" s="553"/>
      <c r="C1844" s="553"/>
    </row>
    <row r="1845" spans="2:3" x14ac:dyDescent="0.25">
      <c r="B1845" s="553"/>
      <c r="C1845" s="553"/>
    </row>
    <row r="1846" spans="2:3" x14ac:dyDescent="0.25">
      <c r="B1846" s="553"/>
      <c r="C1846" s="553"/>
    </row>
    <row r="1847" spans="2:3" x14ac:dyDescent="0.25">
      <c r="B1847" s="553"/>
      <c r="C1847" s="553"/>
    </row>
    <row r="1848" spans="2:3" x14ac:dyDescent="0.25">
      <c r="B1848" s="553"/>
      <c r="C1848" s="553"/>
    </row>
    <row r="1849" spans="2:3" x14ac:dyDescent="0.25">
      <c r="B1849" s="553"/>
      <c r="C1849" s="553"/>
    </row>
    <row r="1850" spans="2:3" x14ac:dyDescent="0.25">
      <c r="B1850" s="553"/>
      <c r="C1850" s="553"/>
    </row>
    <row r="1851" spans="2:3" x14ac:dyDescent="0.25">
      <c r="B1851" s="553"/>
      <c r="C1851" s="553"/>
    </row>
    <row r="1852" spans="2:3" x14ac:dyDescent="0.25">
      <c r="B1852" s="553"/>
      <c r="C1852" s="553"/>
    </row>
    <row r="1853" spans="2:3" x14ac:dyDescent="0.25">
      <c r="B1853" s="553"/>
      <c r="C1853" s="553"/>
    </row>
    <row r="1854" spans="2:3" x14ac:dyDescent="0.25">
      <c r="B1854" s="553"/>
      <c r="C1854" s="553"/>
    </row>
    <row r="1855" spans="2:3" x14ac:dyDescent="0.25">
      <c r="B1855" s="553"/>
      <c r="C1855" s="553"/>
    </row>
    <row r="1856" spans="2:3" x14ac:dyDescent="0.25">
      <c r="B1856" s="553"/>
      <c r="C1856" s="553"/>
    </row>
    <row r="1857" spans="2:3" x14ac:dyDescent="0.25">
      <c r="B1857" s="553"/>
      <c r="C1857" s="553"/>
    </row>
    <row r="1858" spans="2:3" x14ac:dyDescent="0.25">
      <c r="B1858" s="553"/>
      <c r="C1858" s="553"/>
    </row>
    <row r="1859" spans="2:3" x14ac:dyDescent="0.25">
      <c r="B1859" s="553"/>
      <c r="C1859" s="553"/>
    </row>
    <row r="1860" spans="2:3" x14ac:dyDescent="0.25">
      <c r="B1860" s="553"/>
      <c r="C1860" s="553"/>
    </row>
    <row r="1861" spans="2:3" x14ac:dyDescent="0.25">
      <c r="B1861" s="553"/>
      <c r="C1861" s="553"/>
    </row>
    <row r="1862" spans="2:3" x14ac:dyDescent="0.25">
      <c r="B1862" s="553"/>
      <c r="C1862" s="553"/>
    </row>
    <row r="1863" spans="2:3" x14ac:dyDescent="0.25">
      <c r="B1863" s="553"/>
      <c r="C1863" s="553"/>
    </row>
    <row r="1864" spans="2:3" x14ac:dyDescent="0.25">
      <c r="B1864" s="553"/>
      <c r="C1864" s="553"/>
    </row>
    <row r="1865" spans="2:3" x14ac:dyDescent="0.25">
      <c r="B1865" s="553"/>
      <c r="C1865" s="553"/>
    </row>
    <row r="1866" spans="2:3" x14ac:dyDescent="0.25">
      <c r="B1866" s="553"/>
      <c r="C1866" s="553"/>
    </row>
    <row r="1867" spans="2:3" x14ac:dyDescent="0.25">
      <c r="B1867" s="553"/>
      <c r="C1867" s="553"/>
    </row>
    <row r="1868" spans="2:3" x14ac:dyDescent="0.25">
      <c r="B1868" s="553"/>
      <c r="C1868" s="553"/>
    </row>
    <row r="1869" spans="2:3" x14ac:dyDescent="0.25">
      <c r="B1869" s="553"/>
      <c r="C1869" s="553"/>
    </row>
    <row r="1870" spans="2:3" x14ac:dyDescent="0.25">
      <c r="B1870" s="553"/>
      <c r="C1870" s="553"/>
    </row>
    <row r="1871" spans="2:3" x14ac:dyDescent="0.25">
      <c r="B1871" s="553"/>
      <c r="C1871" s="553"/>
    </row>
    <row r="1872" spans="2:3" x14ac:dyDescent="0.25">
      <c r="B1872" s="553"/>
      <c r="C1872" s="553"/>
    </row>
    <row r="1873" spans="2:3" x14ac:dyDescent="0.25">
      <c r="B1873" s="553"/>
      <c r="C1873" s="553"/>
    </row>
    <row r="1874" spans="2:3" x14ac:dyDescent="0.25">
      <c r="B1874" s="553"/>
      <c r="C1874" s="553"/>
    </row>
    <row r="1875" spans="2:3" x14ac:dyDescent="0.25">
      <c r="B1875" s="553"/>
      <c r="C1875" s="553"/>
    </row>
    <row r="1876" spans="2:3" x14ac:dyDescent="0.25">
      <c r="B1876" s="553"/>
      <c r="C1876" s="553"/>
    </row>
    <row r="1877" spans="2:3" x14ac:dyDescent="0.25">
      <c r="B1877" s="553"/>
      <c r="C1877" s="553"/>
    </row>
    <row r="1878" spans="2:3" x14ac:dyDescent="0.25">
      <c r="B1878" s="553"/>
      <c r="C1878" s="553"/>
    </row>
    <row r="1879" spans="2:3" x14ac:dyDescent="0.25">
      <c r="B1879" s="553"/>
      <c r="C1879" s="553"/>
    </row>
    <row r="1880" spans="2:3" x14ac:dyDescent="0.25">
      <c r="B1880" s="553"/>
      <c r="C1880" s="553"/>
    </row>
    <row r="1881" spans="2:3" x14ac:dyDescent="0.25">
      <c r="B1881" s="553"/>
      <c r="C1881" s="553"/>
    </row>
    <row r="1882" spans="2:3" x14ac:dyDescent="0.25">
      <c r="B1882" s="553"/>
      <c r="C1882" s="553"/>
    </row>
    <row r="1883" spans="2:3" x14ac:dyDescent="0.25">
      <c r="B1883" s="553"/>
      <c r="C1883" s="553"/>
    </row>
    <row r="1884" spans="2:3" x14ac:dyDescent="0.25">
      <c r="B1884" s="553"/>
      <c r="C1884" s="553"/>
    </row>
    <row r="1885" spans="2:3" x14ac:dyDescent="0.25">
      <c r="B1885" s="553"/>
      <c r="C1885" s="553"/>
    </row>
    <row r="1886" spans="2:3" x14ac:dyDescent="0.25">
      <c r="B1886" s="553"/>
      <c r="C1886" s="553"/>
    </row>
    <row r="1887" spans="2:3" x14ac:dyDescent="0.25">
      <c r="B1887" s="553"/>
      <c r="C1887" s="553"/>
    </row>
    <row r="1888" spans="2:3" x14ac:dyDescent="0.25">
      <c r="B1888" s="553"/>
      <c r="C1888" s="553"/>
    </row>
    <row r="1889" spans="2:3" x14ac:dyDescent="0.25">
      <c r="B1889" s="553"/>
      <c r="C1889" s="553"/>
    </row>
    <row r="1890" spans="2:3" x14ac:dyDescent="0.25">
      <c r="B1890" s="553"/>
      <c r="C1890" s="553"/>
    </row>
    <row r="1891" spans="2:3" x14ac:dyDescent="0.25">
      <c r="B1891" s="553"/>
      <c r="C1891" s="553"/>
    </row>
    <row r="1892" spans="2:3" x14ac:dyDescent="0.25">
      <c r="B1892" s="553"/>
      <c r="C1892" s="553"/>
    </row>
    <row r="1893" spans="2:3" x14ac:dyDescent="0.25">
      <c r="B1893" s="553"/>
      <c r="C1893" s="553"/>
    </row>
    <row r="1894" spans="2:3" x14ac:dyDescent="0.25">
      <c r="B1894" s="553"/>
      <c r="C1894" s="553"/>
    </row>
    <row r="1895" spans="2:3" x14ac:dyDescent="0.25">
      <c r="B1895" s="553"/>
      <c r="C1895" s="553"/>
    </row>
    <row r="1896" spans="2:3" x14ac:dyDescent="0.25">
      <c r="B1896" s="553"/>
      <c r="C1896" s="553"/>
    </row>
    <row r="1897" spans="2:3" x14ac:dyDescent="0.25">
      <c r="B1897" s="553"/>
      <c r="C1897" s="553"/>
    </row>
    <row r="1898" spans="2:3" x14ac:dyDescent="0.25">
      <c r="B1898" s="553"/>
      <c r="C1898" s="553"/>
    </row>
    <row r="1899" spans="2:3" x14ac:dyDescent="0.25">
      <c r="B1899" s="553"/>
      <c r="C1899" s="553"/>
    </row>
    <row r="1900" spans="2:3" x14ac:dyDescent="0.25">
      <c r="B1900" s="553"/>
      <c r="C1900" s="553"/>
    </row>
    <row r="1901" spans="2:3" x14ac:dyDescent="0.25">
      <c r="B1901" s="553"/>
      <c r="C1901" s="553"/>
    </row>
    <row r="1902" spans="2:3" x14ac:dyDescent="0.25">
      <c r="B1902" s="553"/>
      <c r="C1902" s="553"/>
    </row>
    <row r="1903" spans="2:3" x14ac:dyDescent="0.25">
      <c r="B1903" s="553"/>
      <c r="C1903" s="553"/>
    </row>
    <row r="1904" spans="2:3" x14ac:dyDescent="0.25">
      <c r="B1904" s="553"/>
      <c r="C1904" s="553"/>
    </row>
    <row r="1905" spans="2:3" x14ac:dyDescent="0.25">
      <c r="B1905" s="553"/>
      <c r="C1905" s="553"/>
    </row>
    <row r="1906" spans="2:3" x14ac:dyDescent="0.25">
      <c r="B1906" s="553"/>
      <c r="C1906" s="553"/>
    </row>
    <row r="1907" spans="2:3" x14ac:dyDescent="0.25">
      <c r="B1907" s="553"/>
      <c r="C1907" s="553"/>
    </row>
    <row r="1908" spans="2:3" x14ac:dyDescent="0.25">
      <c r="B1908" s="553"/>
      <c r="C1908" s="553"/>
    </row>
    <row r="1909" spans="2:3" x14ac:dyDescent="0.25">
      <c r="B1909" s="553"/>
      <c r="C1909" s="553"/>
    </row>
    <row r="1910" spans="2:3" x14ac:dyDescent="0.25">
      <c r="B1910" s="553"/>
      <c r="C1910" s="553"/>
    </row>
    <row r="1911" spans="2:3" x14ac:dyDescent="0.25">
      <c r="B1911" s="553"/>
      <c r="C1911" s="553"/>
    </row>
    <row r="1912" spans="2:3" x14ac:dyDescent="0.25">
      <c r="B1912" s="553"/>
      <c r="C1912" s="553"/>
    </row>
    <row r="1913" spans="2:3" x14ac:dyDescent="0.25">
      <c r="B1913" s="553"/>
      <c r="C1913" s="553"/>
    </row>
    <row r="1914" spans="2:3" x14ac:dyDescent="0.25">
      <c r="B1914" s="553"/>
      <c r="C1914" s="553"/>
    </row>
    <row r="1915" spans="2:3" x14ac:dyDescent="0.25">
      <c r="B1915" s="553"/>
      <c r="C1915" s="553"/>
    </row>
    <row r="1916" spans="2:3" x14ac:dyDescent="0.25">
      <c r="B1916" s="553"/>
      <c r="C1916" s="553"/>
    </row>
    <row r="1917" spans="2:3" x14ac:dyDescent="0.25">
      <c r="B1917" s="553"/>
      <c r="C1917" s="553"/>
    </row>
    <row r="1918" spans="2:3" x14ac:dyDescent="0.25">
      <c r="B1918" s="553"/>
      <c r="C1918" s="553"/>
    </row>
    <row r="1919" spans="2:3" x14ac:dyDescent="0.25">
      <c r="B1919" s="553"/>
      <c r="C1919" s="553"/>
    </row>
    <row r="1920" spans="2:3" x14ac:dyDescent="0.25">
      <c r="B1920" s="553"/>
      <c r="C1920" s="553"/>
    </row>
    <row r="1921" spans="2:3" x14ac:dyDescent="0.25">
      <c r="B1921" s="553"/>
      <c r="C1921" s="553"/>
    </row>
    <row r="1922" spans="2:3" x14ac:dyDescent="0.25">
      <c r="B1922" s="553"/>
      <c r="C1922" s="553"/>
    </row>
    <row r="1923" spans="2:3" x14ac:dyDescent="0.25">
      <c r="B1923" s="553"/>
      <c r="C1923" s="553"/>
    </row>
    <row r="1924" spans="2:3" x14ac:dyDescent="0.25">
      <c r="B1924" s="553"/>
      <c r="C1924" s="553"/>
    </row>
    <row r="1925" spans="2:3" x14ac:dyDescent="0.25">
      <c r="B1925" s="553"/>
      <c r="C1925" s="553"/>
    </row>
    <row r="1926" spans="2:3" x14ac:dyDescent="0.25">
      <c r="B1926" s="553"/>
      <c r="C1926" s="553"/>
    </row>
    <row r="1927" spans="2:3" x14ac:dyDescent="0.25">
      <c r="B1927" s="553"/>
      <c r="C1927" s="553"/>
    </row>
    <row r="1928" spans="2:3" x14ac:dyDescent="0.25">
      <c r="B1928" s="553"/>
      <c r="C1928" s="553"/>
    </row>
    <row r="1929" spans="2:3" x14ac:dyDescent="0.25">
      <c r="B1929" s="553"/>
      <c r="C1929" s="553"/>
    </row>
    <row r="1930" spans="2:3" x14ac:dyDescent="0.25">
      <c r="B1930" s="553"/>
      <c r="C1930" s="553"/>
    </row>
    <row r="1931" spans="2:3" x14ac:dyDescent="0.25">
      <c r="B1931" s="553"/>
      <c r="C1931" s="553"/>
    </row>
    <row r="1932" spans="2:3" x14ac:dyDescent="0.25">
      <c r="B1932" s="553"/>
      <c r="C1932" s="553"/>
    </row>
    <row r="1933" spans="2:3" x14ac:dyDescent="0.25">
      <c r="B1933" s="553"/>
      <c r="C1933" s="553"/>
    </row>
    <row r="1934" spans="2:3" x14ac:dyDescent="0.25">
      <c r="B1934" s="553"/>
      <c r="C1934" s="553"/>
    </row>
    <row r="1935" spans="2:3" x14ac:dyDescent="0.25">
      <c r="B1935" s="553"/>
      <c r="C1935" s="553"/>
    </row>
    <row r="1936" spans="2:3" x14ac:dyDescent="0.25">
      <c r="B1936" s="553"/>
      <c r="C1936" s="553"/>
    </row>
    <row r="1937" spans="2:3" x14ac:dyDescent="0.25">
      <c r="B1937" s="553"/>
      <c r="C1937" s="553"/>
    </row>
    <row r="1938" spans="2:3" x14ac:dyDescent="0.25">
      <c r="B1938" s="553"/>
      <c r="C1938" s="553"/>
    </row>
    <row r="1939" spans="2:3" x14ac:dyDescent="0.25">
      <c r="B1939" s="553"/>
      <c r="C1939" s="553"/>
    </row>
    <row r="1940" spans="2:3" x14ac:dyDescent="0.25">
      <c r="B1940" s="553"/>
      <c r="C1940" s="553"/>
    </row>
    <row r="1941" spans="2:3" x14ac:dyDescent="0.25">
      <c r="B1941" s="553"/>
      <c r="C1941" s="553"/>
    </row>
    <row r="1942" spans="2:3" x14ac:dyDescent="0.25">
      <c r="B1942" s="553"/>
      <c r="C1942" s="553"/>
    </row>
    <row r="1943" spans="2:3" x14ac:dyDescent="0.25">
      <c r="B1943" s="553"/>
      <c r="C1943" s="553"/>
    </row>
    <row r="1944" spans="2:3" x14ac:dyDescent="0.25">
      <c r="B1944" s="553"/>
      <c r="C1944" s="553"/>
    </row>
    <row r="1945" spans="2:3" x14ac:dyDescent="0.25">
      <c r="B1945" s="553"/>
      <c r="C1945" s="553"/>
    </row>
    <row r="1946" spans="2:3" x14ac:dyDescent="0.25">
      <c r="B1946" s="553"/>
      <c r="C1946" s="553"/>
    </row>
    <row r="1947" spans="2:3" x14ac:dyDescent="0.25">
      <c r="B1947" s="553"/>
      <c r="C1947" s="553"/>
    </row>
    <row r="1948" spans="2:3" x14ac:dyDescent="0.25">
      <c r="B1948" s="553"/>
      <c r="C1948" s="553"/>
    </row>
    <row r="1949" spans="2:3" x14ac:dyDescent="0.25">
      <c r="B1949" s="553"/>
      <c r="C1949" s="553"/>
    </row>
    <row r="1950" spans="2:3" x14ac:dyDescent="0.25">
      <c r="B1950" s="553"/>
      <c r="C1950" s="553"/>
    </row>
    <row r="1951" spans="2:3" x14ac:dyDescent="0.25">
      <c r="B1951" s="553"/>
      <c r="C1951" s="553"/>
    </row>
    <row r="1952" spans="2:3" x14ac:dyDescent="0.25">
      <c r="B1952" s="553"/>
      <c r="C1952" s="553"/>
    </row>
    <row r="1953" spans="2:3" x14ac:dyDescent="0.25">
      <c r="B1953" s="553"/>
      <c r="C1953" s="553"/>
    </row>
    <row r="1954" spans="2:3" x14ac:dyDescent="0.25">
      <c r="B1954" s="553"/>
      <c r="C1954" s="553"/>
    </row>
    <row r="1955" spans="2:3" x14ac:dyDescent="0.25">
      <c r="B1955" s="553"/>
      <c r="C1955" s="553"/>
    </row>
    <row r="1956" spans="2:3" x14ac:dyDescent="0.25">
      <c r="B1956" s="553"/>
      <c r="C1956" s="553"/>
    </row>
    <row r="1957" spans="2:3" x14ac:dyDescent="0.25">
      <c r="B1957" s="553"/>
      <c r="C1957" s="553"/>
    </row>
    <row r="1958" spans="2:3" x14ac:dyDescent="0.25">
      <c r="B1958" s="553"/>
      <c r="C1958" s="553"/>
    </row>
    <row r="1959" spans="2:3" x14ac:dyDescent="0.25">
      <c r="B1959" s="553"/>
      <c r="C1959" s="553"/>
    </row>
    <row r="1960" spans="2:3" x14ac:dyDescent="0.25">
      <c r="B1960" s="553"/>
      <c r="C1960" s="553"/>
    </row>
    <row r="1961" spans="2:3" x14ac:dyDescent="0.25">
      <c r="B1961" s="553"/>
      <c r="C1961" s="553"/>
    </row>
    <row r="1962" spans="2:3" x14ac:dyDescent="0.25">
      <c r="B1962" s="553"/>
      <c r="C1962" s="553"/>
    </row>
    <row r="1963" spans="2:3" x14ac:dyDescent="0.25">
      <c r="B1963" s="553"/>
      <c r="C1963" s="553"/>
    </row>
    <row r="1964" spans="2:3" x14ac:dyDescent="0.25">
      <c r="B1964" s="553"/>
      <c r="C1964" s="553"/>
    </row>
    <row r="1965" spans="2:3" x14ac:dyDescent="0.25">
      <c r="B1965" s="553"/>
      <c r="C1965" s="553"/>
    </row>
    <row r="1966" spans="2:3" x14ac:dyDescent="0.25">
      <c r="B1966" s="553"/>
      <c r="C1966" s="553"/>
    </row>
    <row r="1967" spans="2:3" x14ac:dyDescent="0.25">
      <c r="B1967" s="553"/>
      <c r="C1967" s="553"/>
    </row>
    <row r="1968" spans="2:3" x14ac:dyDescent="0.25">
      <c r="B1968" s="553"/>
      <c r="C1968" s="553"/>
    </row>
    <row r="1969" spans="2:3" x14ac:dyDescent="0.25">
      <c r="B1969" s="553"/>
      <c r="C1969" s="553"/>
    </row>
    <row r="1970" spans="2:3" x14ac:dyDescent="0.25">
      <c r="B1970" s="553"/>
      <c r="C1970" s="553"/>
    </row>
    <row r="1971" spans="2:3" x14ac:dyDescent="0.25">
      <c r="B1971" s="553"/>
      <c r="C1971" s="553"/>
    </row>
    <row r="1972" spans="2:3" x14ac:dyDescent="0.25">
      <c r="B1972" s="553"/>
      <c r="C1972" s="553"/>
    </row>
    <row r="1973" spans="2:3" x14ac:dyDescent="0.25">
      <c r="B1973" s="553"/>
      <c r="C1973" s="553"/>
    </row>
    <row r="1974" spans="2:3" x14ac:dyDescent="0.25">
      <c r="B1974" s="553"/>
      <c r="C1974" s="553"/>
    </row>
    <row r="1975" spans="2:3" x14ac:dyDescent="0.25">
      <c r="B1975" s="553"/>
      <c r="C1975" s="553"/>
    </row>
    <row r="1976" spans="2:3" x14ac:dyDescent="0.25">
      <c r="B1976" s="553"/>
      <c r="C1976" s="553"/>
    </row>
    <row r="1977" spans="2:3" x14ac:dyDescent="0.25">
      <c r="B1977" s="553"/>
      <c r="C1977" s="553"/>
    </row>
    <row r="1978" spans="2:3" x14ac:dyDescent="0.25">
      <c r="B1978" s="553"/>
      <c r="C1978" s="553"/>
    </row>
    <row r="1979" spans="2:3" x14ac:dyDescent="0.25">
      <c r="B1979" s="553"/>
      <c r="C1979" s="553"/>
    </row>
    <row r="1980" spans="2:3" x14ac:dyDescent="0.25">
      <c r="B1980" s="553"/>
      <c r="C1980" s="553"/>
    </row>
    <row r="1981" spans="2:3" x14ac:dyDescent="0.25">
      <c r="B1981" s="553"/>
      <c r="C1981" s="553"/>
    </row>
    <row r="1982" spans="2:3" x14ac:dyDescent="0.25">
      <c r="B1982" s="553"/>
      <c r="C1982" s="553"/>
    </row>
    <row r="1983" spans="2:3" x14ac:dyDescent="0.25">
      <c r="B1983" s="553"/>
      <c r="C1983" s="553"/>
    </row>
    <row r="1984" spans="2:3" x14ac:dyDescent="0.25">
      <c r="B1984" s="553"/>
      <c r="C1984" s="553"/>
    </row>
    <row r="1985" spans="2:3" x14ac:dyDescent="0.25">
      <c r="B1985" s="553"/>
      <c r="C1985" s="553"/>
    </row>
    <row r="1986" spans="2:3" x14ac:dyDescent="0.25">
      <c r="B1986" s="553"/>
      <c r="C1986" s="553"/>
    </row>
    <row r="1987" spans="2:3" x14ac:dyDescent="0.25">
      <c r="B1987" s="553"/>
      <c r="C1987" s="553"/>
    </row>
    <row r="1988" spans="2:3" x14ac:dyDescent="0.25">
      <c r="B1988" s="553"/>
      <c r="C1988" s="553"/>
    </row>
    <row r="1989" spans="2:3" x14ac:dyDescent="0.25">
      <c r="B1989" s="553"/>
      <c r="C1989" s="553"/>
    </row>
    <row r="1990" spans="2:3" x14ac:dyDescent="0.25">
      <c r="B1990" s="553"/>
      <c r="C1990" s="553"/>
    </row>
    <row r="1991" spans="2:3" x14ac:dyDescent="0.25">
      <c r="B1991" s="553"/>
      <c r="C1991" s="553"/>
    </row>
    <row r="1992" spans="2:3" x14ac:dyDescent="0.25">
      <c r="B1992" s="553"/>
      <c r="C1992" s="553"/>
    </row>
    <row r="1993" spans="2:3" x14ac:dyDescent="0.25">
      <c r="B1993" s="553"/>
      <c r="C1993" s="553"/>
    </row>
    <row r="1994" spans="2:3" x14ac:dyDescent="0.25">
      <c r="B1994" s="553"/>
      <c r="C1994" s="553"/>
    </row>
    <row r="1995" spans="2:3" x14ac:dyDescent="0.25">
      <c r="B1995" s="553"/>
      <c r="C1995" s="553"/>
    </row>
    <row r="1996" spans="2:3" x14ac:dyDescent="0.25">
      <c r="B1996" s="553"/>
      <c r="C1996" s="553"/>
    </row>
    <row r="1997" spans="2:3" x14ac:dyDescent="0.25">
      <c r="B1997" s="553"/>
      <c r="C1997" s="553"/>
    </row>
    <row r="1998" spans="2:3" x14ac:dyDescent="0.25">
      <c r="B1998" s="553"/>
      <c r="C1998" s="553"/>
    </row>
    <row r="1999" spans="2:3" x14ac:dyDescent="0.25">
      <c r="B1999" s="553"/>
      <c r="C1999" s="553"/>
    </row>
    <row r="2000" spans="2:3" x14ac:dyDescent="0.25">
      <c r="B2000" s="553"/>
      <c r="C2000" s="553"/>
    </row>
    <row r="2001" spans="2:3" x14ac:dyDescent="0.25">
      <c r="B2001" s="553"/>
      <c r="C2001" s="553"/>
    </row>
    <row r="2002" spans="2:3" x14ac:dyDescent="0.25">
      <c r="B2002" s="553"/>
      <c r="C2002" s="553"/>
    </row>
    <row r="2003" spans="2:3" x14ac:dyDescent="0.25">
      <c r="B2003" s="553"/>
      <c r="C2003" s="553"/>
    </row>
    <row r="2004" spans="2:3" x14ac:dyDescent="0.25">
      <c r="B2004" s="553"/>
      <c r="C2004" s="553"/>
    </row>
    <row r="2005" spans="2:3" x14ac:dyDescent="0.25">
      <c r="B2005" s="553"/>
      <c r="C2005" s="553"/>
    </row>
    <row r="2006" spans="2:3" x14ac:dyDescent="0.25">
      <c r="B2006" s="553"/>
      <c r="C2006" s="553"/>
    </row>
    <row r="2007" spans="2:3" x14ac:dyDescent="0.25">
      <c r="B2007" s="553"/>
      <c r="C2007" s="553"/>
    </row>
    <row r="2008" spans="2:3" x14ac:dyDescent="0.25">
      <c r="B2008" s="553"/>
      <c r="C2008" s="553"/>
    </row>
    <row r="2009" spans="2:3" x14ac:dyDescent="0.25">
      <c r="B2009" s="553"/>
      <c r="C2009" s="553"/>
    </row>
    <row r="2010" spans="2:3" x14ac:dyDescent="0.25">
      <c r="B2010" s="553"/>
      <c r="C2010" s="553"/>
    </row>
    <row r="2011" spans="2:3" x14ac:dyDescent="0.25">
      <c r="B2011" s="553"/>
      <c r="C2011" s="553"/>
    </row>
    <row r="2012" spans="2:3" x14ac:dyDescent="0.25">
      <c r="B2012" s="553"/>
      <c r="C2012" s="553"/>
    </row>
    <row r="2013" spans="2:3" x14ac:dyDescent="0.25">
      <c r="B2013" s="553"/>
      <c r="C2013" s="553"/>
    </row>
    <row r="2014" spans="2:3" x14ac:dyDescent="0.25">
      <c r="B2014" s="553"/>
      <c r="C2014" s="553"/>
    </row>
    <row r="2015" spans="2:3" x14ac:dyDescent="0.25">
      <c r="B2015" s="553"/>
      <c r="C2015" s="553"/>
    </row>
    <row r="2016" spans="2:3" x14ac:dyDescent="0.25">
      <c r="B2016" s="553"/>
      <c r="C2016" s="553"/>
    </row>
    <row r="2017" spans="2:3" x14ac:dyDescent="0.25">
      <c r="B2017" s="553"/>
      <c r="C2017" s="553"/>
    </row>
    <row r="2018" spans="2:3" x14ac:dyDescent="0.25">
      <c r="B2018" s="553"/>
      <c r="C2018" s="553"/>
    </row>
    <row r="2019" spans="2:3" x14ac:dyDescent="0.25">
      <c r="B2019" s="553"/>
      <c r="C2019" s="553"/>
    </row>
    <row r="2020" spans="2:3" x14ac:dyDescent="0.25">
      <c r="B2020" s="553"/>
      <c r="C2020" s="553"/>
    </row>
    <row r="2021" spans="2:3" x14ac:dyDescent="0.25">
      <c r="B2021" s="553"/>
      <c r="C2021" s="553"/>
    </row>
    <row r="2022" spans="2:3" x14ac:dyDescent="0.25">
      <c r="B2022" s="553"/>
      <c r="C2022" s="553"/>
    </row>
    <row r="2023" spans="2:3" x14ac:dyDescent="0.25">
      <c r="B2023" s="553"/>
      <c r="C2023" s="553"/>
    </row>
    <row r="2024" spans="2:3" x14ac:dyDescent="0.25">
      <c r="B2024" s="553"/>
      <c r="C2024" s="553"/>
    </row>
    <row r="2025" spans="2:3" x14ac:dyDescent="0.25">
      <c r="B2025" s="553"/>
      <c r="C2025" s="553"/>
    </row>
    <row r="2026" spans="2:3" x14ac:dyDescent="0.25">
      <c r="B2026" s="553"/>
      <c r="C2026" s="553"/>
    </row>
    <row r="2027" spans="2:3" x14ac:dyDescent="0.25">
      <c r="B2027" s="553"/>
      <c r="C2027" s="553"/>
    </row>
    <row r="2028" spans="2:3" x14ac:dyDescent="0.25">
      <c r="B2028" s="553"/>
      <c r="C2028" s="553"/>
    </row>
    <row r="2029" spans="2:3" x14ac:dyDescent="0.25">
      <c r="B2029" s="553"/>
      <c r="C2029" s="553"/>
    </row>
    <row r="2030" spans="2:3" x14ac:dyDescent="0.25">
      <c r="B2030" s="553"/>
      <c r="C2030" s="553"/>
    </row>
    <row r="2031" spans="2:3" x14ac:dyDescent="0.25">
      <c r="B2031" s="553"/>
      <c r="C2031" s="553"/>
    </row>
    <row r="2032" spans="2:3" x14ac:dyDescent="0.25">
      <c r="B2032" s="553"/>
      <c r="C2032" s="553"/>
    </row>
    <row r="2033" spans="2:3" x14ac:dyDescent="0.25">
      <c r="B2033" s="553"/>
      <c r="C2033" s="553"/>
    </row>
    <row r="2034" spans="2:3" x14ac:dyDescent="0.25">
      <c r="B2034" s="553"/>
      <c r="C2034" s="553"/>
    </row>
    <row r="2035" spans="2:3" x14ac:dyDescent="0.25">
      <c r="B2035" s="553"/>
      <c r="C2035" s="553"/>
    </row>
    <row r="2036" spans="2:3" x14ac:dyDescent="0.25">
      <c r="B2036" s="553"/>
      <c r="C2036" s="553"/>
    </row>
    <row r="2037" spans="2:3" x14ac:dyDescent="0.25">
      <c r="B2037" s="553"/>
      <c r="C2037" s="553"/>
    </row>
    <row r="2038" spans="2:3" x14ac:dyDescent="0.25">
      <c r="B2038" s="553"/>
      <c r="C2038" s="553"/>
    </row>
    <row r="2039" spans="2:3" x14ac:dyDescent="0.25">
      <c r="B2039" s="553"/>
      <c r="C2039" s="553"/>
    </row>
    <row r="2040" spans="2:3" x14ac:dyDescent="0.25">
      <c r="B2040" s="553"/>
      <c r="C2040" s="553"/>
    </row>
    <row r="2041" spans="2:3" x14ac:dyDescent="0.25">
      <c r="B2041" s="553"/>
      <c r="C2041" s="553"/>
    </row>
    <row r="2042" spans="2:3" x14ac:dyDescent="0.25">
      <c r="B2042" s="553"/>
      <c r="C2042" s="553"/>
    </row>
    <row r="2043" spans="2:3" x14ac:dyDescent="0.25">
      <c r="B2043" s="553"/>
      <c r="C2043" s="553"/>
    </row>
    <row r="2044" spans="2:3" x14ac:dyDescent="0.25">
      <c r="B2044" s="553"/>
      <c r="C2044" s="553"/>
    </row>
    <row r="2045" spans="2:3" x14ac:dyDescent="0.25">
      <c r="B2045" s="553"/>
      <c r="C2045" s="553"/>
    </row>
    <row r="2046" spans="2:3" x14ac:dyDescent="0.25">
      <c r="B2046" s="553"/>
      <c r="C2046" s="553"/>
    </row>
    <row r="2047" spans="2:3" x14ac:dyDescent="0.25">
      <c r="B2047" s="553"/>
      <c r="C2047" s="553"/>
    </row>
    <row r="2048" spans="2:3" x14ac:dyDescent="0.25">
      <c r="B2048" s="553"/>
      <c r="C2048" s="553"/>
    </row>
    <row r="2049" spans="2:3" x14ac:dyDescent="0.25">
      <c r="B2049" s="553"/>
      <c r="C2049" s="553"/>
    </row>
    <row r="2050" spans="2:3" x14ac:dyDescent="0.25">
      <c r="B2050" s="553"/>
      <c r="C2050" s="553"/>
    </row>
    <row r="2051" spans="2:3" x14ac:dyDescent="0.25">
      <c r="B2051" s="553"/>
      <c r="C2051" s="553"/>
    </row>
    <row r="2052" spans="2:3" x14ac:dyDescent="0.25">
      <c r="B2052" s="553"/>
      <c r="C2052" s="553"/>
    </row>
    <row r="2053" spans="2:3" x14ac:dyDescent="0.25">
      <c r="B2053" s="553"/>
      <c r="C2053" s="553"/>
    </row>
    <row r="2054" spans="2:3" x14ac:dyDescent="0.25">
      <c r="B2054" s="553"/>
      <c r="C2054" s="553"/>
    </row>
    <row r="2055" spans="2:3" x14ac:dyDescent="0.25">
      <c r="B2055" s="553"/>
      <c r="C2055" s="553"/>
    </row>
    <row r="2056" spans="2:3" x14ac:dyDescent="0.25">
      <c r="B2056" s="553"/>
      <c r="C2056" s="553"/>
    </row>
    <row r="2057" spans="2:3" x14ac:dyDescent="0.25">
      <c r="B2057" s="553"/>
      <c r="C2057" s="553"/>
    </row>
    <row r="2058" spans="2:3" x14ac:dyDescent="0.25">
      <c r="B2058" s="553"/>
      <c r="C2058" s="553"/>
    </row>
    <row r="2059" spans="2:3" x14ac:dyDescent="0.25">
      <c r="B2059" s="553"/>
      <c r="C2059" s="553"/>
    </row>
    <row r="2060" spans="2:3" x14ac:dyDescent="0.25">
      <c r="B2060" s="553"/>
      <c r="C2060" s="553"/>
    </row>
    <row r="2061" spans="2:3" x14ac:dyDescent="0.25">
      <c r="B2061" s="553"/>
      <c r="C2061" s="553"/>
    </row>
    <row r="2062" spans="2:3" x14ac:dyDescent="0.25">
      <c r="B2062" s="553"/>
      <c r="C2062" s="553"/>
    </row>
    <row r="2063" spans="2:3" x14ac:dyDescent="0.25">
      <c r="B2063" s="553"/>
      <c r="C2063" s="553"/>
    </row>
    <row r="2064" spans="2:3" x14ac:dyDescent="0.25">
      <c r="B2064" s="553"/>
      <c r="C2064" s="553"/>
    </row>
    <row r="2065" spans="2:3" x14ac:dyDescent="0.25">
      <c r="B2065" s="553"/>
      <c r="C2065" s="553"/>
    </row>
    <row r="2066" spans="2:3" x14ac:dyDescent="0.25">
      <c r="B2066" s="553"/>
      <c r="C2066" s="553"/>
    </row>
    <row r="2067" spans="2:3" x14ac:dyDescent="0.25">
      <c r="B2067" s="553"/>
      <c r="C2067" s="553"/>
    </row>
    <row r="2068" spans="2:3" x14ac:dyDescent="0.25">
      <c r="B2068" s="553"/>
      <c r="C2068" s="553"/>
    </row>
    <row r="2069" spans="2:3" x14ac:dyDescent="0.25">
      <c r="B2069" s="553"/>
      <c r="C2069" s="553"/>
    </row>
    <row r="2070" spans="2:3" x14ac:dyDescent="0.25">
      <c r="B2070" s="553"/>
      <c r="C2070" s="553"/>
    </row>
    <row r="2071" spans="2:3" x14ac:dyDescent="0.25">
      <c r="B2071" s="553"/>
      <c r="C2071" s="553"/>
    </row>
    <row r="2072" spans="2:3" x14ac:dyDescent="0.25">
      <c r="B2072" s="553"/>
      <c r="C2072" s="553"/>
    </row>
    <row r="2073" spans="2:3" x14ac:dyDescent="0.25">
      <c r="B2073" s="553"/>
      <c r="C2073" s="553"/>
    </row>
    <row r="2074" spans="2:3" x14ac:dyDescent="0.25">
      <c r="B2074" s="553"/>
      <c r="C2074" s="553"/>
    </row>
    <row r="2075" spans="2:3" x14ac:dyDescent="0.25">
      <c r="B2075" s="553"/>
      <c r="C2075" s="553"/>
    </row>
    <row r="2076" spans="2:3" x14ac:dyDescent="0.25">
      <c r="B2076" s="553"/>
      <c r="C2076" s="553"/>
    </row>
    <row r="2077" spans="2:3" x14ac:dyDescent="0.25">
      <c r="B2077" s="553"/>
      <c r="C2077" s="553"/>
    </row>
    <row r="2078" spans="2:3" x14ac:dyDescent="0.25">
      <c r="B2078" s="553"/>
      <c r="C2078" s="553"/>
    </row>
    <row r="2079" spans="2:3" x14ac:dyDescent="0.25">
      <c r="B2079" s="553"/>
      <c r="C2079" s="553"/>
    </row>
    <row r="2080" spans="2:3" x14ac:dyDescent="0.25">
      <c r="B2080" s="553"/>
      <c r="C2080" s="553"/>
    </row>
    <row r="2081" spans="2:3" x14ac:dyDescent="0.25">
      <c r="B2081" s="553"/>
      <c r="C2081" s="553"/>
    </row>
    <row r="2082" spans="2:3" x14ac:dyDescent="0.25">
      <c r="B2082" s="553"/>
      <c r="C2082" s="553"/>
    </row>
    <row r="2083" spans="2:3" x14ac:dyDescent="0.25">
      <c r="B2083" s="553"/>
      <c r="C2083" s="553"/>
    </row>
    <row r="2084" spans="2:3" x14ac:dyDescent="0.25">
      <c r="B2084" s="553"/>
      <c r="C2084" s="553"/>
    </row>
    <row r="2085" spans="2:3" x14ac:dyDescent="0.25">
      <c r="B2085" s="553"/>
      <c r="C2085" s="553"/>
    </row>
    <row r="2086" spans="2:3" x14ac:dyDescent="0.25">
      <c r="B2086" s="553"/>
      <c r="C2086" s="553"/>
    </row>
    <row r="2087" spans="2:3" x14ac:dyDescent="0.25">
      <c r="B2087" s="553"/>
      <c r="C2087" s="553"/>
    </row>
    <row r="2088" spans="2:3" x14ac:dyDescent="0.25">
      <c r="B2088" s="553"/>
      <c r="C2088" s="553"/>
    </row>
    <row r="2089" spans="2:3" x14ac:dyDescent="0.25">
      <c r="B2089" s="553"/>
      <c r="C2089" s="553"/>
    </row>
    <row r="2090" spans="2:3" x14ac:dyDescent="0.25">
      <c r="B2090" s="553"/>
      <c r="C2090" s="553"/>
    </row>
    <row r="2091" spans="2:3" x14ac:dyDescent="0.25">
      <c r="B2091" s="553"/>
      <c r="C2091" s="553"/>
    </row>
    <row r="2092" spans="2:3" x14ac:dyDescent="0.25">
      <c r="B2092" s="553"/>
      <c r="C2092" s="553"/>
    </row>
    <row r="2093" spans="2:3" x14ac:dyDescent="0.25">
      <c r="B2093" s="553"/>
      <c r="C2093" s="553"/>
    </row>
    <row r="2094" spans="2:3" x14ac:dyDescent="0.25">
      <c r="B2094" s="553"/>
      <c r="C2094" s="553"/>
    </row>
    <row r="2095" spans="2:3" x14ac:dyDescent="0.25">
      <c r="B2095" s="553"/>
      <c r="C2095" s="553"/>
    </row>
    <row r="2096" spans="2:3" x14ac:dyDescent="0.25">
      <c r="B2096" s="553"/>
      <c r="C2096" s="553"/>
    </row>
    <row r="2097" spans="2:3" x14ac:dyDescent="0.25">
      <c r="B2097" s="553"/>
      <c r="C2097" s="553"/>
    </row>
    <row r="2098" spans="2:3" x14ac:dyDescent="0.25">
      <c r="B2098" s="553"/>
      <c r="C2098" s="553"/>
    </row>
    <row r="2099" spans="2:3" x14ac:dyDescent="0.25">
      <c r="B2099" s="553"/>
      <c r="C2099" s="553"/>
    </row>
    <row r="2100" spans="2:3" x14ac:dyDescent="0.25">
      <c r="B2100" s="553"/>
      <c r="C2100" s="553"/>
    </row>
    <row r="2101" spans="2:3" x14ac:dyDescent="0.25">
      <c r="B2101" s="553"/>
      <c r="C2101" s="553"/>
    </row>
    <row r="2102" spans="2:3" x14ac:dyDescent="0.25">
      <c r="B2102" s="553"/>
      <c r="C2102" s="553"/>
    </row>
    <row r="2103" spans="2:3" x14ac:dyDescent="0.25">
      <c r="B2103" s="553"/>
      <c r="C2103" s="553"/>
    </row>
    <row r="2104" spans="2:3" x14ac:dyDescent="0.25">
      <c r="B2104" s="553"/>
      <c r="C2104" s="553"/>
    </row>
    <row r="2105" spans="2:3" x14ac:dyDescent="0.25">
      <c r="B2105" s="553"/>
      <c r="C2105" s="553"/>
    </row>
    <row r="2106" spans="2:3" x14ac:dyDescent="0.25">
      <c r="B2106" s="553"/>
      <c r="C2106" s="553"/>
    </row>
    <row r="2107" spans="2:3" x14ac:dyDescent="0.25">
      <c r="B2107" s="553"/>
      <c r="C2107" s="553"/>
    </row>
    <row r="2108" spans="2:3" x14ac:dyDescent="0.25">
      <c r="B2108" s="553"/>
      <c r="C2108" s="553"/>
    </row>
    <row r="2109" spans="2:3" x14ac:dyDescent="0.25">
      <c r="B2109" s="553"/>
      <c r="C2109" s="553"/>
    </row>
    <row r="2110" spans="2:3" x14ac:dyDescent="0.25">
      <c r="B2110" s="553"/>
      <c r="C2110" s="553"/>
    </row>
    <row r="2111" spans="2:3" x14ac:dyDescent="0.25">
      <c r="B2111" s="553"/>
      <c r="C2111" s="553"/>
    </row>
    <row r="2112" spans="2:3" x14ac:dyDescent="0.25">
      <c r="B2112" s="553"/>
      <c r="C2112" s="553"/>
    </row>
    <row r="2113" spans="2:3" x14ac:dyDescent="0.25">
      <c r="B2113" s="553"/>
      <c r="C2113" s="553"/>
    </row>
    <row r="2114" spans="2:3" x14ac:dyDescent="0.25">
      <c r="B2114" s="553"/>
      <c r="C2114" s="553"/>
    </row>
    <row r="2115" spans="2:3" x14ac:dyDescent="0.25">
      <c r="B2115" s="553"/>
      <c r="C2115" s="553"/>
    </row>
    <row r="2116" spans="2:3" x14ac:dyDescent="0.25">
      <c r="B2116" s="553"/>
      <c r="C2116" s="553"/>
    </row>
    <row r="2117" spans="2:3" x14ac:dyDescent="0.25">
      <c r="B2117" s="553"/>
      <c r="C2117" s="553"/>
    </row>
    <row r="2118" spans="2:3" x14ac:dyDescent="0.25">
      <c r="B2118" s="553"/>
      <c r="C2118" s="553"/>
    </row>
    <row r="2119" spans="2:3" x14ac:dyDescent="0.25">
      <c r="B2119" s="553"/>
      <c r="C2119" s="553"/>
    </row>
    <row r="2120" spans="2:3" x14ac:dyDescent="0.25">
      <c r="B2120" s="553"/>
      <c r="C2120" s="553"/>
    </row>
    <row r="2121" spans="2:3" x14ac:dyDescent="0.25">
      <c r="B2121" s="553"/>
      <c r="C2121" s="553"/>
    </row>
    <row r="2122" spans="2:3" x14ac:dyDescent="0.25">
      <c r="B2122" s="553"/>
      <c r="C2122" s="553"/>
    </row>
    <row r="2123" spans="2:3" x14ac:dyDescent="0.25">
      <c r="B2123" s="553"/>
      <c r="C2123" s="553"/>
    </row>
    <row r="2124" spans="2:3" x14ac:dyDescent="0.25">
      <c r="B2124" s="553"/>
      <c r="C2124" s="553"/>
    </row>
    <row r="2125" spans="2:3" x14ac:dyDescent="0.25">
      <c r="B2125" s="553"/>
      <c r="C2125" s="553"/>
    </row>
    <row r="2126" spans="2:3" x14ac:dyDescent="0.25">
      <c r="B2126" s="553"/>
      <c r="C2126" s="553"/>
    </row>
    <row r="2127" spans="2:3" x14ac:dyDescent="0.25">
      <c r="B2127" s="553"/>
      <c r="C2127" s="553"/>
    </row>
    <row r="2128" spans="2:3" x14ac:dyDescent="0.25">
      <c r="B2128" s="553"/>
      <c r="C2128" s="553"/>
    </row>
    <row r="2129" spans="2:3" x14ac:dyDescent="0.25">
      <c r="B2129" s="553"/>
      <c r="C2129" s="553"/>
    </row>
    <row r="2130" spans="2:3" x14ac:dyDescent="0.25">
      <c r="B2130" s="553"/>
      <c r="C2130" s="553"/>
    </row>
    <row r="2131" spans="2:3" x14ac:dyDescent="0.25">
      <c r="B2131" s="553"/>
      <c r="C2131" s="553"/>
    </row>
    <row r="2132" spans="2:3" x14ac:dyDescent="0.25">
      <c r="B2132" s="553"/>
      <c r="C2132" s="553"/>
    </row>
    <row r="2133" spans="2:3" x14ac:dyDescent="0.25">
      <c r="B2133" s="553"/>
      <c r="C2133" s="553"/>
    </row>
    <row r="2134" spans="2:3" x14ac:dyDescent="0.25">
      <c r="B2134" s="553"/>
      <c r="C2134" s="553"/>
    </row>
    <row r="2135" spans="2:3" x14ac:dyDescent="0.25">
      <c r="B2135" s="553"/>
      <c r="C2135" s="553"/>
    </row>
    <row r="2136" spans="2:3" x14ac:dyDescent="0.25">
      <c r="B2136" s="553"/>
      <c r="C2136" s="553"/>
    </row>
    <row r="2137" spans="2:3" x14ac:dyDescent="0.25">
      <c r="B2137" s="553"/>
      <c r="C2137" s="553"/>
    </row>
    <row r="2138" spans="2:3" x14ac:dyDescent="0.25">
      <c r="B2138" s="553"/>
      <c r="C2138" s="553"/>
    </row>
    <row r="2139" spans="2:3" x14ac:dyDescent="0.25">
      <c r="B2139" s="553"/>
      <c r="C2139" s="553"/>
    </row>
    <row r="2140" spans="2:3" x14ac:dyDescent="0.25">
      <c r="B2140" s="553"/>
      <c r="C2140" s="553"/>
    </row>
    <row r="2141" spans="2:3" x14ac:dyDescent="0.25">
      <c r="B2141" s="553"/>
      <c r="C2141" s="553"/>
    </row>
    <row r="2142" spans="2:3" x14ac:dyDescent="0.25">
      <c r="B2142" s="553"/>
      <c r="C2142" s="553"/>
    </row>
    <row r="2143" spans="2:3" x14ac:dyDescent="0.25">
      <c r="B2143" s="553"/>
      <c r="C2143" s="553"/>
    </row>
    <row r="2144" spans="2:3" x14ac:dyDescent="0.25">
      <c r="B2144" s="553"/>
      <c r="C2144" s="553"/>
    </row>
    <row r="2145" spans="2:3" x14ac:dyDescent="0.25">
      <c r="B2145" s="553"/>
      <c r="C2145" s="553"/>
    </row>
    <row r="2146" spans="2:3" x14ac:dyDescent="0.25">
      <c r="B2146" s="553"/>
      <c r="C2146" s="553"/>
    </row>
    <row r="2147" spans="2:3" x14ac:dyDescent="0.25">
      <c r="B2147" s="553"/>
      <c r="C2147" s="553"/>
    </row>
    <row r="2148" spans="2:3" x14ac:dyDescent="0.25">
      <c r="B2148" s="553"/>
      <c r="C2148" s="553"/>
    </row>
    <row r="2149" spans="2:3" x14ac:dyDescent="0.25">
      <c r="B2149" s="553"/>
      <c r="C2149" s="553"/>
    </row>
    <row r="2150" spans="2:3" x14ac:dyDescent="0.25">
      <c r="B2150" s="553"/>
      <c r="C2150" s="553"/>
    </row>
    <row r="2151" spans="2:3" x14ac:dyDescent="0.25">
      <c r="B2151" s="553"/>
      <c r="C2151" s="553"/>
    </row>
    <row r="2152" spans="2:3" x14ac:dyDescent="0.25">
      <c r="B2152" s="553"/>
      <c r="C2152" s="553"/>
    </row>
    <row r="2153" spans="2:3" x14ac:dyDescent="0.25">
      <c r="B2153" s="553"/>
      <c r="C2153" s="553"/>
    </row>
    <row r="2154" spans="2:3" x14ac:dyDescent="0.25">
      <c r="B2154" s="553"/>
      <c r="C2154" s="553"/>
    </row>
    <row r="2155" spans="2:3" x14ac:dyDescent="0.25">
      <c r="B2155" s="553"/>
      <c r="C2155" s="553"/>
    </row>
    <row r="2156" spans="2:3" x14ac:dyDescent="0.25">
      <c r="B2156" s="553"/>
      <c r="C2156" s="553"/>
    </row>
    <row r="2157" spans="2:3" x14ac:dyDescent="0.25">
      <c r="B2157" s="553"/>
      <c r="C2157" s="553"/>
    </row>
    <row r="2158" spans="2:3" x14ac:dyDescent="0.25">
      <c r="B2158" s="553"/>
      <c r="C2158" s="553"/>
    </row>
    <row r="2159" spans="2:3" x14ac:dyDescent="0.25">
      <c r="B2159" s="553"/>
      <c r="C2159" s="553"/>
    </row>
    <row r="2160" spans="2:3" x14ac:dyDescent="0.25">
      <c r="B2160" s="553"/>
      <c r="C2160" s="553"/>
    </row>
    <row r="2161" spans="2:3" x14ac:dyDescent="0.25">
      <c r="B2161" s="553"/>
      <c r="C2161" s="553"/>
    </row>
    <row r="2162" spans="2:3" x14ac:dyDescent="0.25">
      <c r="B2162" s="553"/>
      <c r="C2162" s="553"/>
    </row>
    <row r="2163" spans="2:3" x14ac:dyDescent="0.25">
      <c r="B2163" s="553"/>
      <c r="C2163" s="553"/>
    </row>
    <row r="2164" spans="2:3" x14ac:dyDescent="0.25">
      <c r="B2164" s="553"/>
      <c r="C2164" s="553"/>
    </row>
    <row r="2165" spans="2:3" x14ac:dyDescent="0.25">
      <c r="B2165" s="553"/>
      <c r="C2165" s="553"/>
    </row>
    <row r="2166" spans="2:3" x14ac:dyDescent="0.25">
      <c r="B2166" s="553"/>
      <c r="C2166" s="553"/>
    </row>
    <row r="2167" spans="2:3" x14ac:dyDescent="0.25">
      <c r="B2167" s="553"/>
      <c r="C2167" s="553"/>
    </row>
    <row r="2168" spans="2:3" x14ac:dyDescent="0.25">
      <c r="B2168" s="553"/>
      <c r="C2168" s="553"/>
    </row>
    <row r="2169" spans="2:3" x14ac:dyDescent="0.25">
      <c r="B2169" s="553"/>
      <c r="C2169" s="553"/>
    </row>
    <row r="2170" spans="2:3" x14ac:dyDescent="0.25">
      <c r="B2170" s="553"/>
      <c r="C2170" s="553"/>
    </row>
    <row r="2171" spans="2:3" x14ac:dyDescent="0.25">
      <c r="B2171" s="553"/>
      <c r="C2171" s="553"/>
    </row>
    <row r="2172" spans="2:3" x14ac:dyDescent="0.25">
      <c r="B2172" s="553"/>
      <c r="C2172" s="553"/>
    </row>
    <row r="2173" spans="2:3" x14ac:dyDescent="0.25">
      <c r="B2173" s="553"/>
      <c r="C2173" s="553"/>
    </row>
    <row r="2174" spans="2:3" x14ac:dyDescent="0.25">
      <c r="B2174" s="553"/>
      <c r="C2174" s="553"/>
    </row>
    <row r="2175" spans="2:3" x14ac:dyDescent="0.25">
      <c r="B2175" s="553"/>
      <c r="C2175" s="553"/>
    </row>
    <row r="2176" spans="2:3" x14ac:dyDescent="0.25">
      <c r="B2176" s="553"/>
      <c r="C2176" s="553"/>
    </row>
    <row r="2177" spans="2:3" x14ac:dyDescent="0.25">
      <c r="B2177" s="553"/>
      <c r="C2177" s="553"/>
    </row>
    <row r="2178" spans="2:3" x14ac:dyDescent="0.25">
      <c r="B2178" s="553"/>
      <c r="C2178" s="553"/>
    </row>
    <row r="2179" spans="2:3" x14ac:dyDescent="0.25">
      <c r="B2179" s="553"/>
      <c r="C2179" s="553"/>
    </row>
    <row r="2180" spans="2:3" x14ac:dyDescent="0.25">
      <c r="B2180" s="553"/>
      <c r="C2180" s="553"/>
    </row>
    <row r="2181" spans="2:3" x14ac:dyDescent="0.25">
      <c r="B2181" s="553"/>
      <c r="C2181" s="553"/>
    </row>
    <row r="2182" spans="2:3" x14ac:dyDescent="0.25">
      <c r="B2182" s="553"/>
      <c r="C2182" s="553"/>
    </row>
    <row r="2183" spans="2:3" x14ac:dyDescent="0.25">
      <c r="B2183" s="553"/>
      <c r="C2183" s="553"/>
    </row>
    <row r="2184" spans="2:3" x14ac:dyDescent="0.25">
      <c r="B2184" s="553"/>
      <c r="C2184" s="553"/>
    </row>
    <row r="2185" spans="2:3" x14ac:dyDescent="0.25">
      <c r="B2185" s="553"/>
      <c r="C2185" s="553"/>
    </row>
    <row r="2186" spans="2:3" x14ac:dyDescent="0.25">
      <c r="B2186" s="553"/>
      <c r="C2186" s="553"/>
    </row>
    <row r="2187" spans="2:3" x14ac:dyDescent="0.25">
      <c r="B2187" s="553"/>
      <c r="C2187" s="553"/>
    </row>
    <row r="2188" spans="2:3" x14ac:dyDescent="0.25">
      <c r="B2188" s="553"/>
      <c r="C2188" s="553"/>
    </row>
    <row r="2189" spans="2:3" x14ac:dyDescent="0.25">
      <c r="B2189" s="553"/>
      <c r="C2189" s="553"/>
    </row>
    <row r="2190" spans="2:3" x14ac:dyDescent="0.25">
      <c r="B2190" s="553"/>
      <c r="C2190" s="553"/>
    </row>
    <row r="2191" spans="2:3" x14ac:dyDescent="0.25">
      <c r="B2191" s="553"/>
      <c r="C2191" s="553"/>
    </row>
    <row r="2192" spans="2:3" x14ac:dyDescent="0.25">
      <c r="B2192" s="553"/>
      <c r="C2192" s="553"/>
    </row>
    <row r="2193" spans="2:3" x14ac:dyDescent="0.25">
      <c r="B2193" s="553"/>
      <c r="C2193" s="553"/>
    </row>
    <row r="2194" spans="2:3" x14ac:dyDescent="0.25">
      <c r="B2194" s="553"/>
      <c r="C2194" s="553"/>
    </row>
    <row r="2195" spans="2:3" x14ac:dyDescent="0.25">
      <c r="B2195" s="553"/>
      <c r="C2195" s="553"/>
    </row>
    <row r="2196" spans="2:3" x14ac:dyDescent="0.25">
      <c r="B2196" s="553"/>
      <c r="C2196" s="553"/>
    </row>
    <row r="2197" spans="2:3" x14ac:dyDescent="0.25">
      <c r="B2197" s="553"/>
      <c r="C2197" s="553"/>
    </row>
    <row r="2198" spans="2:3" x14ac:dyDescent="0.25">
      <c r="B2198" s="553"/>
      <c r="C2198" s="553"/>
    </row>
    <row r="2199" spans="2:3" x14ac:dyDescent="0.25">
      <c r="B2199" s="553"/>
      <c r="C2199" s="553"/>
    </row>
    <row r="2200" spans="2:3" x14ac:dyDescent="0.25">
      <c r="B2200" s="553"/>
      <c r="C2200" s="553"/>
    </row>
    <row r="2201" spans="2:3" x14ac:dyDescent="0.25">
      <c r="B2201" s="553"/>
      <c r="C2201" s="553"/>
    </row>
    <row r="2202" spans="2:3" x14ac:dyDescent="0.25">
      <c r="B2202" s="553"/>
      <c r="C2202" s="553"/>
    </row>
    <row r="2203" spans="2:3" x14ac:dyDescent="0.25">
      <c r="B2203" s="553"/>
      <c r="C2203" s="553"/>
    </row>
    <row r="2204" spans="2:3" x14ac:dyDescent="0.25">
      <c r="B2204" s="553"/>
      <c r="C2204" s="553"/>
    </row>
    <row r="2205" spans="2:3" x14ac:dyDescent="0.25">
      <c r="B2205" s="553"/>
      <c r="C2205" s="553"/>
    </row>
    <row r="2206" spans="2:3" x14ac:dyDescent="0.25">
      <c r="B2206" s="553"/>
      <c r="C2206" s="553"/>
    </row>
    <row r="2207" spans="2:3" x14ac:dyDescent="0.25">
      <c r="B2207" s="553"/>
      <c r="C2207" s="553"/>
    </row>
    <row r="2208" spans="2:3" x14ac:dyDescent="0.25">
      <c r="B2208" s="553"/>
      <c r="C2208" s="553"/>
    </row>
    <row r="2209" spans="2:3" x14ac:dyDescent="0.25">
      <c r="B2209" s="553"/>
      <c r="C2209" s="553"/>
    </row>
    <row r="2210" spans="2:3" x14ac:dyDescent="0.25">
      <c r="B2210" s="553"/>
      <c r="C2210" s="553"/>
    </row>
    <row r="2211" spans="2:3" x14ac:dyDescent="0.25">
      <c r="B2211" s="553"/>
      <c r="C2211" s="553"/>
    </row>
    <row r="2212" spans="2:3" x14ac:dyDescent="0.25">
      <c r="B2212" s="553"/>
      <c r="C2212" s="553"/>
    </row>
    <row r="2213" spans="2:3" x14ac:dyDescent="0.25">
      <c r="B2213" s="553"/>
      <c r="C2213" s="553"/>
    </row>
    <row r="2214" spans="2:3" x14ac:dyDescent="0.25">
      <c r="B2214" s="553"/>
      <c r="C2214" s="553"/>
    </row>
    <row r="2215" spans="2:3" x14ac:dyDescent="0.25">
      <c r="B2215" s="553"/>
      <c r="C2215" s="553"/>
    </row>
    <row r="2216" spans="2:3" x14ac:dyDescent="0.25">
      <c r="B2216" s="553"/>
      <c r="C2216" s="553"/>
    </row>
    <row r="2217" spans="2:3" x14ac:dyDescent="0.25">
      <c r="B2217" s="553"/>
      <c r="C2217" s="553"/>
    </row>
    <row r="2218" spans="2:3" x14ac:dyDescent="0.25">
      <c r="B2218" s="553"/>
      <c r="C2218" s="553"/>
    </row>
    <row r="2219" spans="2:3" x14ac:dyDescent="0.25">
      <c r="B2219" s="553"/>
      <c r="C2219" s="553"/>
    </row>
    <row r="2220" spans="2:3" x14ac:dyDescent="0.25">
      <c r="B2220" s="553"/>
      <c r="C2220" s="553"/>
    </row>
    <row r="2221" spans="2:3" x14ac:dyDescent="0.25">
      <c r="B2221" s="553"/>
      <c r="C2221" s="553"/>
    </row>
    <row r="2222" spans="2:3" x14ac:dyDescent="0.25">
      <c r="B2222" s="553"/>
      <c r="C2222" s="553"/>
    </row>
    <row r="2223" spans="2:3" x14ac:dyDescent="0.25">
      <c r="B2223" s="553"/>
      <c r="C2223" s="553"/>
    </row>
    <row r="2224" spans="2:3" x14ac:dyDescent="0.25">
      <c r="B2224" s="553"/>
      <c r="C2224" s="553"/>
    </row>
    <row r="2225" spans="2:3" x14ac:dyDescent="0.25">
      <c r="B2225" s="553"/>
      <c r="C2225" s="553"/>
    </row>
    <row r="2226" spans="2:3" x14ac:dyDescent="0.25">
      <c r="B2226" s="553"/>
      <c r="C2226" s="553"/>
    </row>
    <row r="2227" spans="2:3" x14ac:dyDescent="0.25">
      <c r="B2227" s="553"/>
      <c r="C2227" s="553"/>
    </row>
    <row r="2228" spans="2:3" x14ac:dyDescent="0.25">
      <c r="B2228" s="553"/>
      <c r="C2228" s="553"/>
    </row>
    <row r="2229" spans="2:3" x14ac:dyDescent="0.25">
      <c r="B2229" s="553"/>
      <c r="C2229" s="553"/>
    </row>
    <row r="2230" spans="2:3" x14ac:dyDescent="0.25">
      <c r="B2230" s="553"/>
      <c r="C2230" s="553"/>
    </row>
    <row r="2231" spans="2:3" x14ac:dyDescent="0.25">
      <c r="B2231" s="553"/>
      <c r="C2231" s="553"/>
    </row>
    <row r="2232" spans="2:3" x14ac:dyDescent="0.25">
      <c r="B2232" s="553"/>
      <c r="C2232" s="553"/>
    </row>
    <row r="2233" spans="2:3" x14ac:dyDescent="0.25">
      <c r="B2233" s="553"/>
      <c r="C2233" s="553"/>
    </row>
    <row r="2234" spans="2:3" x14ac:dyDescent="0.25">
      <c r="B2234" s="553"/>
      <c r="C2234" s="553"/>
    </row>
    <row r="2235" spans="2:3" x14ac:dyDescent="0.25">
      <c r="B2235" s="553"/>
      <c r="C2235" s="553"/>
    </row>
    <row r="2236" spans="2:3" x14ac:dyDescent="0.25">
      <c r="B2236" s="553"/>
      <c r="C2236" s="553"/>
    </row>
    <row r="2237" spans="2:3" x14ac:dyDescent="0.25">
      <c r="B2237" s="553"/>
      <c r="C2237" s="553"/>
    </row>
    <row r="2238" spans="2:3" x14ac:dyDescent="0.25">
      <c r="B2238" s="553"/>
      <c r="C2238" s="553"/>
    </row>
    <row r="2239" spans="2:3" x14ac:dyDescent="0.25">
      <c r="B2239" s="553"/>
      <c r="C2239" s="553"/>
    </row>
    <row r="2240" spans="2:3" x14ac:dyDescent="0.25">
      <c r="B2240" s="553"/>
      <c r="C2240" s="553"/>
    </row>
    <row r="2241" spans="2:3" x14ac:dyDescent="0.25">
      <c r="B2241" s="553"/>
      <c r="C2241" s="553"/>
    </row>
    <row r="2242" spans="2:3" x14ac:dyDescent="0.25">
      <c r="B2242" s="553"/>
      <c r="C2242" s="553"/>
    </row>
    <row r="2243" spans="2:3" x14ac:dyDescent="0.25">
      <c r="B2243" s="553"/>
      <c r="C2243" s="553"/>
    </row>
    <row r="2244" spans="2:3" x14ac:dyDescent="0.25">
      <c r="B2244" s="553"/>
      <c r="C2244" s="553"/>
    </row>
    <row r="2245" spans="2:3" x14ac:dyDescent="0.25">
      <c r="B2245" s="553"/>
      <c r="C2245" s="553"/>
    </row>
    <row r="2246" spans="2:3" x14ac:dyDescent="0.25">
      <c r="B2246" s="553"/>
      <c r="C2246" s="553"/>
    </row>
    <row r="2247" spans="2:3" x14ac:dyDescent="0.25">
      <c r="B2247" s="553"/>
      <c r="C2247" s="553"/>
    </row>
    <row r="2248" spans="2:3" x14ac:dyDescent="0.25">
      <c r="B2248" s="553"/>
      <c r="C2248" s="553"/>
    </row>
    <row r="2249" spans="2:3" x14ac:dyDescent="0.25">
      <c r="B2249" s="553"/>
      <c r="C2249" s="553"/>
    </row>
    <row r="2250" spans="2:3" x14ac:dyDescent="0.25">
      <c r="B2250" s="553"/>
      <c r="C2250" s="553"/>
    </row>
    <row r="2251" spans="2:3" x14ac:dyDescent="0.25">
      <c r="B2251" s="553"/>
      <c r="C2251" s="553"/>
    </row>
    <row r="2252" spans="2:3" x14ac:dyDescent="0.25">
      <c r="B2252" s="553"/>
      <c r="C2252" s="553"/>
    </row>
    <row r="2253" spans="2:3" x14ac:dyDescent="0.25">
      <c r="B2253" s="553"/>
      <c r="C2253" s="553"/>
    </row>
    <row r="2254" spans="2:3" x14ac:dyDescent="0.25">
      <c r="B2254" s="553"/>
      <c r="C2254" s="553"/>
    </row>
    <row r="2255" spans="2:3" x14ac:dyDescent="0.25">
      <c r="B2255" s="553"/>
      <c r="C2255" s="553"/>
    </row>
    <row r="2256" spans="2:3" x14ac:dyDescent="0.25">
      <c r="B2256" s="553"/>
      <c r="C2256" s="553"/>
    </row>
    <row r="2257" spans="2:3" x14ac:dyDescent="0.25">
      <c r="B2257" s="553"/>
      <c r="C2257" s="553"/>
    </row>
    <row r="2258" spans="2:3" x14ac:dyDescent="0.25">
      <c r="B2258" s="553"/>
      <c r="C2258" s="553"/>
    </row>
    <row r="2259" spans="2:3" x14ac:dyDescent="0.25">
      <c r="B2259" s="553"/>
      <c r="C2259" s="553"/>
    </row>
    <row r="2260" spans="2:3" x14ac:dyDescent="0.25">
      <c r="B2260" s="553"/>
      <c r="C2260" s="553"/>
    </row>
    <row r="2261" spans="2:3" x14ac:dyDescent="0.25">
      <c r="B2261" s="553"/>
      <c r="C2261" s="553"/>
    </row>
    <row r="2262" spans="2:3" x14ac:dyDescent="0.25">
      <c r="B2262" s="553"/>
      <c r="C2262" s="553"/>
    </row>
    <row r="2263" spans="2:3" x14ac:dyDescent="0.25">
      <c r="B2263" s="553"/>
      <c r="C2263" s="553"/>
    </row>
    <row r="2264" spans="2:3" x14ac:dyDescent="0.25">
      <c r="B2264" s="553"/>
      <c r="C2264" s="553"/>
    </row>
    <row r="2265" spans="2:3" x14ac:dyDescent="0.25">
      <c r="B2265" s="553"/>
      <c r="C2265" s="553"/>
    </row>
    <row r="2266" spans="2:3" x14ac:dyDescent="0.25">
      <c r="B2266" s="553"/>
      <c r="C2266" s="553"/>
    </row>
    <row r="2267" spans="2:3" x14ac:dyDescent="0.25">
      <c r="B2267" s="553"/>
      <c r="C2267" s="553"/>
    </row>
    <row r="2268" spans="2:3" x14ac:dyDescent="0.25">
      <c r="B2268" s="553"/>
      <c r="C2268" s="553"/>
    </row>
    <row r="2269" spans="2:3" x14ac:dyDescent="0.25">
      <c r="B2269" s="553"/>
      <c r="C2269" s="553"/>
    </row>
    <row r="2270" spans="2:3" x14ac:dyDescent="0.25">
      <c r="B2270" s="553"/>
      <c r="C2270" s="553"/>
    </row>
    <row r="2271" spans="2:3" x14ac:dyDescent="0.25">
      <c r="B2271" s="553"/>
      <c r="C2271" s="553"/>
    </row>
    <row r="2272" spans="2:3" x14ac:dyDescent="0.25">
      <c r="B2272" s="553"/>
      <c r="C2272" s="553"/>
    </row>
    <row r="2273" spans="2:3" x14ac:dyDescent="0.25">
      <c r="B2273" s="553"/>
      <c r="C2273" s="553"/>
    </row>
    <row r="2274" spans="2:3" x14ac:dyDescent="0.25">
      <c r="B2274" s="553"/>
      <c r="C2274" s="553"/>
    </row>
    <row r="2275" spans="2:3" x14ac:dyDescent="0.25">
      <c r="B2275" s="553"/>
      <c r="C2275" s="553"/>
    </row>
    <row r="2276" spans="2:3" x14ac:dyDescent="0.25">
      <c r="B2276" s="553"/>
      <c r="C2276" s="553"/>
    </row>
    <row r="2277" spans="2:3" x14ac:dyDescent="0.25">
      <c r="B2277" s="553"/>
      <c r="C2277" s="553"/>
    </row>
    <row r="2278" spans="2:3" x14ac:dyDescent="0.25">
      <c r="B2278" s="553"/>
      <c r="C2278" s="553"/>
    </row>
    <row r="2279" spans="2:3" x14ac:dyDescent="0.25">
      <c r="B2279" s="553"/>
      <c r="C2279" s="553"/>
    </row>
    <row r="2280" spans="2:3" x14ac:dyDescent="0.25">
      <c r="B2280" s="553"/>
      <c r="C2280" s="553"/>
    </row>
    <row r="2281" spans="2:3" x14ac:dyDescent="0.25">
      <c r="B2281" s="553"/>
      <c r="C2281" s="553"/>
    </row>
    <row r="2282" spans="2:3" x14ac:dyDescent="0.25">
      <c r="B2282" s="553"/>
      <c r="C2282" s="553"/>
    </row>
    <row r="2283" spans="2:3" x14ac:dyDescent="0.25">
      <c r="B2283" s="553"/>
      <c r="C2283" s="553"/>
    </row>
    <row r="2284" spans="2:3" x14ac:dyDescent="0.25">
      <c r="B2284" s="553"/>
      <c r="C2284" s="553"/>
    </row>
    <row r="2285" spans="2:3" x14ac:dyDescent="0.25">
      <c r="B2285" s="553"/>
      <c r="C2285" s="553"/>
    </row>
    <row r="2286" spans="2:3" x14ac:dyDescent="0.25">
      <c r="B2286" s="553"/>
      <c r="C2286" s="553"/>
    </row>
    <row r="2287" spans="2:3" x14ac:dyDescent="0.25">
      <c r="B2287" s="553"/>
      <c r="C2287" s="553"/>
    </row>
    <row r="2288" spans="2:3" x14ac:dyDescent="0.25">
      <c r="B2288" s="553"/>
      <c r="C2288" s="553"/>
    </row>
    <row r="2289" spans="2:3" x14ac:dyDescent="0.25">
      <c r="B2289" s="553"/>
      <c r="C2289" s="553"/>
    </row>
    <row r="2290" spans="2:3" x14ac:dyDescent="0.25">
      <c r="B2290" s="553"/>
      <c r="C2290" s="553"/>
    </row>
    <row r="2291" spans="2:3" x14ac:dyDescent="0.25">
      <c r="B2291" s="553"/>
      <c r="C2291" s="553"/>
    </row>
    <row r="2292" spans="2:3" x14ac:dyDescent="0.25">
      <c r="B2292" s="553"/>
      <c r="C2292" s="553"/>
    </row>
    <row r="2293" spans="2:3" x14ac:dyDescent="0.25">
      <c r="B2293" s="553"/>
      <c r="C2293" s="553"/>
    </row>
    <row r="2294" spans="2:3" x14ac:dyDescent="0.25">
      <c r="B2294" s="553"/>
      <c r="C2294" s="553"/>
    </row>
    <row r="2295" spans="2:3" x14ac:dyDescent="0.25">
      <c r="B2295" s="553"/>
      <c r="C2295" s="553"/>
    </row>
    <row r="2296" spans="2:3" x14ac:dyDescent="0.25">
      <c r="B2296" s="553"/>
      <c r="C2296" s="553"/>
    </row>
    <row r="2297" spans="2:3" x14ac:dyDescent="0.25">
      <c r="B2297" s="553"/>
      <c r="C2297" s="553"/>
    </row>
    <row r="2298" spans="2:3" x14ac:dyDescent="0.25">
      <c r="B2298" s="553"/>
      <c r="C2298" s="553"/>
    </row>
    <row r="2299" spans="2:3" x14ac:dyDescent="0.25">
      <c r="B2299" s="553"/>
      <c r="C2299" s="553"/>
    </row>
    <row r="2300" spans="2:3" x14ac:dyDescent="0.25">
      <c r="B2300" s="553"/>
      <c r="C2300" s="553"/>
    </row>
    <row r="2301" spans="2:3" x14ac:dyDescent="0.25">
      <c r="B2301" s="553"/>
      <c r="C2301" s="553"/>
    </row>
    <row r="2302" spans="2:3" x14ac:dyDescent="0.25">
      <c r="B2302" s="553"/>
      <c r="C2302" s="553"/>
    </row>
    <row r="2303" spans="2:3" x14ac:dyDescent="0.25">
      <c r="B2303" s="553"/>
      <c r="C2303" s="553"/>
    </row>
    <row r="2304" spans="2:3" x14ac:dyDescent="0.25">
      <c r="B2304" s="553"/>
      <c r="C2304" s="553"/>
    </row>
    <row r="2305" spans="2:3" x14ac:dyDescent="0.25">
      <c r="B2305" s="553"/>
      <c r="C2305" s="553"/>
    </row>
    <row r="2306" spans="2:3" x14ac:dyDescent="0.25">
      <c r="B2306" s="553"/>
      <c r="C2306" s="553"/>
    </row>
    <row r="2307" spans="2:3" x14ac:dyDescent="0.25">
      <c r="B2307" s="553"/>
      <c r="C2307" s="553"/>
    </row>
    <row r="2308" spans="2:3" x14ac:dyDescent="0.25">
      <c r="B2308" s="553"/>
      <c r="C2308" s="553"/>
    </row>
    <row r="2309" spans="2:3" x14ac:dyDescent="0.25">
      <c r="B2309" s="553"/>
      <c r="C2309" s="553"/>
    </row>
    <row r="2310" spans="2:3" x14ac:dyDescent="0.25">
      <c r="B2310" s="553"/>
      <c r="C2310" s="553"/>
    </row>
    <row r="2311" spans="2:3" x14ac:dyDescent="0.25">
      <c r="B2311" s="553"/>
      <c r="C2311" s="553"/>
    </row>
    <row r="2312" spans="2:3" x14ac:dyDescent="0.25">
      <c r="B2312" s="553"/>
      <c r="C2312" s="553"/>
    </row>
    <row r="2313" spans="2:3" x14ac:dyDescent="0.25">
      <c r="B2313" s="553"/>
      <c r="C2313" s="553"/>
    </row>
    <row r="2314" spans="2:3" x14ac:dyDescent="0.25">
      <c r="B2314" s="553"/>
      <c r="C2314" s="553"/>
    </row>
    <row r="2315" spans="2:3" x14ac:dyDescent="0.25">
      <c r="B2315" s="553"/>
      <c r="C2315" s="553"/>
    </row>
    <row r="2316" spans="2:3" x14ac:dyDescent="0.25">
      <c r="B2316" s="553"/>
      <c r="C2316" s="553"/>
    </row>
    <row r="2317" spans="2:3" x14ac:dyDescent="0.25">
      <c r="B2317" s="553"/>
      <c r="C2317" s="553"/>
    </row>
    <row r="2318" spans="2:3" x14ac:dyDescent="0.25">
      <c r="B2318" s="553"/>
      <c r="C2318" s="553"/>
    </row>
    <row r="2319" spans="2:3" x14ac:dyDescent="0.25">
      <c r="B2319" s="553"/>
      <c r="C2319" s="553"/>
    </row>
    <row r="2320" spans="2:3" x14ac:dyDescent="0.25">
      <c r="B2320" s="553"/>
      <c r="C2320" s="553"/>
    </row>
    <row r="2321" spans="2:3" x14ac:dyDescent="0.25">
      <c r="B2321" s="553"/>
      <c r="C2321" s="553"/>
    </row>
    <row r="2322" spans="2:3" x14ac:dyDescent="0.25">
      <c r="B2322" s="553"/>
      <c r="C2322" s="553"/>
    </row>
    <row r="2323" spans="2:3" x14ac:dyDescent="0.25">
      <c r="B2323" s="553"/>
      <c r="C2323" s="553"/>
    </row>
    <row r="2324" spans="2:3" x14ac:dyDescent="0.25">
      <c r="B2324" s="553"/>
      <c r="C2324" s="553"/>
    </row>
    <row r="2325" spans="2:3" x14ac:dyDescent="0.25">
      <c r="B2325" s="553"/>
      <c r="C2325" s="553"/>
    </row>
    <row r="2326" spans="2:3" x14ac:dyDescent="0.25">
      <c r="B2326" s="553"/>
      <c r="C2326" s="553"/>
    </row>
    <row r="2327" spans="2:3" x14ac:dyDescent="0.25">
      <c r="B2327" s="553"/>
      <c r="C2327" s="553"/>
    </row>
    <row r="2328" spans="2:3" x14ac:dyDescent="0.25">
      <c r="B2328" s="553"/>
      <c r="C2328" s="553"/>
    </row>
    <row r="2329" spans="2:3" x14ac:dyDescent="0.25">
      <c r="B2329" s="553"/>
      <c r="C2329" s="553"/>
    </row>
    <row r="2330" spans="2:3" x14ac:dyDescent="0.25">
      <c r="B2330" s="553"/>
      <c r="C2330" s="553"/>
    </row>
    <row r="2331" spans="2:3" x14ac:dyDescent="0.25">
      <c r="B2331" s="553"/>
      <c r="C2331" s="553"/>
    </row>
    <row r="2332" spans="2:3" x14ac:dyDescent="0.25">
      <c r="B2332" s="553"/>
      <c r="C2332" s="553"/>
    </row>
    <row r="2333" spans="2:3" x14ac:dyDescent="0.25">
      <c r="B2333" s="553"/>
      <c r="C2333" s="553"/>
    </row>
    <row r="2334" spans="2:3" x14ac:dyDescent="0.25">
      <c r="B2334" s="553"/>
      <c r="C2334" s="553"/>
    </row>
    <row r="2335" spans="2:3" x14ac:dyDescent="0.25">
      <c r="B2335" s="553"/>
      <c r="C2335" s="553"/>
    </row>
    <row r="2336" spans="2:3" x14ac:dyDescent="0.25">
      <c r="B2336" s="553"/>
      <c r="C2336" s="553"/>
    </row>
    <row r="2337" spans="2:3" x14ac:dyDescent="0.25">
      <c r="B2337" s="553"/>
      <c r="C2337" s="553"/>
    </row>
    <row r="2338" spans="2:3" x14ac:dyDescent="0.25">
      <c r="B2338" s="553"/>
      <c r="C2338" s="553"/>
    </row>
    <row r="2339" spans="2:3" x14ac:dyDescent="0.25">
      <c r="B2339" s="553"/>
      <c r="C2339" s="553"/>
    </row>
    <row r="2340" spans="2:3" x14ac:dyDescent="0.25">
      <c r="B2340" s="553"/>
      <c r="C2340" s="553"/>
    </row>
    <row r="2341" spans="2:3" x14ac:dyDescent="0.25">
      <c r="B2341" s="553"/>
      <c r="C2341" s="553"/>
    </row>
    <row r="2342" spans="2:3" x14ac:dyDescent="0.25">
      <c r="B2342" s="553"/>
      <c r="C2342" s="553"/>
    </row>
    <row r="2343" spans="2:3" x14ac:dyDescent="0.25">
      <c r="B2343" s="553"/>
      <c r="C2343" s="553"/>
    </row>
    <row r="2344" spans="2:3" x14ac:dyDescent="0.25">
      <c r="B2344" s="553"/>
      <c r="C2344" s="553"/>
    </row>
    <row r="2345" spans="2:3" x14ac:dyDescent="0.25">
      <c r="B2345" s="553"/>
      <c r="C2345" s="553"/>
    </row>
    <row r="2346" spans="2:3" x14ac:dyDescent="0.25">
      <c r="B2346" s="553"/>
      <c r="C2346" s="553"/>
    </row>
    <row r="2347" spans="2:3" x14ac:dyDescent="0.25">
      <c r="B2347" s="553"/>
      <c r="C2347" s="553"/>
    </row>
    <row r="2348" spans="2:3" x14ac:dyDescent="0.25">
      <c r="B2348" s="553"/>
      <c r="C2348" s="553"/>
    </row>
    <row r="2349" spans="2:3" x14ac:dyDescent="0.25">
      <c r="B2349" s="553"/>
      <c r="C2349" s="553"/>
    </row>
    <row r="2350" spans="2:3" x14ac:dyDescent="0.25">
      <c r="B2350" s="553"/>
      <c r="C2350" s="553"/>
    </row>
    <row r="2351" spans="2:3" x14ac:dyDescent="0.25">
      <c r="B2351" s="553"/>
      <c r="C2351" s="553"/>
    </row>
    <row r="2352" spans="2:3" x14ac:dyDescent="0.25">
      <c r="B2352" s="553"/>
      <c r="C2352" s="553"/>
    </row>
    <row r="2353" spans="2:3" x14ac:dyDescent="0.25">
      <c r="B2353" s="553"/>
      <c r="C2353" s="553"/>
    </row>
    <row r="2354" spans="2:3" x14ac:dyDescent="0.25">
      <c r="B2354" s="553"/>
      <c r="C2354" s="553"/>
    </row>
    <row r="2355" spans="2:3" x14ac:dyDescent="0.25">
      <c r="B2355" s="553"/>
      <c r="C2355" s="553"/>
    </row>
    <row r="2356" spans="2:3" x14ac:dyDescent="0.25">
      <c r="B2356" s="553"/>
      <c r="C2356" s="553"/>
    </row>
    <row r="2357" spans="2:3" x14ac:dyDescent="0.25">
      <c r="B2357" s="553"/>
      <c r="C2357" s="553"/>
    </row>
    <row r="2358" spans="2:3" x14ac:dyDescent="0.25">
      <c r="B2358" s="553"/>
      <c r="C2358" s="553"/>
    </row>
    <row r="2359" spans="2:3" x14ac:dyDescent="0.25">
      <c r="B2359" s="553"/>
      <c r="C2359" s="553"/>
    </row>
    <row r="2360" spans="2:3" x14ac:dyDescent="0.25">
      <c r="B2360" s="553"/>
      <c r="C2360" s="553"/>
    </row>
    <row r="2361" spans="2:3" x14ac:dyDescent="0.25">
      <c r="B2361" s="553"/>
      <c r="C2361" s="553"/>
    </row>
    <row r="2362" spans="2:3" x14ac:dyDescent="0.25">
      <c r="B2362" s="553"/>
      <c r="C2362" s="553"/>
    </row>
    <row r="2363" spans="2:3" x14ac:dyDescent="0.25">
      <c r="B2363" s="553"/>
      <c r="C2363" s="553"/>
    </row>
    <row r="2364" spans="2:3" x14ac:dyDescent="0.25">
      <c r="B2364" s="553"/>
      <c r="C2364" s="553"/>
    </row>
    <row r="2365" spans="2:3" x14ac:dyDescent="0.25">
      <c r="B2365" s="553"/>
      <c r="C2365" s="553"/>
    </row>
    <row r="2366" spans="2:3" x14ac:dyDescent="0.25">
      <c r="B2366" s="553"/>
      <c r="C2366" s="553"/>
    </row>
    <row r="2367" spans="2:3" x14ac:dyDescent="0.25">
      <c r="B2367" s="553"/>
      <c r="C2367" s="553"/>
    </row>
    <row r="2368" spans="2:3" x14ac:dyDescent="0.25">
      <c r="B2368" s="553"/>
      <c r="C2368" s="553"/>
    </row>
    <row r="2369" spans="2:3" x14ac:dyDescent="0.25">
      <c r="B2369" s="553"/>
      <c r="C2369" s="553"/>
    </row>
    <row r="2370" spans="2:3" x14ac:dyDescent="0.25">
      <c r="B2370" s="553"/>
      <c r="C2370" s="553"/>
    </row>
    <row r="2371" spans="2:3" x14ac:dyDescent="0.25">
      <c r="B2371" s="553"/>
      <c r="C2371" s="553"/>
    </row>
    <row r="2372" spans="2:3" x14ac:dyDescent="0.25">
      <c r="B2372" s="553"/>
      <c r="C2372" s="553"/>
    </row>
    <row r="2373" spans="2:3" x14ac:dyDescent="0.25">
      <c r="B2373" s="553"/>
      <c r="C2373" s="553"/>
    </row>
    <row r="2374" spans="2:3" x14ac:dyDescent="0.25">
      <c r="B2374" s="553"/>
      <c r="C2374" s="553"/>
    </row>
    <row r="2375" spans="2:3" x14ac:dyDescent="0.25">
      <c r="B2375" s="553"/>
      <c r="C2375" s="553"/>
    </row>
    <row r="2376" spans="2:3" x14ac:dyDescent="0.25">
      <c r="B2376" s="553"/>
      <c r="C2376" s="553"/>
    </row>
    <row r="2377" spans="2:3" x14ac:dyDescent="0.25">
      <c r="B2377" s="553"/>
      <c r="C2377" s="553"/>
    </row>
    <row r="2378" spans="2:3" x14ac:dyDescent="0.25">
      <c r="B2378" s="553"/>
      <c r="C2378" s="553"/>
    </row>
    <row r="2379" spans="2:3" x14ac:dyDescent="0.25">
      <c r="B2379" s="553"/>
      <c r="C2379" s="553"/>
    </row>
    <row r="2380" spans="2:3" x14ac:dyDescent="0.25">
      <c r="B2380" s="553"/>
      <c r="C2380" s="553"/>
    </row>
    <row r="2381" spans="2:3" x14ac:dyDescent="0.25">
      <c r="B2381" s="553"/>
      <c r="C2381" s="553"/>
    </row>
    <row r="2382" spans="2:3" x14ac:dyDescent="0.25">
      <c r="B2382" s="553"/>
      <c r="C2382" s="553"/>
    </row>
    <row r="2383" spans="2:3" x14ac:dyDescent="0.25">
      <c r="B2383" s="553"/>
      <c r="C2383" s="553"/>
    </row>
    <row r="2384" spans="2:3" x14ac:dyDescent="0.25">
      <c r="B2384" s="553"/>
      <c r="C2384" s="553"/>
    </row>
    <row r="2385" spans="2:3" x14ac:dyDescent="0.25">
      <c r="B2385" s="553"/>
      <c r="C2385" s="553"/>
    </row>
    <row r="2386" spans="2:3" x14ac:dyDescent="0.25">
      <c r="B2386" s="553"/>
      <c r="C2386" s="553"/>
    </row>
    <row r="2387" spans="2:3" x14ac:dyDescent="0.25">
      <c r="B2387" s="553"/>
      <c r="C2387" s="553"/>
    </row>
    <row r="2388" spans="2:3" x14ac:dyDescent="0.25">
      <c r="B2388" s="553"/>
      <c r="C2388" s="553"/>
    </row>
    <row r="2389" spans="2:3" x14ac:dyDescent="0.25">
      <c r="B2389" s="553"/>
      <c r="C2389" s="553"/>
    </row>
    <row r="2390" spans="2:3" x14ac:dyDescent="0.25">
      <c r="B2390" s="553"/>
      <c r="C2390" s="553"/>
    </row>
    <row r="2391" spans="2:3" x14ac:dyDescent="0.25">
      <c r="B2391" s="553"/>
      <c r="C2391" s="553"/>
    </row>
    <row r="2392" spans="2:3" x14ac:dyDescent="0.25">
      <c r="B2392" s="553"/>
      <c r="C2392" s="553"/>
    </row>
    <row r="2393" spans="2:3" x14ac:dyDescent="0.25">
      <c r="B2393" s="553"/>
      <c r="C2393" s="553"/>
    </row>
    <row r="2394" spans="2:3" x14ac:dyDescent="0.25">
      <c r="B2394" s="553"/>
      <c r="C2394" s="553"/>
    </row>
    <row r="2395" spans="2:3" x14ac:dyDescent="0.25">
      <c r="B2395" s="553"/>
      <c r="C2395" s="553"/>
    </row>
    <row r="2396" spans="2:3" x14ac:dyDescent="0.25">
      <c r="B2396" s="553"/>
      <c r="C2396" s="553"/>
    </row>
    <row r="2397" spans="2:3" x14ac:dyDescent="0.25">
      <c r="B2397" s="553"/>
      <c r="C2397" s="553"/>
    </row>
    <row r="2398" spans="2:3" x14ac:dyDescent="0.25">
      <c r="B2398" s="553"/>
      <c r="C2398" s="553"/>
    </row>
    <row r="2399" spans="2:3" x14ac:dyDescent="0.25">
      <c r="B2399" s="553"/>
      <c r="C2399" s="553"/>
    </row>
    <row r="2400" spans="2:3" x14ac:dyDescent="0.25">
      <c r="B2400" s="553"/>
      <c r="C2400" s="553"/>
    </row>
    <row r="2401" spans="2:3" x14ac:dyDescent="0.25">
      <c r="B2401" s="553"/>
      <c r="C2401" s="553"/>
    </row>
    <row r="2402" spans="2:3" x14ac:dyDescent="0.25">
      <c r="B2402" s="553"/>
      <c r="C2402" s="553"/>
    </row>
    <row r="2403" spans="2:3" x14ac:dyDescent="0.25">
      <c r="B2403" s="553"/>
      <c r="C2403" s="553"/>
    </row>
    <row r="2404" spans="2:3" x14ac:dyDescent="0.25">
      <c r="B2404" s="553"/>
      <c r="C2404" s="553"/>
    </row>
    <row r="2405" spans="2:3" x14ac:dyDescent="0.25">
      <c r="B2405" s="553"/>
      <c r="C2405" s="553"/>
    </row>
    <row r="2406" spans="2:3" x14ac:dyDescent="0.25">
      <c r="B2406" s="553"/>
      <c r="C2406" s="553"/>
    </row>
    <row r="2407" spans="2:3" x14ac:dyDescent="0.25">
      <c r="B2407" s="553"/>
      <c r="C2407" s="553"/>
    </row>
    <row r="2408" spans="2:3" x14ac:dyDescent="0.25">
      <c r="B2408" s="553"/>
      <c r="C2408" s="553"/>
    </row>
    <row r="2409" spans="2:3" x14ac:dyDescent="0.25">
      <c r="B2409" s="553"/>
      <c r="C2409" s="553"/>
    </row>
    <row r="2410" spans="2:3" x14ac:dyDescent="0.25">
      <c r="B2410" s="553"/>
      <c r="C2410" s="553"/>
    </row>
    <row r="2411" spans="2:3" x14ac:dyDescent="0.25">
      <c r="B2411" s="553"/>
      <c r="C2411" s="553"/>
    </row>
    <row r="2412" spans="2:3" x14ac:dyDescent="0.25">
      <c r="B2412" s="553"/>
      <c r="C2412" s="553"/>
    </row>
    <row r="2413" spans="2:3" x14ac:dyDescent="0.25">
      <c r="B2413" s="553"/>
      <c r="C2413" s="553"/>
    </row>
    <row r="2414" spans="2:3" x14ac:dyDescent="0.25">
      <c r="B2414" s="553"/>
      <c r="C2414" s="553"/>
    </row>
    <row r="2415" spans="2:3" x14ac:dyDescent="0.25">
      <c r="B2415" s="553"/>
      <c r="C2415" s="553"/>
    </row>
    <row r="2416" spans="2:3" x14ac:dyDescent="0.25">
      <c r="B2416" s="553"/>
      <c r="C2416" s="553"/>
    </row>
    <row r="2417" spans="2:3" x14ac:dyDescent="0.25">
      <c r="B2417" s="553"/>
      <c r="C2417" s="553"/>
    </row>
    <row r="2418" spans="2:3" x14ac:dyDescent="0.25">
      <c r="B2418" s="553"/>
      <c r="C2418" s="553"/>
    </row>
    <row r="2419" spans="2:3" x14ac:dyDescent="0.25">
      <c r="B2419" s="553"/>
      <c r="C2419" s="553"/>
    </row>
    <row r="2420" spans="2:3" x14ac:dyDescent="0.25">
      <c r="B2420" s="553"/>
      <c r="C2420" s="553"/>
    </row>
    <row r="2421" spans="2:3" x14ac:dyDescent="0.25">
      <c r="B2421" s="553"/>
      <c r="C2421" s="553"/>
    </row>
    <row r="2422" spans="2:3" x14ac:dyDescent="0.25">
      <c r="B2422" s="553"/>
      <c r="C2422" s="553"/>
    </row>
    <row r="2423" spans="2:3" x14ac:dyDescent="0.25">
      <c r="B2423" s="553"/>
      <c r="C2423" s="553"/>
    </row>
    <row r="2424" spans="2:3" x14ac:dyDescent="0.25">
      <c r="B2424" s="553"/>
      <c r="C2424" s="553"/>
    </row>
    <row r="2425" spans="2:3" x14ac:dyDescent="0.25">
      <c r="B2425" s="553"/>
      <c r="C2425" s="553"/>
    </row>
    <row r="2426" spans="2:3" x14ac:dyDescent="0.25">
      <c r="B2426" s="553"/>
      <c r="C2426" s="553"/>
    </row>
    <row r="2427" spans="2:3" x14ac:dyDescent="0.25">
      <c r="B2427" s="553"/>
      <c r="C2427" s="553"/>
    </row>
    <row r="2428" spans="2:3" x14ac:dyDescent="0.25">
      <c r="B2428" s="553"/>
      <c r="C2428" s="553"/>
    </row>
    <row r="2429" spans="2:3" x14ac:dyDescent="0.25">
      <c r="B2429" s="553"/>
      <c r="C2429" s="553"/>
    </row>
    <row r="2430" spans="2:3" x14ac:dyDescent="0.25">
      <c r="B2430" s="553"/>
      <c r="C2430" s="553"/>
    </row>
    <row r="2431" spans="2:3" x14ac:dyDescent="0.25">
      <c r="B2431" s="553"/>
      <c r="C2431" s="553"/>
    </row>
    <row r="2432" spans="2:3" x14ac:dyDescent="0.25">
      <c r="B2432" s="553"/>
      <c r="C2432" s="553"/>
    </row>
    <row r="2433" spans="2:3" x14ac:dyDescent="0.25">
      <c r="B2433" s="553"/>
      <c r="C2433" s="553"/>
    </row>
    <row r="2434" spans="2:3" x14ac:dyDescent="0.25">
      <c r="B2434" s="553"/>
      <c r="C2434" s="553"/>
    </row>
    <row r="2435" spans="2:3" x14ac:dyDescent="0.25">
      <c r="B2435" s="553"/>
      <c r="C2435" s="553"/>
    </row>
    <row r="2436" spans="2:3" x14ac:dyDescent="0.25">
      <c r="B2436" s="553"/>
      <c r="C2436" s="553"/>
    </row>
    <row r="2437" spans="2:3" x14ac:dyDescent="0.25">
      <c r="B2437" s="553"/>
      <c r="C2437" s="553"/>
    </row>
    <row r="2438" spans="2:3" x14ac:dyDescent="0.25">
      <c r="B2438" s="553"/>
      <c r="C2438" s="553"/>
    </row>
    <row r="2439" spans="2:3" x14ac:dyDescent="0.25">
      <c r="B2439" s="553"/>
      <c r="C2439" s="553"/>
    </row>
    <row r="2440" spans="2:3" x14ac:dyDescent="0.25">
      <c r="B2440" s="553"/>
      <c r="C2440" s="553"/>
    </row>
    <row r="2441" spans="2:3" x14ac:dyDescent="0.25">
      <c r="B2441" s="553"/>
      <c r="C2441" s="553"/>
    </row>
    <row r="2442" spans="2:3" x14ac:dyDescent="0.25">
      <c r="B2442" s="553"/>
      <c r="C2442" s="553"/>
    </row>
    <row r="2443" spans="2:3" x14ac:dyDescent="0.25">
      <c r="B2443" s="553"/>
      <c r="C2443" s="553"/>
    </row>
    <row r="2444" spans="2:3" x14ac:dyDescent="0.25">
      <c r="B2444" s="553"/>
      <c r="C2444" s="553"/>
    </row>
    <row r="2445" spans="2:3" x14ac:dyDescent="0.25">
      <c r="B2445" s="553"/>
      <c r="C2445" s="553"/>
    </row>
    <row r="2446" spans="2:3" x14ac:dyDescent="0.25">
      <c r="B2446" s="553"/>
      <c r="C2446" s="553"/>
    </row>
    <row r="2447" spans="2:3" x14ac:dyDescent="0.25">
      <c r="B2447" s="553"/>
      <c r="C2447" s="553"/>
    </row>
    <row r="2448" spans="2:3" x14ac:dyDescent="0.25">
      <c r="B2448" s="553"/>
      <c r="C2448" s="553"/>
    </row>
    <row r="2449" spans="2:3" x14ac:dyDescent="0.25">
      <c r="B2449" s="553"/>
      <c r="C2449" s="553"/>
    </row>
    <row r="2450" spans="2:3" x14ac:dyDescent="0.25">
      <c r="B2450" s="553"/>
      <c r="C2450" s="553"/>
    </row>
    <row r="2451" spans="2:3" x14ac:dyDescent="0.25">
      <c r="B2451" s="553"/>
      <c r="C2451" s="553"/>
    </row>
    <row r="2452" spans="2:3" x14ac:dyDescent="0.25">
      <c r="B2452" s="553"/>
      <c r="C2452" s="553"/>
    </row>
    <row r="2453" spans="2:3" x14ac:dyDescent="0.25">
      <c r="B2453" s="553"/>
      <c r="C2453" s="553"/>
    </row>
    <row r="2454" spans="2:3" x14ac:dyDescent="0.25">
      <c r="B2454" s="553"/>
      <c r="C2454" s="553"/>
    </row>
    <row r="2455" spans="2:3" x14ac:dyDescent="0.25">
      <c r="B2455" s="553"/>
      <c r="C2455" s="553"/>
    </row>
    <row r="2456" spans="2:3" x14ac:dyDescent="0.25">
      <c r="B2456" s="553"/>
      <c r="C2456" s="553"/>
    </row>
    <row r="2457" spans="2:3" x14ac:dyDescent="0.25">
      <c r="B2457" s="553"/>
      <c r="C2457" s="553"/>
    </row>
    <row r="2458" spans="2:3" x14ac:dyDescent="0.25">
      <c r="B2458" s="553"/>
      <c r="C2458" s="553"/>
    </row>
    <row r="2459" spans="2:3" x14ac:dyDescent="0.25">
      <c r="B2459" s="553"/>
      <c r="C2459" s="553"/>
    </row>
    <row r="2460" spans="2:3" x14ac:dyDescent="0.25">
      <c r="B2460" s="553"/>
      <c r="C2460" s="553"/>
    </row>
    <row r="2461" spans="2:3" x14ac:dyDescent="0.25">
      <c r="B2461" s="553"/>
      <c r="C2461" s="553"/>
    </row>
    <row r="2462" spans="2:3" x14ac:dyDescent="0.25">
      <c r="B2462" s="553"/>
      <c r="C2462" s="553"/>
    </row>
    <row r="2463" spans="2:3" x14ac:dyDescent="0.25">
      <c r="B2463" s="553"/>
      <c r="C2463" s="553"/>
    </row>
    <row r="2464" spans="2:3" x14ac:dyDescent="0.25">
      <c r="B2464" s="553"/>
      <c r="C2464" s="553"/>
    </row>
    <row r="2465" spans="2:3" x14ac:dyDescent="0.25">
      <c r="B2465" s="553"/>
      <c r="C2465" s="553"/>
    </row>
    <row r="2466" spans="2:3" x14ac:dyDescent="0.25">
      <c r="B2466" s="553"/>
      <c r="C2466" s="553"/>
    </row>
    <row r="2467" spans="2:3" x14ac:dyDescent="0.25">
      <c r="B2467" s="553"/>
      <c r="C2467" s="553"/>
    </row>
    <row r="2468" spans="2:3" x14ac:dyDescent="0.25">
      <c r="B2468" s="553"/>
      <c r="C2468" s="553"/>
    </row>
    <row r="2469" spans="2:3" x14ac:dyDescent="0.25">
      <c r="B2469" s="553"/>
      <c r="C2469" s="553"/>
    </row>
    <row r="2470" spans="2:3" x14ac:dyDescent="0.25">
      <c r="B2470" s="553"/>
      <c r="C2470" s="553"/>
    </row>
    <row r="2471" spans="2:3" x14ac:dyDescent="0.25">
      <c r="B2471" s="553"/>
      <c r="C2471" s="553"/>
    </row>
    <row r="2472" spans="2:3" x14ac:dyDescent="0.25">
      <c r="B2472" s="553"/>
      <c r="C2472" s="553"/>
    </row>
    <row r="2473" spans="2:3" x14ac:dyDescent="0.25">
      <c r="B2473" s="553"/>
      <c r="C2473" s="553"/>
    </row>
    <row r="2474" spans="2:3" x14ac:dyDescent="0.25">
      <c r="B2474" s="553"/>
      <c r="C2474" s="553"/>
    </row>
    <row r="2475" spans="2:3" x14ac:dyDescent="0.25">
      <c r="B2475" s="553"/>
      <c r="C2475" s="553"/>
    </row>
    <row r="2476" spans="2:3" x14ac:dyDescent="0.25">
      <c r="B2476" s="553"/>
      <c r="C2476" s="553"/>
    </row>
    <row r="2477" spans="2:3" x14ac:dyDescent="0.25">
      <c r="B2477" s="553"/>
      <c r="C2477" s="553"/>
    </row>
    <row r="2478" spans="2:3" x14ac:dyDescent="0.25">
      <c r="B2478" s="553"/>
      <c r="C2478" s="553"/>
    </row>
    <row r="2479" spans="2:3" x14ac:dyDescent="0.25">
      <c r="B2479" s="553"/>
      <c r="C2479" s="553"/>
    </row>
    <row r="2480" spans="2:3" x14ac:dyDescent="0.25">
      <c r="B2480" s="553"/>
      <c r="C2480" s="553"/>
    </row>
    <row r="2481" spans="2:3" x14ac:dyDescent="0.25">
      <c r="B2481" s="553"/>
      <c r="C2481" s="553"/>
    </row>
    <row r="2482" spans="2:3" x14ac:dyDescent="0.25">
      <c r="B2482" s="553"/>
      <c r="C2482" s="553"/>
    </row>
    <row r="2483" spans="2:3" x14ac:dyDescent="0.25">
      <c r="B2483" s="553"/>
      <c r="C2483" s="553"/>
    </row>
    <row r="2484" spans="2:3" x14ac:dyDescent="0.25">
      <c r="B2484" s="553"/>
      <c r="C2484" s="553"/>
    </row>
    <row r="2485" spans="2:3" x14ac:dyDescent="0.25">
      <c r="B2485" s="553"/>
      <c r="C2485" s="553"/>
    </row>
    <row r="2486" spans="2:3" x14ac:dyDescent="0.25">
      <c r="B2486" s="553"/>
      <c r="C2486" s="553"/>
    </row>
    <row r="2487" spans="2:3" x14ac:dyDescent="0.25">
      <c r="B2487" s="553"/>
      <c r="C2487" s="553"/>
    </row>
    <row r="2488" spans="2:3" x14ac:dyDescent="0.25">
      <c r="B2488" s="553"/>
      <c r="C2488" s="553"/>
    </row>
    <row r="2489" spans="2:3" x14ac:dyDescent="0.25">
      <c r="B2489" s="553"/>
      <c r="C2489" s="553"/>
    </row>
    <row r="2490" spans="2:3" x14ac:dyDescent="0.25">
      <c r="B2490" s="553"/>
      <c r="C2490" s="553"/>
    </row>
    <row r="2491" spans="2:3" x14ac:dyDescent="0.25">
      <c r="B2491" s="553"/>
      <c r="C2491" s="553"/>
    </row>
    <row r="2492" spans="2:3" x14ac:dyDescent="0.25">
      <c r="B2492" s="553"/>
      <c r="C2492" s="553"/>
    </row>
    <row r="2493" spans="2:3" x14ac:dyDescent="0.25">
      <c r="B2493" s="553"/>
      <c r="C2493" s="553"/>
    </row>
    <row r="2494" spans="2:3" x14ac:dyDescent="0.25">
      <c r="B2494" s="553"/>
      <c r="C2494" s="553"/>
    </row>
    <row r="2495" spans="2:3" x14ac:dyDescent="0.25">
      <c r="B2495" s="553"/>
      <c r="C2495" s="553"/>
    </row>
    <row r="2496" spans="2:3" x14ac:dyDescent="0.25">
      <c r="B2496" s="553"/>
      <c r="C2496" s="553"/>
    </row>
    <row r="2497" spans="2:3" x14ac:dyDescent="0.25">
      <c r="B2497" s="553"/>
      <c r="C2497" s="553"/>
    </row>
    <row r="2498" spans="2:3" x14ac:dyDescent="0.25">
      <c r="B2498" s="553"/>
      <c r="C2498" s="553"/>
    </row>
    <row r="2499" spans="2:3" x14ac:dyDescent="0.25">
      <c r="B2499" s="553"/>
      <c r="C2499" s="553"/>
    </row>
    <row r="2500" spans="2:3" x14ac:dyDescent="0.25">
      <c r="B2500" s="553"/>
      <c r="C2500" s="553"/>
    </row>
    <row r="2501" spans="2:3" x14ac:dyDescent="0.25">
      <c r="B2501" s="553"/>
      <c r="C2501" s="553"/>
    </row>
    <row r="2502" spans="2:3" x14ac:dyDescent="0.25">
      <c r="B2502" s="553"/>
      <c r="C2502" s="553"/>
    </row>
    <row r="2503" spans="2:3" x14ac:dyDescent="0.25">
      <c r="B2503" s="553"/>
      <c r="C2503" s="553"/>
    </row>
    <row r="2504" spans="2:3" x14ac:dyDescent="0.25">
      <c r="B2504" s="553"/>
      <c r="C2504" s="553"/>
    </row>
    <row r="2505" spans="2:3" x14ac:dyDescent="0.25">
      <c r="B2505" s="553"/>
      <c r="C2505" s="553"/>
    </row>
    <row r="2506" spans="2:3" x14ac:dyDescent="0.25">
      <c r="B2506" s="553"/>
      <c r="C2506" s="553"/>
    </row>
    <row r="2507" spans="2:3" x14ac:dyDescent="0.25">
      <c r="B2507" s="553"/>
      <c r="C2507" s="553"/>
    </row>
    <row r="2508" spans="2:3" x14ac:dyDescent="0.25">
      <c r="B2508" s="553"/>
      <c r="C2508" s="553"/>
    </row>
    <row r="2509" spans="2:3" x14ac:dyDescent="0.25">
      <c r="B2509" s="553"/>
      <c r="C2509" s="553"/>
    </row>
    <row r="2510" spans="2:3" x14ac:dyDescent="0.25">
      <c r="B2510" s="553"/>
      <c r="C2510" s="553"/>
    </row>
    <row r="2511" spans="2:3" x14ac:dyDescent="0.25">
      <c r="B2511" s="553"/>
      <c r="C2511" s="553"/>
    </row>
    <row r="2512" spans="2:3" x14ac:dyDescent="0.25">
      <c r="B2512" s="553"/>
      <c r="C2512" s="553"/>
    </row>
    <row r="2513" spans="2:3" x14ac:dyDescent="0.25">
      <c r="B2513" s="553"/>
      <c r="C2513" s="553"/>
    </row>
    <row r="2514" spans="2:3" x14ac:dyDescent="0.25">
      <c r="B2514" s="553"/>
      <c r="C2514" s="553"/>
    </row>
    <row r="2515" spans="2:3" x14ac:dyDescent="0.25">
      <c r="B2515" s="553"/>
      <c r="C2515" s="553"/>
    </row>
    <row r="2516" spans="2:3" x14ac:dyDescent="0.25">
      <c r="B2516" s="553"/>
      <c r="C2516" s="553"/>
    </row>
    <row r="2517" spans="2:3" x14ac:dyDescent="0.25">
      <c r="B2517" s="553"/>
      <c r="C2517" s="553"/>
    </row>
    <row r="2518" spans="2:3" x14ac:dyDescent="0.25">
      <c r="B2518" s="553"/>
      <c r="C2518" s="553"/>
    </row>
    <row r="2519" spans="2:3" x14ac:dyDescent="0.25">
      <c r="B2519" s="553"/>
      <c r="C2519" s="553"/>
    </row>
    <row r="2520" spans="2:3" x14ac:dyDescent="0.25">
      <c r="B2520" s="553"/>
      <c r="C2520" s="553"/>
    </row>
    <row r="2521" spans="2:3" x14ac:dyDescent="0.25">
      <c r="B2521" s="553"/>
      <c r="C2521" s="553"/>
    </row>
    <row r="2522" spans="2:3" x14ac:dyDescent="0.25">
      <c r="B2522" s="553"/>
      <c r="C2522" s="553"/>
    </row>
    <row r="2523" spans="2:3" x14ac:dyDescent="0.25">
      <c r="B2523" s="553"/>
      <c r="C2523" s="553"/>
    </row>
    <row r="2524" spans="2:3" x14ac:dyDescent="0.25">
      <c r="B2524" s="553"/>
      <c r="C2524" s="553"/>
    </row>
    <row r="2525" spans="2:3" x14ac:dyDescent="0.25">
      <c r="B2525" s="553"/>
      <c r="C2525" s="553"/>
    </row>
    <row r="2526" spans="2:3" x14ac:dyDescent="0.25">
      <c r="B2526" s="553"/>
      <c r="C2526" s="553"/>
    </row>
    <row r="2527" spans="2:3" x14ac:dyDescent="0.25">
      <c r="B2527" s="553"/>
      <c r="C2527" s="553"/>
    </row>
    <row r="2528" spans="2:3" x14ac:dyDescent="0.25">
      <c r="B2528" s="553"/>
      <c r="C2528" s="553"/>
    </row>
    <row r="2529" spans="2:3" x14ac:dyDescent="0.25">
      <c r="B2529" s="553"/>
      <c r="C2529" s="553"/>
    </row>
    <row r="2530" spans="2:3" x14ac:dyDescent="0.25">
      <c r="B2530" s="553"/>
      <c r="C2530" s="553"/>
    </row>
    <row r="2531" spans="2:3" x14ac:dyDescent="0.25">
      <c r="B2531" s="553"/>
      <c r="C2531" s="553"/>
    </row>
    <row r="2532" spans="2:3" x14ac:dyDescent="0.25">
      <c r="B2532" s="553"/>
      <c r="C2532" s="553"/>
    </row>
    <row r="2533" spans="2:3" x14ac:dyDescent="0.25">
      <c r="B2533" s="553"/>
      <c r="C2533" s="553"/>
    </row>
    <row r="2534" spans="2:3" x14ac:dyDescent="0.25">
      <c r="B2534" s="553"/>
      <c r="C2534" s="553"/>
    </row>
    <row r="2535" spans="2:3" x14ac:dyDescent="0.25">
      <c r="B2535" s="553"/>
      <c r="C2535" s="553"/>
    </row>
    <row r="2536" spans="2:3" x14ac:dyDescent="0.25">
      <c r="B2536" s="553"/>
      <c r="C2536" s="553"/>
    </row>
    <row r="2537" spans="2:3" x14ac:dyDescent="0.25">
      <c r="B2537" s="553"/>
      <c r="C2537" s="553"/>
    </row>
    <row r="2538" spans="2:3" x14ac:dyDescent="0.25">
      <c r="B2538" s="553"/>
      <c r="C2538" s="553"/>
    </row>
    <row r="2539" spans="2:3" x14ac:dyDescent="0.25">
      <c r="B2539" s="553"/>
      <c r="C2539" s="553"/>
    </row>
    <row r="2540" spans="2:3" x14ac:dyDescent="0.25">
      <c r="B2540" s="553"/>
      <c r="C2540" s="553"/>
    </row>
    <row r="2541" spans="2:3" x14ac:dyDescent="0.25">
      <c r="B2541" s="553"/>
      <c r="C2541" s="553"/>
    </row>
    <row r="2542" spans="2:3" x14ac:dyDescent="0.25">
      <c r="B2542" s="553"/>
      <c r="C2542" s="553"/>
    </row>
    <row r="2543" spans="2:3" x14ac:dyDescent="0.25">
      <c r="B2543" s="553"/>
      <c r="C2543" s="553"/>
    </row>
    <row r="2544" spans="2:3" x14ac:dyDescent="0.25">
      <c r="B2544" s="553"/>
      <c r="C2544" s="553"/>
    </row>
    <row r="2545" spans="2:3" x14ac:dyDescent="0.25">
      <c r="B2545" s="553"/>
      <c r="C2545" s="553"/>
    </row>
    <row r="2546" spans="2:3" x14ac:dyDescent="0.25">
      <c r="B2546" s="553"/>
      <c r="C2546" s="553"/>
    </row>
    <row r="2547" spans="2:3" x14ac:dyDescent="0.25">
      <c r="B2547" s="553"/>
      <c r="C2547" s="553"/>
    </row>
    <row r="2548" spans="2:3" x14ac:dyDescent="0.25">
      <c r="B2548" s="553"/>
      <c r="C2548" s="553"/>
    </row>
    <row r="2549" spans="2:3" x14ac:dyDescent="0.25">
      <c r="B2549" s="553"/>
      <c r="C2549" s="553"/>
    </row>
    <row r="2550" spans="2:3" x14ac:dyDescent="0.25">
      <c r="B2550" s="553"/>
      <c r="C2550" s="553"/>
    </row>
    <row r="2551" spans="2:3" x14ac:dyDescent="0.25">
      <c r="B2551" s="553"/>
      <c r="C2551" s="553"/>
    </row>
    <row r="2552" spans="2:3" x14ac:dyDescent="0.25">
      <c r="B2552" s="553"/>
      <c r="C2552" s="553"/>
    </row>
    <row r="2553" spans="2:3" x14ac:dyDescent="0.25">
      <c r="B2553" s="553"/>
      <c r="C2553" s="553"/>
    </row>
    <row r="2554" spans="2:3" x14ac:dyDescent="0.25">
      <c r="B2554" s="553"/>
      <c r="C2554" s="553"/>
    </row>
    <row r="2555" spans="2:3" x14ac:dyDescent="0.25">
      <c r="B2555" s="553"/>
      <c r="C2555" s="553"/>
    </row>
    <row r="2556" spans="2:3" x14ac:dyDescent="0.25">
      <c r="B2556" s="553"/>
      <c r="C2556" s="553"/>
    </row>
    <row r="2557" spans="2:3" x14ac:dyDescent="0.25">
      <c r="B2557" s="553"/>
      <c r="C2557" s="553"/>
    </row>
    <row r="2558" spans="2:3" x14ac:dyDescent="0.25">
      <c r="B2558" s="553"/>
      <c r="C2558" s="553"/>
    </row>
    <row r="2559" spans="2:3" x14ac:dyDescent="0.25">
      <c r="B2559" s="553"/>
      <c r="C2559" s="553"/>
    </row>
    <row r="2560" spans="2:3" x14ac:dyDescent="0.25">
      <c r="B2560" s="553"/>
      <c r="C2560" s="553"/>
    </row>
    <row r="2561" spans="2:3" x14ac:dyDescent="0.25">
      <c r="B2561" s="553"/>
      <c r="C2561" s="553"/>
    </row>
    <row r="2562" spans="2:3" x14ac:dyDescent="0.25">
      <c r="B2562" s="553"/>
      <c r="C2562" s="553"/>
    </row>
    <row r="2563" spans="2:3" x14ac:dyDescent="0.25">
      <c r="B2563" s="553"/>
      <c r="C2563" s="553"/>
    </row>
    <row r="2564" spans="2:3" x14ac:dyDescent="0.25">
      <c r="B2564" s="553"/>
      <c r="C2564" s="553"/>
    </row>
    <row r="2565" spans="2:3" x14ac:dyDescent="0.25">
      <c r="B2565" s="553"/>
      <c r="C2565" s="553"/>
    </row>
    <row r="2566" spans="2:3" x14ac:dyDescent="0.25">
      <c r="B2566" s="553"/>
      <c r="C2566" s="553"/>
    </row>
    <row r="2567" spans="2:3" x14ac:dyDescent="0.25">
      <c r="B2567" s="553"/>
      <c r="C2567" s="553"/>
    </row>
    <row r="2568" spans="2:3" x14ac:dyDescent="0.25">
      <c r="B2568" s="553"/>
      <c r="C2568" s="553"/>
    </row>
    <row r="2569" spans="2:3" x14ac:dyDescent="0.25">
      <c r="B2569" s="553"/>
      <c r="C2569" s="553"/>
    </row>
    <row r="2570" spans="2:3" x14ac:dyDescent="0.25">
      <c r="B2570" s="553"/>
      <c r="C2570" s="553"/>
    </row>
    <row r="2571" spans="2:3" x14ac:dyDescent="0.25">
      <c r="B2571" s="553"/>
      <c r="C2571" s="553"/>
    </row>
    <row r="2572" spans="2:3" x14ac:dyDescent="0.25">
      <c r="B2572" s="553"/>
      <c r="C2572" s="553"/>
    </row>
    <row r="2573" spans="2:3" x14ac:dyDescent="0.25">
      <c r="B2573" s="553"/>
      <c r="C2573" s="553"/>
    </row>
    <row r="2574" spans="2:3" x14ac:dyDescent="0.25">
      <c r="B2574" s="553"/>
      <c r="C2574" s="553"/>
    </row>
    <row r="2575" spans="2:3" x14ac:dyDescent="0.25">
      <c r="B2575" s="553"/>
      <c r="C2575" s="553"/>
    </row>
    <row r="2576" spans="2:3" x14ac:dyDescent="0.25">
      <c r="B2576" s="553"/>
      <c r="C2576" s="553"/>
    </row>
    <row r="2577" spans="2:3" x14ac:dyDescent="0.25">
      <c r="B2577" s="553"/>
      <c r="C2577" s="553"/>
    </row>
    <row r="2578" spans="2:3" x14ac:dyDescent="0.25">
      <c r="B2578" s="553"/>
      <c r="C2578" s="553"/>
    </row>
    <row r="2579" spans="2:3" x14ac:dyDescent="0.25">
      <c r="B2579" s="553"/>
      <c r="C2579" s="553"/>
    </row>
    <row r="2580" spans="2:3" x14ac:dyDescent="0.25">
      <c r="B2580" s="553"/>
      <c r="C2580" s="553"/>
    </row>
    <row r="2581" spans="2:3" x14ac:dyDescent="0.25">
      <c r="B2581" s="553"/>
      <c r="C2581" s="553"/>
    </row>
    <row r="2582" spans="2:3" x14ac:dyDescent="0.25">
      <c r="B2582" s="553"/>
      <c r="C2582" s="553"/>
    </row>
    <row r="2583" spans="2:3" x14ac:dyDescent="0.25">
      <c r="B2583" s="553"/>
      <c r="C2583" s="553"/>
    </row>
    <row r="2584" spans="2:3" x14ac:dyDescent="0.25">
      <c r="B2584" s="553"/>
      <c r="C2584" s="553"/>
    </row>
    <row r="2585" spans="2:3" x14ac:dyDescent="0.25">
      <c r="B2585" s="553"/>
      <c r="C2585" s="553"/>
    </row>
    <row r="2586" spans="2:3" x14ac:dyDescent="0.25">
      <c r="B2586" s="553"/>
      <c r="C2586" s="553"/>
    </row>
    <row r="2587" spans="2:3" x14ac:dyDescent="0.25">
      <c r="B2587" s="553"/>
      <c r="C2587" s="553"/>
    </row>
    <row r="2588" spans="2:3" x14ac:dyDescent="0.25">
      <c r="B2588" s="553"/>
      <c r="C2588" s="553"/>
    </row>
    <row r="2589" spans="2:3" x14ac:dyDescent="0.25">
      <c r="B2589" s="553"/>
      <c r="C2589" s="553"/>
    </row>
    <row r="2590" spans="2:3" x14ac:dyDescent="0.25">
      <c r="B2590" s="553"/>
      <c r="C2590" s="553"/>
    </row>
    <row r="2591" spans="2:3" x14ac:dyDescent="0.25">
      <c r="B2591" s="553"/>
      <c r="C2591" s="553"/>
    </row>
    <row r="2592" spans="2:3" x14ac:dyDescent="0.25">
      <c r="B2592" s="553"/>
      <c r="C2592" s="553"/>
    </row>
    <row r="2593" spans="2:3" x14ac:dyDescent="0.25">
      <c r="B2593" s="553"/>
      <c r="C2593" s="553"/>
    </row>
    <row r="2594" spans="2:3" x14ac:dyDescent="0.25">
      <c r="B2594" s="553"/>
      <c r="C2594" s="553"/>
    </row>
    <row r="2595" spans="2:3" x14ac:dyDescent="0.25">
      <c r="B2595" s="553"/>
      <c r="C2595" s="553"/>
    </row>
    <row r="2596" spans="2:3" x14ac:dyDescent="0.25">
      <c r="B2596" s="553"/>
      <c r="C2596" s="553"/>
    </row>
    <row r="2597" spans="2:3" x14ac:dyDescent="0.25">
      <c r="B2597" s="553"/>
      <c r="C2597" s="553"/>
    </row>
    <row r="2598" spans="2:3" x14ac:dyDescent="0.25">
      <c r="B2598" s="553"/>
      <c r="C2598" s="553"/>
    </row>
    <row r="2599" spans="2:3" x14ac:dyDescent="0.25">
      <c r="B2599" s="553"/>
      <c r="C2599" s="553"/>
    </row>
    <row r="2600" spans="2:3" x14ac:dyDescent="0.25">
      <c r="B2600" s="553"/>
      <c r="C2600" s="553"/>
    </row>
    <row r="2601" spans="2:3" x14ac:dyDescent="0.25">
      <c r="B2601" s="553"/>
      <c r="C2601" s="553"/>
    </row>
    <row r="2602" spans="2:3" x14ac:dyDescent="0.25">
      <c r="B2602" s="553"/>
      <c r="C2602" s="553"/>
    </row>
    <row r="2603" spans="2:3" x14ac:dyDescent="0.25">
      <c r="B2603" s="553"/>
      <c r="C2603" s="553"/>
    </row>
    <row r="2604" spans="2:3" x14ac:dyDescent="0.25">
      <c r="B2604" s="553"/>
      <c r="C2604" s="553"/>
    </row>
    <row r="2605" spans="2:3" x14ac:dyDescent="0.25">
      <c r="B2605" s="553"/>
      <c r="C2605" s="553"/>
    </row>
    <row r="2606" spans="2:3" x14ac:dyDescent="0.25">
      <c r="B2606" s="553"/>
      <c r="C2606" s="553"/>
    </row>
    <row r="2607" spans="2:3" x14ac:dyDescent="0.25">
      <c r="B2607" s="553"/>
      <c r="C2607" s="553"/>
    </row>
    <row r="2608" spans="2:3" x14ac:dyDescent="0.25">
      <c r="B2608" s="553"/>
      <c r="C2608" s="553"/>
    </row>
    <row r="2609" spans="2:3" x14ac:dyDescent="0.25">
      <c r="B2609" s="553"/>
      <c r="C2609" s="553"/>
    </row>
    <row r="2610" spans="2:3" x14ac:dyDescent="0.25">
      <c r="B2610" s="553"/>
      <c r="C2610" s="553"/>
    </row>
    <row r="2611" spans="2:3" x14ac:dyDescent="0.25">
      <c r="B2611" s="553"/>
      <c r="C2611" s="553"/>
    </row>
    <row r="2612" spans="2:3" x14ac:dyDescent="0.25">
      <c r="B2612" s="553"/>
      <c r="C2612" s="553"/>
    </row>
    <row r="2613" spans="2:3" x14ac:dyDescent="0.25">
      <c r="B2613" s="553"/>
      <c r="C2613" s="553"/>
    </row>
    <row r="2614" spans="2:3" x14ac:dyDescent="0.25">
      <c r="B2614" s="553"/>
      <c r="C2614" s="553"/>
    </row>
    <row r="2615" spans="2:3" x14ac:dyDescent="0.25">
      <c r="B2615" s="553"/>
      <c r="C2615" s="553"/>
    </row>
    <row r="2616" spans="2:3" x14ac:dyDescent="0.25">
      <c r="B2616" s="553"/>
      <c r="C2616" s="553"/>
    </row>
    <row r="2617" spans="2:3" x14ac:dyDescent="0.25">
      <c r="B2617" s="553"/>
      <c r="C2617" s="553"/>
    </row>
    <row r="2618" spans="2:3" x14ac:dyDescent="0.25">
      <c r="B2618" s="553"/>
      <c r="C2618" s="553"/>
    </row>
    <row r="2619" spans="2:3" x14ac:dyDescent="0.25">
      <c r="B2619" s="553"/>
      <c r="C2619" s="553"/>
    </row>
    <row r="2620" spans="2:3" x14ac:dyDescent="0.25">
      <c r="B2620" s="553"/>
      <c r="C2620" s="553"/>
    </row>
    <row r="2621" spans="2:3" x14ac:dyDescent="0.25">
      <c r="B2621" s="553"/>
      <c r="C2621" s="553"/>
    </row>
    <row r="2622" spans="2:3" x14ac:dyDescent="0.25">
      <c r="B2622" s="553"/>
      <c r="C2622" s="553"/>
    </row>
    <row r="2623" spans="2:3" x14ac:dyDescent="0.25">
      <c r="B2623" s="553"/>
      <c r="C2623" s="553"/>
    </row>
    <row r="2624" spans="2:3" x14ac:dyDescent="0.25">
      <c r="B2624" s="553"/>
      <c r="C2624" s="553"/>
    </row>
    <row r="2625" spans="2:3" x14ac:dyDescent="0.25">
      <c r="B2625" s="553"/>
      <c r="C2625" s="553"/>
    </row>
    <row r="2626" spans="2:3" x14ac:dyDescent="0.25">
      <c r="B2626" s="553"/>
      <c r="C2626" s="553"/>
    </row>
    <row r="2627" spans="2:3" x14ac:dyDescent="0.25">
      <c r="B2627" s="553"/>
      <c r="C2627" s="553"/>
    </row>
    <row r="2628" spans="2:3" x14ac:dyDescent="0.25">
      <c r="B2628" s="553"/>
      <c r="C2628" s="553"/>
    </row>
    <row r="2629" spans="2:3" x14ac:dyDescent="0.25">
      <c r="B2629" s="553"/>
      <c r="C2629" s="553"/>
    </row>
    <row r="2630" spans="2:3" x14ac:dyDescent="0.25">
      <c r="B2630" s="553"/>
      <c r="C2630" s="553"/>
    </row>
    <row r="2631" spans="2:3" x14ac:dyDescent="0.25">
      <c r="B2631" s="553"/>
      <c r="C2631" s="553"/>
    </row>
    <row r="2632" spans="2:3" x14ac:dyDescent="0.25">
      <c r="B2632" s="553"/>
      <c r="C2632" s="553"/>
    </row>
    <row r="2633" spans="2:3" x14ac:dyDescent="0.25">
      <c r="B2633" s="553"/>
      <c r="C2633" s="553"/>
    </row>
    <row r="2634" spans="2:3" x14ac:dyDescent="0.25">
      <c r="B2634" s="553"/>
      <c r="C2634" s="553"/>
    </row>
    <row r="2635" spans="2:3" x14ac:dyDescent="0.25">
      <c r="B2635" s="553"/>
      <c r="C2635" s="553"/>
    </row>
    <row r="2636" spans="2:3" x14ac:dyDescent="0.25">
      <c r="B2636" s="553"/>
      <c r="C2636" s="553"/>
    </row>
    <row r="2637" spans="2:3" x14ac:dyDescent="0.25">
      <c r="B2637" s="553"/>
      <c r="C2637" s="553"/>
    </row>
    <row r="2638" spans="2:3" x14ac:dyDescent="0.25">
      <c r="B2638" s="553"/>
      <c r="C2638" s="553"/>
    </row>
    <row r="2639" spans="2:3" x14ac:dyDescent="0.25">
      <c r="B2639" s="553"/>
      <c r="C2639" s="553"/>
    </row>
    <row r="2640" spans="2:3" x14ac:dyDescent="0.25">
      <c r="B2640" s="553"/>
      <c r="C2640" s="553"/>
    </row>
    <row r="2641" spans="2:3" x14ac:dyDescent="0.25">
      <c r="B2641" s="553"/>
      <c r="C2641" s="553"/>
    </row>
    <row r="2642" spans="2:3" x14ac:dyDescent="0.25">
      <c r="B2642" s="553"/>
      <c r="C2642" s="553"/>
    </row>
    <row r="2643" spans="2:3" x14ac:dyDescent="0.25">
      <c r="B2643" s="553"/>
      <c r="C2643" s="553"/>
    </row>
    <row r="2644" spans="2:3" x14ac:dyDescent="0.25">
      <c r="B2644" s="553"/>
      <c r="C2644" s="553"/>
    </row>
    <row r="2645" spans="2:3" x14ac:dyDescent="0.25">
      <c r="B2645" s="553"/>
      <c r="C2645" s="553"/>
    </row>
    <row r="2646" spans="2:3" x14ac:dyDescent="0.25">
      <c r="B2646" s="553"/>
      <c r="C2646" s="553"/>
    </row>
    <row r="2647" spans="2:3" x14ac:dyDescent="0.25">
      <c r="B2647" s="553"/>
      <c r="C2647" s="553"/>
    </row>
    <row r="2648" spans="2:3" x14ac:dyDescent="0.25">
      <c r="B2648" s="553"/>
      <c r="C2648" s="553"/>
    </row>
    <row r="2649" spans="2:3" x14ac:dyDescent="0.25">
      <c r="B2649" s="553"/>
      <c r="C2649" s="553"/>
    </row>
    <row r="2650" spans="2:3" x14ac:dyDescent="0.25">
      <c r="B2650" s="553"/>
      <c r="C2650" s="553"/>
    </row>
    <row r="2651" spans="2:3" x14ac:dyDescent="0.25">
      <c r="B2651" s="553"/>
      <c r="C2651" s="553"/>
    </row>
    <row r="2652" spans="2:3" x14ac:dyDescent="0.25">
      <c r="B2652" s="553"/>
      <c r="C2652" s="553"/>
    </row>
    <row r="2653" spans="2:3" x14ac:dyDescent="0.25">
      <c r="B2653" s="553"/>
      <c r="C2653" s="553"/>
    </row>
    <row r="2654" spans="2:3" x14ac:dyDescent="0.25">
      <c r="B2654" s="553"/>
      <c r="C2654" s="553"/>
    </row>
    <row r="2655" spans="2:3" x14ac:dyDescent="0.25">
      <c r="B2655" s="553"/>
      <c r="C2655" s="553"/>
    </row>
    <row r="2656" spans="2:3" x14ac:dyDescent="0.25">
      <c r="B2656" s="553"/>
      <c r="C2656" s="553"/>
    </row>
    <row r="2657" spans="2:3" x14ac:dyDescent="0.25">
      <c r="B2657" s="553"/>
      <c r="C2657" s="553"/>
    </row>
    <row r="2658" spans="2:3" x14ac:dyDescent="0.25">
      <c r="B2658" s="553"/>
      <c r="C2658" s="553"/>
    </row>
    <row r="2659" spans="2:3" x14ac:dyDescent="0.25">
      <c r="B2659" s="553"/>
      <c r="C2659" s="553"/>
    </row>
    <row r="2660" spans="2:3" x14ac:dyDescent="0.25">
      <c r="B2660" s="553"/>
      <c r="C2660" s="553"/>
    </row>
    <row r="2661" spans="2:3" x14ac:dyDescent="0.25">
      <c r="B2661" s="553"/>
      <c r="C2661" s="553"/>
    </row>
    <row r="2662" spans="2:3" x14ac:dyDescent="0.25">
      <c r="B2662" s="553"/>
      <c r="C2662" s="553"/>
    </row>
    <row r="2663" spans="2:3" x14ac:dyDescent="0.25">
      <c r="B2663" s="553"/>
      <c r="C2663" s="553"/>
    </row>
    <row r="2664" spans="2:3" x14ac:dyDescent="0.25">
      <c r="B2664" s="553"/>
      <c r="C2664" s="553"/>
    </row>
    <row r="2665" spans="2:3" x14ac:dyDescent="0.25">
      <c r="B2665" s="553"/>
      <c r="C2665" s="553"/>
    </row>
    <row r="2666" spans="2:3" x14ac:dyDescent="0.25">
      <c r="B2666" s="553"/>
      <c r="C2666" s="553"/>
    </row>
    <row r="2667" spans="2:3" x14ac:dyDescent="0.25">
      <c r="B2667" s="553"/>
      <c r="C2667" s="553"/>
    </row>
    <row r="2668" spans="2:3" x14ac:dyDescent="0.25">
      <c r="B2668" s="553"/>
      <c r="C2668" s="553"/>
    </row>
    <row r="2669" spans="2:3" x14ac:dyDescent="0.25">
      <c r="B2669" s="553"/>
      <c r="C2669" s="553"/>
    </row>
    <row r="2670" spans="2:3" x14ac:dyDescent="0.25">
      <c r="B2670" s="553"/>
      <c r="C2670" s="553"/>
    </row>
    <row r="2671" spans="2:3" x14ac:dyDescent="0.25">
      <c r="B2671" s="553"/>
      <c r="C2671" s="553"/>
    </row>
    <row r="2672" spans="2:3" x14ac:dyDescent="0.25">
      <c r="B2672" s="553"/>
      <c r="C2672" s="553"/>
    </row>
    <row r="2673" spans="2:3" x14ac:dyDescent="0.25">
      <c r="B2673" s="553"/>
      <c r="C2673" s="553"/>
    </row>
    <row r="2674" spans="2:3" x14ac:dyDescent="0.25">
      <c r="B2674" s="553"/>
      <c r="C2674" s="553"/>
    </row>
    <row r="2675" spans="2:3" x14ac:dyDescent="0.25">
      <c r="B2675" s="553"/>
      <c r="C2675" s="553"/>
    </row>
    <row r="2676" spans="2:3" x14ac:dyDescent="0.25">
      <c r="B2676" s="553"/>
      <c r="C2676" s="553"/>
    </row>
    <row r="2677" spans="2:3" x14ac:dyDescent="0.25">
      <c r="B2677" s="553"/>
      <c r="C2677" s="553"/>
    </row>
    <row r="2678" spans="2:3" x14ac:dyDescent="0.25">
      <c r="B2678" s="553"/>
      <c r="C2678" s="553"/>
    </row>
    <row r="2679" spans="2:3" x14ac:dyDescent="0.25">
      <c r="B2679" s="553"/>
      <c r="C2679" s="553"/>
    </row>
    <row r="2680" spans="2:3" x14ac:dyDescent="0.25">
      <c r="B2680" s="553"/>
      <c r="C2680" s="553"/>
    </row>
    <row r="2681" spans="2:3" x14ac:dyDescent="0.25">
      <c r="B2681" s="553"/>
      <c r="C2681" s="553"/>
    </row>
    <row r="2682" spans="2:3" x14ac:dyDescent="0.25">
      <c r="B2682" s="553"/>
      <c r="C2682" s="553"/>
    </row>
    <row r="2683" spans="2:3" x14ac:dyDescent="0.25">
      <c r="B2683" s="553"/>
      <c r="C2683" s="553"/>
    </row>
    <row r="2684" spans="2:3" x14ac:dyDescent="0.25">
      <c r="B2684" s="553"/>
      <c r="C2684" s="553"/>
    </row>
    <row r="2685" spans="2:3" x14ac:dyDescent="0.25">
      <c r="B2685" s="553"/>
      <c r="C2685" s="553"/>
    </row>
    <row r="2686" spans="2:3" x14ac:dyDescent="0.25">
      <c r="B2686" s="553"/>
      <c r="C2686" s="553"/>
    </row>
    <row r="2687" spans="2:3" x14ac:dyDescent="0.25">
      <c r="B2687" s="553"/>
      <c r="C2687" s="553"/>
    </row>
    <row r="2688" spans="2:3" x14ac:dyDescent="0.25">
      <c r="B2688" s="553"/>
      <c r="C2688" s="553"/>
    </row>
    <row r="2689" spans="2:3" x14ac:dyDescent="0.25">
      <c r="B2689" s="553"/>
      <c r="C2689" s="553"/>
    </row>
    <row r="2690" spans="2:3" x14ac:dyDescent="0.25">
      <c r="B2690" s="553"/>
      <c r="C2690" s="553"/>
    </row>
    <row r="2691" spans="2:3" x14ac:dyDescent="0.25">
      <c r="B2691" s="553"/>
      <c r="C2691" s="553"/>
    </row>
    <row r="2692" spans="2:3" x14ac:dyDescent="0.25">
      <c r="B2692" s="553"/>
      <c r="C2692" s="553"/>
    </row>
    <row r="2693" spans="2:3" x14ac:dyDescent="0.25">
      <c r="B2693" s="553"/>
      <c r="C2693" s="553"/>
    </row>
    <row r="2694" spans="2:3" x14ac:dyDescent="0.25">
      <c r="B2694" s="553"/>
      <c r="C2694" s="553"/>
    </row>
    <row r="2695" spans="2:3" x14ac:dyDescent="0.25">
      <c r="B2695" s="553"/>
      <c r="C2695" s="553"/>
    </row>
    <row r="2696" spans="2:3" x14ac:dyDescent="0.25">
      <c r="B2696" s="553"/>
      <c r="C2696" s="553"/>
    </row>
    <row r="2697" spans="2:3" x14ac:dyDescent="0.25">
      <c r="B2697" s="553"/>
      <c r="C2697" s="553"/>
    </row>
    <row r="2698" spans="2:3" x14ac:dyDescent="0.25">
      <c r="B2698" s="553"/>
      <c r="C2698" s="553"/>
    </row>
    <row r="2699" spans="2:3" x14ac:dyDescent="0.25">
      <c r="B2699" s="553"/>
      <c r="C2699" s="553"/>
    </row>
    <row r="2700" spans="2:3" x14ac:dyDescent="0.25">
      <c r="B2700" s="553"/>
      <c r="C2700" s="553"/>
    </row>
    <row r="2701" spans="2:3" x14ac:dyDescent="0.25">
      <c r="B2701" s="553"/>
      <c r="C2701" s="553"/>
    </row>
    <row r="2702" spans="2:3" x14ac:dyDescent="0.25">
      <c r="B2702" s="553"/>
      <c r="C2702" s="553"/>
    </row>
    <row r="2703" spans="2:3" x14ac:dyDescent="0.25">
      <c r="B2703" s="553"/>
      <c r="C2703" s="553"/>
    </row>
    <row r="2704" spans="2:3" x14ac:dyDescent="0.25">
      <c r="B2704" s="553"/>
      <c r="C2704" s="553"/>
    </row>
    <row r="2705" spans="2:3" x14ac:dyDescent="0.25">
      <c r="B2705" s="553"/>
      <c r="C2705" s="553"/>
    </row>
    <row r="2706" spans="2:3" x14ac:dyDescent="0.25">
      <c r="B2706" s="553"/>
      <c r="C2706" s="553"/>
    </row>
    <row r="2707" spans="2:3" x14ac:dyDescent="0.25">
      <c r="B2707" s="553"/>
      <c r="C2707" s="553"/>
    </row>
    <row r="2708" spans="2:3" x14ac:dyDescent="0.25">
      <c r="B2708" s="553"/>
      <c r="C2708" s="553"/>
    </row>
    <row r="2709" spans="2:3" x14ac:dyDescent="0.25">
      <c r="B2709" s="553"/>
      <c r="C2709" s="553"/>
    </row>
    <row r="2710" spans="2:3" x14ac:dyDescent="0.25">
      <c r="B2710" s="553"/>
      <c r="C2710" s="553"/>
    </row>
    <row r="2711" spans="2:3" x14ac:dyDescent="0.25">
      <c r="B2711" s="553"/>
      <c r="C2711" s="553"/>
    </row>
    <row r="2712" spans="2:3" x14ac:dyDescent="0.25">
      <c r="B2712" s="553"/>
      <c r="C2712" s="553"/>
    </row>
    <row r="2713" spans="2:3" x14ac:dyDescent="0.25">
      <c r="B2713" s="553"/>
      <c r="C2713" s="553"/>
    </row>
    <row r="2714" spans="2:3" x14ac:dyDescent="0.25">
      <c r="B2714" s="553"/>
      <c r="C2714" s="553"/>
    </row>
    <row r="2715" spans="2:3" x14ac:dyDescent="0.25">
      <c r="B2715" s="553"/>
      <c r="C2715" s="553"/>
    </row>
    <row r="2716" spans="2:3" x14ac:dyDescent="0.25">
      <c r="B2716" s="553"/>
      <c r="C2716" s="553"/>
    </row>
    <row r="2717" spans="2:3" x14ac:dyDescent="0.25">
      <c r="B2717" s="553"/>
      <c r="C2717" s="553"/>
    </row>
    <row r="2718" spans="2:3" x14ac:dyDescent="0.25">
      <c r="B2718" s="553"/>
      <c r="C2718" s="553"/>
    </row>
    <row r="2719" spans="2:3" x14ac:dyDescent="0.25">
      <c r="B2719" s="553"/>
      <c r="C2719" s="553"/>
    </row>
    <row r="2720" spans="2:3" x14ac:dyDescent="0.25">
      <c r="B2720" s="553"/>
      <c r="C2720" s="553"/>
    </row>
    <row r="2721" spans="2:3" x14ac:dyDescent="0.25">
      <c r="B2721" s="553"/>
      <c r="C2721" s="553"/>
    </row>
    <row r="2722" spans="2:3" x14ac:dyDescent="0.25">
      <c r="B2722" s="553"/>
      <c r="C2722" s="553"/>
    </row>
    <row r="2723" spans="2:3" x14ac:dyDescent="0.25">
      <c r="B2723" s="553"/>
      <c r="C2723" s="553"/>
    </row>
    <row r="2724" spans="2:3" x14ac:dyDescent="0.25">
      <c r="B2724" s="553"/>
      <c r="C2724" s="553"/>
    </row>
    <row r="2725" spans="2:3" x14ac:dyDescent="0.25">
      <c r="B2725" s="553"/>
      <c r="C2725" s="553"/>
    </row>
    <row r="2726" spans="2:3" x14ac:dyDescent="0.25">
      <c r="B2726" s="553"/>
      <c r="C2726" s="553"/>
    </row>
    <row r="2727" spans="2:3" x14ac:dyDescent="0.25">
      <c r="B2727" s="553"/>
      <c r="C2727" s="553"/>
    </row>
    <row r="2728" spans="2:3" x14ac:dyDescent="0.25">
      <c r="B2728" s="553"/>
      <c r="C2728" s="553"/>
    </row>
    <row r="2729" spans="2:3" x14ac:dyDescent="0.25">
      <c r="B2729" s="553"/>
      <c r="C2729" s="553"/>
    </row>
    <row r="2730" spans="2:3" x14ac:dyDescent="0.25">
      <c r="B2730" s="553"/>
      <c r="C2730" s="553"/>
    </row>
    <row r="2731" spans="2:3" x14ac:dyDescent="0.25">
      <c r="B2731" s="553"/>
      <c r="C2731" s="553"/>
    </row>
    <row r="2732" spans="2:3" x14ac:dyDescent="0.25">
      <c r="B2732" s="553"/>
      <c r="C2732" s="553"/>
    </row>
    <row r="2733" spans="2:3" x14ac:dyDescent="0.25">
      <c r="B2733" s="553"/>
      <c r="C2733" s="553"/>
    </row>
    <row r="2734" spans="2:3" x14ac:dyDescent="0.25">
      <c r="B2734" s="553"/>
      <c r="C2734" s="553"/>
    </row>
    <row r="2735" spans="2:3" x14ac:dyDescent="0.25">
      <c r="B2735" s="553"/>
      <c r="C2735" s="553"/>
    </row>
    <row r="2736" spans="2:3" x14ac:dyDescent="0.25">
      <c r="B2736" s="553"/>
      <c r="C2736" s="553"/>
    </row>
    <row r="2737" spans="2:3" x14ac:dyDescent="0.25">
      <c r="B2737" s="553"/>
      <c r="C2737" s="553"/>
    </row>
    <row r="2738" spans="2:3" x14ac:dyDescent="0.25">
      <c r="B2738" s="553"/>
      <c r="C2738" s="553"/>
    </row>
    <row r="2739" spans="2:3" x14ac:dyDescent="0.25">
      <c r="B2739" s="553"/>
      <c r="C2739" s="553"/>
    </row>
    <row r="2740" spans="2:3" x14ac:dyDescent="0.25">
      <c r="B2740" s="553"/>
      <c r="C2740" s="553"/>
    </row>
    <row r="2741" spans="2:3" x14ac:dyDescent="0.25">
      <c r="B2741" s="553"/>
      <c r="C2741" s="553"/>
    </row>
    <row r="2742" spans="2:3" x14ac:dyDescent="0.25">
      <c r="B2742" s="553"/>
      <c r="C2742" s="553"/>
    </row>
    <row r="2743" spans="2:3" x14ac:dyDescent="0.25">
      <c r="B2743" s="553"/>
      <c r="C2743" s="553"/>
    </row>
    <row r="2744" spans="2:3" x14ac:dyDescent="0.25">
      <c r="B2744" s="553"/>
      <c r="C2744" s="553"/>
    </row>
    <row r="2745" spans="2:3" x14ac:dyDescent="0.25">
      <c r="B2745" s="553"/>
      <c r="C2745" s="553"/>
    </row>
    <row r="2746" spans="2:3" x14ac:dyDescent="0.25">
      <c r="B2746" s="553"/>
      <c r="C2746" s="553"/>
    </row>
    <row r="2747" spans="2:3" x14ac:dyDescent="0.25">
      <c r="B2747" s="553"/>
      <c r="C2747" s="553"/>
    </row>
    <row r="2748" spans="2:3" x14ac:dyDescent="0.25">
      <c r="B2748" s="553"/>
      <c r="C2748" s="553"/>
    </row>
    <row r="2749" spans="2:3" x14ac:dyDescent="0.25">
      <c r="B2749" s="553"/>
      <c r="C2749" s="553"/>
    </row>
    <row r="2750" spans="2:3" x14ac:dyDescent="0.25">
      <c r="B2750" s="553"/>
      <c r="C2750" s="553"/>
    </row>
    <row r="2751" spans="2:3" x14ac:dyDescent="0.25">
      <c r="B2751" s="553"/>
      <c r="C2751" s="553"/>
    </row>
    <row r="2752" spans="2:3" x14ac:dyDescent="0.25">
      <c r="B2752" s="553"/>
      <c r="C2752" s="553"/>
    </row>
    <row r="2753" spans="2:3" x14ac:dyDescent="0.25">
      <c r="B2753" s="553"/>
      <c r="C2753" s="553"/>
    </row>
    <row r="2754" spans="2:3" x14ac:dyDescent="0.25">
      <c r="B2754" s="553"/>
      <c r="C2754" s="553"/>
    </row>
    <row r="2755" spans="2:3" x14ac:dyDescent="0.25">
      <c r="B2755" s="553"/>
      <c r="C2755" s="553"/>
    </row>
    <row r="2756" spans="2:3" x14ac:dyDescent="0.25">
      <c r="B2756" s="553"/>
      <c r="C2756" s="553"/>
    </row>
    <row r="2757" spans="2:3" x14ac:dyDescent="0.25">
      <c r="B2757" s="553"/>
      <c r="C2757" s="553"/>
    </row>
    <row r="2758" spans="2:3" x14ac:dyDescent="0.25">
      <c r="B2758" s="553"/>
      <c r="C2758" s="553"/>
    </row>
    <row r="2759" spans="2:3" x14ac:dyDescent="0.25">
      <c r="B2759" s="553"/>
      <c r="C2759" s="553"/>
    </row>
    <row r="2760" spans="2:3" x14ac:dyDescent="0.25">
      <c r="B2760" s="553"/>
      <c r="C2760" s="553"/>
    </row>
    <row r="2761" spans="2:3" x14ac:dyDescent="0.25">
      <c r="B2761" s="553"/>
      <c r="C2761" s="553"/>
    </row>
    <row r="2762" spans="2:3" x14ac:dyDescent="0.25">
      <c r="B2762" s="553"/>
      <c r="C2762" s="553"/>
    </row>
    <row r="2763" spans="2:3" x14ac:dyDescent="0.25">
      <c r="B2763" s="553"/>
      <c r="C2763" s="553"/>
    </row>
    <row r="2764" spans="2:3" x14ac:dyDescent="0.25">
      <c r="B2764" s="553"/>
      <c r="C2764" s="553"/>
    </row>
    <row r="2765" spans="2:3" x14ac:dyDescent="0.25">
      <c r="B2765" s="553"/>
      <c r="C2765" s="553"/>
    </row>
    <row r="2766" spans="2:3" x14ac:dyDescent="0.25">
      <c r="B2766" s="553"/>
      <c r="C2766" s="553"/>
    </row>
    <row r="2767" spans="2:3" x14ac:dyDescent="0.25">
      <c r="B2767" s="553"/>
      <c r="C2767" s="553"/>
    </row>
    <row r="2768" spans="2:3" x14ac:dyDescent="0.25">
      <c r="B2768" s="553"/>
      <c r="C2768" s="553"/>
    </row>
    <row r="2769" spans="2:3" x14ac:dyDescent="0.25">
      <c r="B2769" s="553"/>
      <c r="C2769" s="553"/>
    </row>
    <row r="2770" spans="2:3" x14ac:dyDescent="0.25">
      <c r="B2770" s="553"/>
      <c r="C2770" s="553"/>
    </row>
    <row r="2771" spans="2:3" x14ac:dyDescent="0.25">
      <c r="B2771" s="553"/>
      <c r="C2771" s="553"/>
    </row>
    <row r="2772" spans="2:3" x14ac:dyDescent="0.25">
      <c r="B2772" s="553"/>
      <c r="C2772" s="553"/>
    </row>
    <row r="2773" spans="2:3" x14ac:dyDescent="0.25">
      <c r="B2773" s="553"/>
      <c r="C2773" s="553"/>
    </row>
    <row r="2774" spans="2:3" x14ac:dyDescent="0.25">
      <c r="B2774" s="553"/>
      <c r="C2774" s="553"/>
    </row>
    <row r="2775" spans="2:3" x14ac:dyDescent="0.25">
      <c r="B2775" s="553"/>
      <c r="C2775" s="553"/>
    </row>
    <row r="2776" spans="2:3" x14ac:dyDescent="0.25">
      <c r="B2776" s="553"/>
      <c r="C2776" s="553"/>
    </row>
    <row r="2777" spans="2:3" x14ac:dyDescent="0.25">
      <c r="B2777" s="553"/>
      <c r="C2777" s="553"/>
    </row>
    <row r="2778" spans="2:3" x14ac:dyDescent="0.25">
      <c r="B2778" s="553"/>
      <c r="C2778" s="553"/>
    </row>
    <row r="2779" spans="2:3" x14ac:dyDescent="0.25">
      <c r="B2779" s="553"/>
      <c r="C2779" s="553"/>
    </row>
    <row r="2780" spans="2:3" x14ac:dyDescent="0.25">
      <c r="B2780" s="553"/>
      <c r="C2780" s="553"/>
    </row>
    <row r="2781" spans="2:3" x14ac:dyDescent="0.25">
      <c r="B2781" s="553"/>
      <c r="C2781" s="553"/>
    </row>
    <row r="2782" spans="2:3" x14ac:dyDescent="0.25">
      <c r="B2782" s="553"/>
      <c r="C2782" s="553"/>
    </row>
    <row r="2783" spans="2:3" x14ac:dyDescent="0.25">
      <c r="B2783" s="553"/>
      <c r="C2783" s="553"/>
    </row>
    <row r="2784" spans="2:3" x14ac:dyDescent="0.25">
      <c r="B2784" s="553"/>
      <c r="C2784" s="553"/>
    </row>
    <row r="2785" spans="2:3" x14ac:dyDescent="0.25">
      <c r="B2785" s="553"/>
      <c r="C2785" s="553"/>
    </row>
    <row r="2786" spans="2:3" x14ac:dyDescent="0.25">
      <c r="B2786" s="553"/>
      <c r="C2786" s="553"/>
    </row>
    <row r="2787" spans="2:3" x14ac:dyDescent="0.25">
      <c r="B2787" s="553"/>
      <c r="C2787" s="553"/>
    </row>
    <row r="2788" spans="2:3" x14ac:dyDescent="0.25">
      <c r="B2788" s="553"/>
      <c r="C2788" s="553"/>
    </row>
    <row r="2789" spans="2:3" x14ac:dyDescent="0.25">
      <c r="B2789" s="553"/>
      <c r="C2789" s="553"/>
    </row>
    <row r="2790" spans="2:3" x14ac:dyDescent="0.25">
      <c r="B2790" s="553"/>
      <c r="C2790" s="553"/>
    </row>
    <row r="2791" spans="2:3" x14ac:dyDescent="0.25">
      <c r="B2791" s="553"/>
      <c r="C2791" s="553"/>
    </row>
    <row r="2792" spans="2:3" x14ac:dyDescent="0.25">
      <c r="B2792" s="553"/>
      <c r="C2792" s="553"/>
    </row>
    <row r="2793" spans="2:3" x14ac:dyDescent="0.25">
      <c r="B2793" s="553"/>
      <c r="C2793" s="553"/>
    </row>
    <row r="2794" spans="2:3" x14ac:dyDescent="0.25">
      <c r="B2794" s="553"/>
      <c r="C2794" s="553"/>
    </row>
    <row r="2795" spans="2:3" x14ac:dyDescent="0.25">
      <c r="B2795" s="553"/>
      <c r="C2795" s="553"/>
    </row>
    <row r="2796" spans="2:3" x14ac:dyDescent="0.25">
      <c r="B2796" s="553"/>
      <c r="C2796" s="553"/>
    </row>
    <row r="2797" spans="2:3" x14ac:dyDescent="0.25">
      <c r="B2797" s="553"/>
      <c r="C2797" s="553"/>
    </row>
    <row r="2798" spans="2:3" x14ac:dyDescent="0.25">
      <c r="B2798" s="553"/>
      <c r="C2798" s="553"/>
    </row>
    <row r="2799" spans="2:3" x14ac:dyDescent="0.25">
      <c r="B2799" s="553"/>
      <c r="C2799" s="553"/>
    </row>
    <row r="2800" spans="2:3" x14ac:dyDescent="0.25">
      <c r="B2800" s="553"/>
      <c r="C2800" s="553"/>
    </row>
    <row r="2801" spans="2:3" x14ac:dyDescent="0.25">
      <c r="B2801" s="553"/>
      <c r="C2801" s="553"/>
    </row>
    <row r="2802" spans="2:3" x14ac:dyDescent="0.25">
      <c r="B2802" s="553"/>
      <c r="C2802" s="553"/>
    </row>
    <row r="2803" spans="2:3" x14ac:dyDescent="0.25">
      <c r="B2803" s="553"/>
      <c r="C2803" s="553"/>
    </row>
    <row r="2804" spans="2:3" x14ac:dyDescent="0.25">
      <c r="B2804" s="553"/>
      <c r="C2804" s="553"/>
    </row>
    <row r="2805" spans="2:3" x14ac:dyDescent="0.25">
      <c r="B2805" s="553"/>
      <c r="C2805" s="553"/>
    </row>
    <row r="2806" spans="2:3" x14ac:dyDescent="0.25">
      <c r="B2806" s="553"/>
      <c r="C2806" s="553"/>
    </row>
    <row r="2807" spans="2:3" x14ac:dyDescent="0.25">
      <c r="B2807" s="553"/>
      <c r="C2807" s="553"/>
    </row>
    <row r="2808" spans="2:3" x14ac:dyDescent="0.25">
      <c r="B2808" s="553"/>
      <c r="C2808" s="553"/>
    </row>
    <row r="2809" spans="2:3" x14ac:dyDescent="0.25">
      <c r="B2809" s="553"/>
      <c r="C2809" s="553"/>
    </row>
    <row r="2810" spans="2:3" x14ac:dyDescent="0.25">
      <c r="B2810" s="553"/>
      <c r="C2810" s="553"/>
    </row>
    <row r="2811" spans="2:3" x14ac:dyDescent="0.25">
      <c r="B2811" s="553"/>
      <c r="C2811" s="553"/>
    </row>
    <row r="2812" spans="2:3" x14ac:dyDescent="0.25">
      <c r="B2812" s="553"/>
      <c r="C2812" s="553"/>
    </row>
    <row r="2813" spans="2:3" x14ac:dyDescent="0.25">
      <c r="B2813" s="553"/>
      <c r="C2813" s="553"/>
    </row>
    <row r="2814" spans="2:3" x14ac:dyDescent="0.25">
      <c r="B2814" s="553"/>
      <c r="C2814" s="553"/>
    </row>
    <row r="2815" spans="2:3" x14ac:dyDescent="0.25">
      <c r="B2815" s="553"/>
      <c r="C2815" s="553"/>
    </row>
    <row r="2816" spans="2:3" x14ac:dyDescent="0.25">
      <c r="B2816" s="553"/>
      <c r="C2816" s="553"/>
    </row>
    <row r="2817" spans="2:3" x14ac:dyDescent="0.25">
      <c r="B2817" s="553"/>
      <c r="C2817" s="553"/>
    </row>
    <row r="2818" spans="2:3" x14ac:dyDescent="0.25">
      <c r="B2818" s="553"/>
      <c r="C2818" s="553"/>
    </row>
    <row r="2819" spans="2:3" x14ac:dyDescent="0.25">
      <c r="B2819" s="553"/>
      <c r="C2819" s="553"/>
    </row>
    <row r="2820" spans="2:3" x14ac:dyDescent="0.25">
      <c r="B2820" s="553"/>
      <c r="C2820" s="553"/>
    </row>
    <row r="2821" spans="2:3" x14ac:dyDescent="0.25">
      <c r="B2821" s="553"/>
      <c r="C2821" s="553"/>
    </row>
    <row r="2822" spans="2:3" x14ac:dyDescent="0.25">
      <c r="B2822" s="553"/>
      <c r="C2822" s="553"/>
    </row>
    <row r="2823" spans="2:3" x14ac:dyDescent="0.25">
      <c r="B2823" s="553"/>
      <c r="C2823" s="553"/>
    </row>
    <row r="2824" spans="2:3" x14ac:dyDescent="0.25">
      <c r="B2824" s="553"/>
      <c r="C2824" s="553"/>
    </row>
    <row r="2825" spans="2:3" x14ac:dyDescent="0.25">
      <c r="B2825" s="553"/>
      <c r="C2825" s="553"/>
    </row>
    <row r="2826" spans="2:3" x14ac:dyDescent="0.25">
      <c r="B2826" s="553"/>
      <c r="C2826" s="553"/>
    </row>
    <row r="2827" spans="2:3" x14ac:dyDescent="0.25">
      <c r="B2827" s="553"/>
      <c r="C2827" s="553"/>
    </row>
    <row r="2828" spans="2:3" x14ac:dyDescent="0.25">
      <c r="B2828" s="553"/>
      <c r="C2828" s="553"/>
    </row>
    <row r="2829" spans="2:3" x14ac:dyDescent="0.25">
      <c r="B2829" s="553"/>
      <c r="C2829" s="553"/>
    </row>
    <row r="2830" spans="2:3" x14ac:dyDescent="0.25">
      <c r="B2830" s="553"/>
      <c r="C2830" s="553"/>
    </row>
    <row r="2831" spans="2:3" x14ac:dyDescent="0.25">
      <c r="B2831" s="553"/>
      <c r="C2831" s="553"/>
    </row>
    <row r="2832" spans="2:3" x14ac:dyDescent="0.25">
      <c r="B2832" s="553"/>
      <c r="C2832" s="553"/>
    </row>
    <row r="2833" spans="2:3" x14ac:dyDescent="0.25">
      <c r="B2833" s="553"/>
      <c r="C2833" s="553"/>
    </row>
    <row r="2834" spans="2:3" x14ac:dyDescent="0.25">
      <c r="B2834" s="553"/>
      <c r="C2834" s="553"/>
    </row>
    <row r="2835" spans="2:3" x14ac:dyDescent="0.25">
      <c r="B2835" s="553"/>
      <c r="C2835" s="553"/>
    </row>
    <row r="2836" spans="2:3" x14ac:dyDescent="0.25">
      <c r="B2836" s="553"/>
      <c r="C2836" s="553"/>
    </row>
    <row r="2837" spans="2:3" x14ac:dyDescent="0.25">
      <c r="B2837" s="553"/>
      <c r="C2837" s="553"/>
    </row>
    <row r="2838" spans="2:3" x14ac:dyDescent="0.25">
      <c r="B2838" s="553"/>
      <c r="C2838" s="553"/>
    </row>
    <row r="2839" spans="2:3" x14ac:dyDescent="0.25">
      <c r="B2839" s="553"/>
      <c r="C2839" s="553"/>
    </row>
    <row r="2840" spans="2:3" x14ac:dyDescent="0.25">
      <c r="B2840" s="553"/>
      <c r="C2840" s="553"/>
    </row>
    <row r="2841" spans="2:3" x14ac:dyDescent="0.25">
      <c r="B2841" s="553"/>
      <c r="C2841" s="553"/>
    </row>
    <row r="2842" spans="2:3" x14ac:dyDescent="0.25">
      <c r="B2842" s="553"/>
      <c r="C2842" s="553"/>
    </row>
    <row r="2843" spans="2:3" x14ac:dyDescent="0.25">
      <c r="B2843" s="553"/>
      <c r="C2843" s="553"/>
    </row>
    <row r="2844" spans="2:3" x14ac:dyDescent="0.25">
      <c r="B2844" s="553"/>
      <c r="C2844" s="553"/>
    </row>
    <row r="2845" spans="2:3" x14ac:dyDescent="0.25">
      <c r="B2845" s="553"/>
      <c r="C2845" s="553"/>
    </row>
    <row r="2846" spans="2:3" x14ac:dyDescent="0.25">
      <c r="B2846" s="553"/>
      <c r="C2846" s="553"/>
    </row>
    <row r="2847" spans="2:3" x14ac:dyDescent="0.25">
      <c r="B2847" s="553"/>
      <c r="C2847" s="553"/>
    </row>
    <row r="2848" spans="2:3" x14ac:dyDescent="0.25">
      <c r="B2848" s="553"/>
      <c r="C2848" s="553"/>
    </row>
    <row r="2849" spans="2:3" x14ac:dyDescent="0.25">
      <c r="B2849" s="553"/>
      <c r="C2849" s="553"/>
    </row>
    <row r="2850" spans="2:3" x14ac:dyDescent="0.25">
      <c r="B2850" s="553"/>
      <c r="C2850" s="553"/>
    </row>
    <row r="2851" spans="2:3" x14ac:dyDescent="0.25">
      <c r="B2851" s="553"/>
      <c r="C2851" s="553"/>
    </row>
    <row r="2852" spans="2:3" x14ac:dyDescent="0.25">
      <c r="B2852" s="553"/>
      <c r="C2852" s="553"/>
    </row>
    <row r="2853" spans="2:3" x14ac:dyDescent="0.25">
      <c r="B2853" s="553"/>
      <c r="C2853" s="553"/>
    </row>
    <row r="2854" spans="2:3" x14ac:dyDescent="0.25">
      <c r="B2854" s="553"/>
      <c r="C2854" s="553"/>
    </row>
    <row r="2855" spans="2:3" x14ac:dyDescent="0.25">
      <c r="B2855" s="553"/>
      <c r="C2855" s="553"/>
    </row>
    <row r="2856" spans="2:3" x14ac:dyDescent="0.25">
      <c r="B2856" s="553"/>
      <c r="C2856" s="553"/>
    </row>
    <row r="2857" spans="2:3" x14ac:dyDescent="0.25">
      <c r="B2857" s="553"/>
      <c r="C2857" s="553"/>
    </row>
    <row r="2858" spans="2:3" x14ac:dyDescent="0.25">
      <c r="B2858" s="553"/>
      <c r="C2858" s="553"/>
    </row>
    <row r="2859" spans="2:3" x14ac:dyDescent="0.25">
      <c r="B2859" s="553"/>
      <c r="C2859" s="553"/>
    </row>
    <row r="2860" spans="2:3" x14ac:dyDescent="0.25">
      <c r="B2860" s="553"/>
      <c r="C2860" s="553"/>
    </row>
    <row r="2861" spans="2:3" x14ac:dyDescent="0.25">
      <c r="B2861" s="553"/>
      <c r="C2861" s="553"/>
    </row>
    <row r="2862" spans="2:3" x14ac:dyDescent="0.25">
      <c r="B2862" s="553"/>
      <c r="C2862" s="553"/>
    </row>
    <row r="2863" spans="2:3" x14ac:dyDescent="0.25">
      <c r="B2863" s="553"/>
      <c r="C2863" s="553"/>
    </row>
    <row r="2864" spans="2:3" x14ac:dyDescent="0.25">
      <c r="B2864" s="553"/>
      <c r="C2864" s="553"/>
    </row>
    <row r="2865" spans="2:3" x14ac:dyDescent="0.25">
      <c r="B2865" s="553"/>
      <c r="C2865" s="553"/>
    </row>
    <row r="2866" spans="2:3" x14ac:dyDescent="0.25">
      <c r="B2866" s="553"/>
      <c r="C2866" s="553"/>
    </row>
    <row r="2867" spans="2:3" x14ac:dyDescent="0.25">
      <c r="B2867" s="553"/>
      <c r="C2867" s="553"/>
    </row>
    <row r="2868" spans="2:3" x14ac:dyDescent="0.25">
      <c r="B2868" s="553"/>
      <c r="C2868" s="553"/>
    </row>
    <row r="2869" spans="2:3" x14ac:dyDescent="0.25">
      <c r="B2869" s="553"/>
      <c r="C2869" s="553"/>
    </row>
    <row r="2870" spans="2:3" x14ac:dyDescent="0.25">
      <c r="B2870" s="553"/>
      <c r="C2870" s="553"/>
    </row>
    <row r="2871" spans="2:3" x14ac:dyDescent="0.25">
      <c r="B2871" s="553"/>
      <c r="C2871" s="553"/>
    </row>
    <row r="2872" spans="2:3" x14ac:dyDescent="0.25">
      <c r="B2872" s="553"/>
      <c r="C2872" s="553"/>
    </row>
    <row r="2873" spans="2:3" x14ac:dyDescent="0.25">
      <c r="B2873" s="553"/>
      <c r="C2873" s="553"/>
    </row>
    <row r="2874" spans="2:3" x14ac:dyDescent="0.25">
      <c r="B2874" s="553"/>
      <c r="C2874" s="553"/>
    </row>
    <row r="2875" spans="2:3" x14ac:dyDescent="0.25">
      <c r="B2875" s="553"/>
      <c r="C2875" s="553"/>
    </row>
    <row r="2876" spans="2:3" x14ac:dyDescent="0.25">
      <c r="B2876" s="553"/>
      <c r="C2876" s="553"/>
    </row>
    <row r="2877" spans="2:3" x14ac:dyDescent="0.25">
      <c r="B2877" s="553"/>
      <c r="C2877" s="553"/>
    </row>
    <row r="2878" spans="2:3" x14ac:dyDescent="0.25">
      <c r="B2878" s="553"/>
      <c r="C2878" s="553"/>
    </row>
    <row r="2879" spans="2:3" x14ac:dyDescent="0.25">
      <c r="B2879" s="553"/>
      <c r="C2879" s="553"/>
    </row>
    <row r="2880" spans="2:3" x14ac:dyDescent="0.25">
      <c r="B2880" s="553"/>
      <c r="C2880" s="553"/>
    </row>
    <row r="2881" spans="2:3" x14ac:dyDescent="0.25">
      <c r="B2881" s="553"/>
      <c r="C2881" s="553"/>
    </row>
    <row r="2882" spans="2:3" x14ac:dyDescent="0.25">
      <c r="B2882" s="553"/>
      <c r="C2882" s="553"/>
    </row>
    <row r="2883" spans="2:3" x14ac:dyDescent="0.25">
      <c r="B2883" s="553"/>
      <c r="C2883" s="553"/>
    </row>
    <row r="2884" spans="2:3" x14ac:dyDescent="0.25">
      <c r="B2884" s="553"/>
      <c r="C2884" s="553"/>
    </row>
    <row r="2885" spans="2:3" x14ac:dyDescent="0.25">
      <c r="B2885" s="553"/>
      <c r="C2885" s="553"/>
    </row>
    <row r="2886" spans="2:3" x14ac:dyDescent="0.25">
      <c r="B2886" s="553"/>
      <c r="C2886" s="553"/>
    </row>
    <row r="2887" spans="2:3" x14ac:dyDescent="0.25">
      <c r="B2887" s="553"/>
      <c r="C2887" s="553"/>
    </row>
    <row r="2888" spans="2:3" x14ac:dyDescent="0.25">
      <c r="B2888" s="553"/>
      <c r="C2888" s="553"/>
    </row>
    <row r="2889" spans="2:3" x14ac:dyDescent="0.25">
      <c r="B2889" s="553"/>
      <c r="C2889" s="553"/>
    </row>
    <row r="2890" spans="2:3" x14ac:dyDescent="0.25">
      <c r="B2890" s="553"/>
      <c r="C2890" s="553"/>
    </row>
    <row r="2891" spans="2:3" x14ac:dyDescent="0.25">
      <c r="B2891" s="553"/>
      <c r="C2891" s="553"/>
    </row>
    <row r="2892" spans="2:3" x14ac:dyDescent="0.25">
      <c r="B2892" s="553"/>
      <c r="C2892" s="553"/>
    </row>
    <row r="2893" spans="2:3" x14ac:dyDescent="0.25">
      <c r="B2893" s="553"/>
      <c r="C2893" s="553"/>
    </row>
    <row r="2894" spans="2:3" x14ac:dyDescent="0.25">
      <c r="B2894" s="553"/>
      <c r="C2894" s="553"/>
    </row>
    <row r="2895" spans="2:3" x14ac:dyDescent="0.25">
      <c r="B2895" s="553"/>
      <c r="C2895" s="553"/>
    </row>
    <row r="2896" spans="2:3" x14ac:dyDescent="0.25">
      <c r="B2896" s="553"/>
      <c r="C2896" s="553"/>
    </row>
    <row r="2897" spans="2:3" x14ac:dyDescent="0.25">
      <c r="B2897" s="553"/>
      <c r="C2897" s="553"/>
    </row>
    <row r="2898" spans="2:3" x14ac:dyDescent="0.25">
      <c r="B2898" s="553"/>
      <c r="C2898" s="553"/>
    </row>
    <row r="2899" spans="2:3" x14ac:dyDescent="0.25">
      <c r="B2899" s="553"/>
      <c r="C2899" s="553"/>
    </row>
    <row r="2900" spans="2:3" x14ac:dyDescent="0.25">
      <c r="B2900" s="553"/>
      <c r="C2900" s="553"/>
    </row>
    <row r="2901" spans="2:3" x14ac:dyDescent="0.25">
      <c r="B2901" s="553"/>
      <c r="C2901" s="553"/>
    </row>
    <row r="2902" spans="2:3" x14ac:dyDescent="0.25">
      <c r="B2902" s="553"/>
      <c r="C2902" s="553"/>
    </row>
    <row r="2903" spans="2:3" x14ac:dyDescent="0.25">
      <c r="B2903" s="553"/>
      <c r="C2903" s="553"/>
    </row>
    <row r="2904" spans="2:3" x14ac:dyDescent="0.25">
      <c r="B2904" s="553"/>
      <c r="C2904" s="553"/>
    </row>
    <row r="2905" spans="2:3" x14ac:dyDescent="0.25">
      <c r="B2905" s="553"/>
      <c r="C2905" s="553"/>
    </row>
    <row r="2906" spans="2:3" x14ac:dyDescent="0.25">
      <c r="B2906" s="553"/>
      <c r="C2906" s="553"/>
    </row>
    <row r="2907" spans="2:3" x14ac:dyDescent="0.25">
      <c r="B2907" s="553"/>
      <c r="C2907" s="553"/>
    </row>
    <row r="2908" spans="2:3" x14ac:dyDescent="0.25">
      <c r="B2908" s="553"/>
      <c r="C2908" s="553"/>
    </row>
    <row r="2909" spans="2:3" x14ac:dyDescent="0.25">
      <c r="B2909" s="553"/>
      <c r="C2909" s="553"/>
    </row>
    <row r="2910" spans="2:3" x14ac:dyDescent="0.25">
      <c r="B2910" s="553"/>
      <c r="C2910" s="553"/>
    </row>
    <row r="2911" spans="2:3" x14ac:dyDescent="0.25">
      <c r="B2911" s="553"/>
      <c r="C2911" s="553"/>
    </row>
    <row r="2912" spans="2:3" x14ac:dyDescent="0.25">
      <c r="B2912" s="553"/>
      <c r="C2912" s="553"/>
    </row>
    <row r="2913" spans="2:3" x14ac:dyDescent="0.25">
      <c r="B2913" s="553"/>
      <c r="C2913" s="553"/>
    </row>
    <row r="2914" spans="2:3" x14ac:dyDescent="0.25">
      <c r="B2914" s="553"/>
      <c r="C2914" s="553"/>
    </row>
    <row r="2915" spans="2:3" x14ac:dyDescent="0.25">
      <c r="B2915" s="553"/>
      <c r="C2915" s="553"/>
    </row>
    <row r="2916" spans="2:3" x14ac:dyDescent="0.25">
      <c r="B2916" s="553"/>
      <c r="C2916" s="553"/>
    </row>
    <row r="2917" spans="2:3" x14ac:dyDescent="0.25">
      <c r="B2917" s="553"/>
      <c r="C2917" s="553"/>
    </row>
    <row r="2918" spans="2:3" x14ac:dyDescent="0.25">
      <c r="B2918" s="553"/>
      <c r="C2918" s="553"/>
    </row>
    <row r="2919" spans="2:3" x14ac:dyDescent="0.25">
      <c r="B2919" s="553"/>
      <c r="C2919" s="553"/>
    </row>
    <row r="2920" spans="2:3" x14ac:dyDescent="0.25">
      <c r="B2920" s="553"/>
      <c r="C2920" s="553"/>
    </row>
    <row r="2921" spans="2:3" x14ac:dyDescent="0.25">
      <c r="B2921" s="553"/>
      <c r="C2921" s="553"/>
    </row>
    <row r="2922" spans="2:3" x14ac:dyDescent="0.25">
      <c r="B2922" s="553"/>
      <c r="C2922" s="553"/>
    </row>
    <row r="2923" spans="2:3" x14ac:dyDescent="0.25">
      <c r="B2923" s="553"/>
      <c r="C2923" s="553"/>
    </row>
    <row r="2924" spans="2:3" x14ac:dyDescent="0.25">
      <c r="B2924" s="553"/>
      <c r="C2924" s="553"/>
    </row>
    <row r="2925" spans="2:3" x14ac:dyDescent="0.25">
      <c r="B2925" s="553"/>
      <c r="C2925" s="553"/>
    </row>
    <row r="2926" spans="2:3" x14ac:dyDescent="0.25">
      <c r="B2926" s="553"/>
      <c r="C2926" s="553"/>
    </row>
    <row r="2927" spans="2:3" x14ac:dyDescent="0.25">
      <c r="B2927" s="553"/>
      <c r="C2927" s="553"/>
    </row>
    <row r="2928" spans="2:3" x14ac:dyDescent="0.25">
      <c r="B2928" s="553"/>
      <c r="C2928" s="553"/>
    </row>
    <row r="2929" spans="2:3" x14ac:dyDescent="0.25">
      <c r="B2929" s="553"/>
      <c r="C2929" s="553"/>
    </row>
    <row r="2930" spans="2:3" x14ac:dyDescent="0.25">
      <c r="B2930" s="553"/>
      <c r="C2930" s="553"/>
    </row>
    <row r="2931" spans="2:3" x14ac:dyDescent="0.25">
      <c r="B2931" s="553"/>
      <c r="C2931" s="553"/>
    </row>
    <row r="2932" spans="2:3" x14ac:dyDescent="0.25">
      <c r="B2932" s="553"/>
      <c r="C2932" s="553"/>
    </row>
    <row r="2933" spans="2:3" x14ac:dyDescent="0.25">
      <c r="B2933" s="553"/>
      <c r="C2933" s="553"/>
    </row>
    <row r="2934" spans="2:3" x14ac:dyDescent="0.25">
      <c r="B2934" s="553"/>
      <c r="C2934" s="553"/>
    </row>
    <row r="2935" spans="2:3" x14ac:dyDescent="0.25">
      <c r="B2935" s="553"/>
      <c r="C2935" s="553"/>
    </row>
    <row r="2936" spans="2:3" x14ac:dyDescent="0.25">
      <c r="B2936" s="553"/>
      <c r="C2936" s="553"/>
    </row>
    <row r="2937" spans="2:3" x14ac:dyDescent="0.25">
      <c r="B2937" s="553"/>
      <c r="C2937" s="553"/>
    </row>
    <row r="2938" spans="2:3" x14ac:dyDescent="0.25">
      <c r="B2938" s="553"/>
      <c r="C2938" s="553"/>
    </row>
    <row r="2939" spans="2:3" x14ac:dyDescent="0.25">
      <c r="B2939" s="553"/>
      <c r="C2939" s="553"/>
    </row>
    <row r="2940" spans="2:3" x14ac:dyDescent="0.25">
      <c r="B2940" s="553"/>
      <c r="C2940" s="553"/>
    </row>
    <row r="2941" spans="2:3" x14ac:dyDescent="0.25">
      <c r="B2941" s="553"/>
      <c r="C2941" s="553"/>
    </row>
    <row r="2942" spans="2:3" x14ac:dyDescent="0.25">
      <c r="B2942" s="553"/>
      <c r="C2942" s="553"/>
    </row>
    <row r="2943" spans="2:3" x14ac:dyDescent="0.25">
      <c r="B2943" s="553"/>
      <c r="C2943" s="553"/>
    </row>
    <row r="2944" spans="2:3" x14ac:dyDescent="0.25">
      <c r="B2944" s="553"/>
      <c r="C2944" s="553"/>
    </row>
    <row r="2945" spans="2:3" x14ac:dyDescent="0.25">
      <c r="B2945" s="553"/>
      <c r="C2945" s="553"/>
    </row>
    <row r="2946" spans="2:3" x14ac:dyDescent="0.25">
      <c r="B2946" s="553"/>
      <c r="C2946" s="553"/>
    </row>
    <row r="2947" spans="2:3" x14ac:dyDescent="0.25">
      <c r="B2947" s="553"/>
      <c r="C2947" s="553"/>
    </row>
    <row r="2948" spans="2:3" x14ac:dyDescent="0.25">
      <c r="B2948" s="553"/>
      <c r="C2948" s="553"/>
    </row>
    <row r="2949" spans="2:3" x14ac:dyDescent="0.25">
      <c r="B2949" s="553"/>
      <c r="C2949" s="553"/>
    </row>
    <row r="2950" spans="2:3" x14ac:dyDescent="0.25">
      <c r="B2950" s="553"/>
      <c r="C2950" s="553"/>
    </row>
    <row r="2951" spans="2:3" x14ac:dyDescent="0.25">
      <c r="B2951" s="553"/>
      <c r="C2951" s="553"/>
    </row>
    <row r="2952" spans="2:3" x14ac:dyDescent="0.25">
      <c r="B2952" s="553"/>
      <c r="C2952" s="553"/>
    </row>
    <row r="2953" spans="2:3" x14ac:dyDescent="0.25">
      <c r="B2953" s="553"/>
      <c r="C2953" s="553"/>
    </row>
    <row r="2954" spans="2:3" x14ac:dyDescent="0.25">
      <c r="B2954" s="553"/>
      <c r="C2954" s="553"/>
    </row>
    <row r="2955" spans="2:3" x14ac:dyDescent="0.25">
      <c r="B2955" s="553"/>
      <c r="C2955" s="553"/>
    </row>
    <row r="2956" spans="2:3" x14ac:dyDescent="0.25">
      <c r="B2956" s="553"/>
      <c r="C2956" s="553"/>
    </row>
    <row r="2957" spans="2:3" x14ac:dyDescent="0.25">
      <c r="B2957" s="553"/>
      <c r="C2957" s="553"/>
    </row>
    <row r="2958" spans="2:3" x14ac:dyDescent="0.25">
      <c r="B2958" s="553"/>
      <c r="C2958" s="553"/>
    </row>
    <row r="2959" spans="2:3" x14ac:dyDescent="0.25">
      <c r="B2959" s="553"/>
      <c r="C2959" s="553"/>
    </row>
    <row r="2960" spans="2:3" x14ac:dyDescent="0.25">
      <c r="B2960" s="553"/>
      <c r="C2960" s="553"/>
    </row>
    <row r="2961" spans="2:3" x14ac:dyDescent="0.25">
      <c r="B2961" s="553"/>
      <c r="C2961" s="553"/>
    </row>
    <row r="2962" spans="2:3" x14ac:dyDescent="0.25">
      <c r="B2962" s="553"/>
      <c r="C2962" s="553"/>
    </row>
    <row r="2963" spans="2:3" x14ac:dyDescent="0.25">
      <c r="B2963" s="553"/>
      <c r="C2963" s="553"/>
    </row>
    <row r="2964" spans="2:3" x14ac:dyDescent="0.25">
      <c r="B2964" s="553"/>
      <c r="C2964" s="553"/>
    </row>
    <row r="2965" spans="2:3" x14ac:dyDescent="0.25">
      <c r="B2965" s="553"/>
      <c r="C2965" s="553"/>
    </row>
    <row r="2966" spans="2:3" x14ac:dyDescent="0.25">
      <c r="B2966" s="553"/>
      <c r="C2966" s="553"/>
    </row>
    <row r="2967" spans="2:3" x14ac:dyDescent="0.25">
      <c r="B2967" s="553"/>
      <c r="C2967" s="553"/>
    </row>
    <row r="2968" spans="2:3" x14ac:dyDescent="0.25">
      <c r="B2968" s="553"/>
      <c r="C2968" s="553"/>
    </row>
    <row r="2969" spans="2:3" x14ac:dyDescent="0.25">
      <c r="B2969" s="553"/>
      <c r="C2969" s="553"/>
    </row>
    <row r="2970" spans="2:3" x14ac:dyDescent="0.25">
      <c r="B2970" s="553"/>
      <c r="C2970" s="553"/>
    </row>
    <row r="2971" spans="2:3" x14ac:dyDescent="0.25">
      <c r="B2971" s="553"/>
      <c r="C2971" s="553"/>
    </row>
    <row r="2972" spans="2:3" x14ac:dyDescent="0.25">
      <c r="B2972" s="553"/>
      <c r="C2972" s="553"/>
    </row>
    <row r="2973" spans="2:3" x14ac:dyDescent="0.25">
      <c r="B2973" s="553"/>
      <c r="C2973" s="553"/>
    </row>
    <row r="2974" spans="2:3" x14ac:dyDescent="0.25">
      <c r="B2974" s="553"/>
      <c r="C2974" s="553"/>
    </row>
    <row r="2975" spans="2:3" x14ac:dyDescent="0.25">
      <c r="B2975" s="553"/>
      <c r="C2975" s="553"/>
    </row>
    <row r="2976" spans="2:3" x14ac:dyDescent="0.25">
      <c r="B2976" s="553"/>
      <c r="C2976" s="553"/>
    </row>
    <row r="2977" spans="2:3" x14ac:dyDescent="0.25">
      <c r="B2977" s="553"/>
      <c r="C2977" s="553"/>
    </row>
    <row r="2978" spans="2:3" x14ac:dyDescent="0.25">
      <c r="B2978" s="553"/>
      <c r="C2978" s="553"/>
    </row>
    <row r="2979" spans="2:3" x14ac:dyDescent="0.25">
      <c r="B2979" s="553"/>
      <c r="C2979" s="553"/>
    </row>
    <row r="2980" spans="2:3" x14ac:dyDescent="0.25">
      <c r="B2980" s="553"/>
      <c r="C2980" s="553"/>
    </row>
    <row r="2981" spans="2:3" x14ac:dyDescent="0.25">
      <c r="B2981" s="553"/>
      <c r="C2981" s="553"/>
    </row>
    <row r="2982" spans="2:3" x14ac:dyDescent="0.25">
      <c r="B2982" s="553"/>
      <c r="C2982" s="553"/>
    </row>
    <row r="2983" spans="2:3" x14ac:dyDescent="0.25">
      <c r="B2983" s="553"/>
      <c r="C2983" s="553"/>
    </row>
    <row r="2984" spans="2:3" x14ac:dyDescent="0.25">
      <c r="B2984" s="553"/>
      <c r="C2984" s="553"/>
    </row>
    <row r="2985" spans="2:3" x14ac:dyDescent="0.25">
      <c r="B2985" s="553"/>
      <c r="C2985" s="553"/>
    </row>
    <row r="2986" spans="2:3" x14ac:dyDescent="0.25">
      <c r="B2986" s="553"/>
      <c r="C2986" s="553"/>
    </row>
    <row r="2987" spans="2:3" x14ac:dyDescent="0.25">
      <c r="B2987" s="553"/>
      <c r="C2987" s="553"/>
    </row>
    <row r="2988" spans="2:3" x14ac:dyDescent="0.25">
      <c r="B2988" s="553"/>
      <c r="C2988" s="553"/>
    </row>
    <row r="2989" spans="2:3" x14ac:dyDescent="0.25">
      <c r="B2989" s="553"/>
      <c r="C2989" s="553"/>
    </row>
    <row r="2990" spans="2:3" x14ac:dyDescent="0.25">
      <c r="B2990" s="553"/>
      <c r="C2990" s="553"/>
    </row>
    <row r="2991" spans="2:3" x14ac:dyDescent="0.25">
      <c r="B2991" s="553"/>
      <c r="C2991" s="553"/>
    </row>
    <row r="2992" spans="2:3" x14ac:dyDescent="0.25">
      <c r="B2992" s="553"/>
      <c r="C2992" s="553"/>
    </row>
    <row r="2993" spans="2:3" x14ac:dyDescent="0.25">
      <c r="B2993" s="553"/>
      <c r="C2993" s="553"/>
    </row>
    <row r="2994" spans="2:3" x14ac:dyDescent="0.25">
      <c r="B2994" s="553"/>
      <c r="C2994" s="553"/>
    </row>
    <row r="2995" spans="2:3" x14ac:dyDescent="0.25">
      <c r="B2995" s="553"/>
      <c r="C2995" s="553"/>
    </row>
    <row r="2996" spans="2:3" x14ac:dyDescent="0.25">
      <c r="B2996" s="553"/>
      <c r="C2996" s="553"/>
    </row>
    <row r="2997" spans="2:3" x14ac:dyDescent="0.25">
      <c r="B2997" s="553"/>
      <c r="C2997" s="553"/>
    </row>
    <row r="2998" spans="2:3" x14ac:dyDescent="0.25">
      <c r="B2998" s="553"/>
      <c r="C2998" s="553"/>
    </row>
    <row r="2999" spans="2:3" x14ac:dyDescent="0.25">
      <c r="B2999" s="553"/>
      <c r="C2999" s="553"/>
    </row>
    <row r="3000" spans="2:3" x14ac:dyDescent="0.25">
      <c r="B3000" s="553"/>
      <c r="C3000" s="553"/>
    </row>
    <row r="3001" spans="2:3" x14ac:dyDescent="0.25">
      <c r="B3001" s="553"/>
      <c r="C3001" s="553"/>
    </row>
    <row r="3002" spans="2:3" x14ac:dyDescent="0.25">
      <c r="B3002" s="553"/>
      <c r="C3002" s="553"/>
    </row>
    <row r="3003" spans="2:3" x14ac:dyDescent="0.25">
      <c r="B3003" s="553"/>
      <c r="C3003" s="553"/>
    </row>
    <row r="3004" spans="2:3" x14ac:dyDescent="0.25">
      <c r="B3004" s="553"/>
      <c r="C3004" s="553"/>
    </row>
    <row r="3005" spans="2:3" x14ac:dyDescent="0.25">
      <c r="B3005" s="553"/>
      <c r="C3005" s="553"/>
    </row>
    <row r="3006" spans="2:3" x14ac:dyDescent="0.25">
      <c r="B3006" s="553"/>
      <c r="C3006" s="553"/>
    </row>
    <row r="3007" spans="2:3" x14ac:dyDescent="0.25">
      <c r="B3007" s="553"/>
      <c r="C3007" s="553"/>
    </row>
    <row r="3008" spans="2:3" x14ac:dyDescent="0.25">
      <c r="B3008" s="553"/>
      <c r="C3008" s="553"/>
    </row>
    <row r="3009" spans="2:3" x14ac:dyDescent="0.25">
      <c r="B3009" s="553"/>
      <c r="C3009" s="553"/>
    </row>
    <row r="3010" spans="2:3" x14ac:dyDescent="0.25">
      <c r="B3010" s="553"/>
      <c r="C3010" s="553"/>
    </row>
    <row r="3011" spans="2:3" x14ac:dyDescent="0.25">
      <c r="B3011" s="553"/>
      <c r="C3011" s="553"/>
    </row>
    <row r="3012" spans="2:3" x14ac:dyDescent="0.25">
      <c r="B3012" s="553"/>
      <c r="C3012" s="553"/>
    </row>
    <row r="3013" spans="2:3" x14ac:dyDescent="0.25">
      <c r="B3013" s="553"/>
      <c r="C3013" s="553"/>
    </row>
    <row r="3014" spans="2:3" x14ac:dyDescent="0.25">
      <c r="B3014" s="553"/>
      <c r="C3014" s="553"/>
    </row>
    <row r="3015" spans="2:3" x14ac:dyDescent="0.25">
      <c r="B3015" s="553"/>
      <c r="C3015" s="553"/>
    </row>
    <row r="3016" spans="2:3" x14ac:dyDescent="0.25">
      <c r="B3016" s="553"/>
      <c r="C3016" s="553"/>
    </row>
    <row r="3017" spans="2:3" x14ac:dyDescent="0.25">
      <c r="B3017" s="553"/>
      <c r="C3017" s="553"/>
    </row>
    <row r="3018" spans="2:3" x14ac:dyDescent="0.25">
      <c r="B3018" s="553"/>
      <c r="C3018" s="553"/>
    </row>
    <row r="3019" spans="2:3" x14ac:dyDescent="0.25">
      <c r="B3019" s="553"/>
      <c r="C3019" s="553"/>
    </row>
    <row r="3020" spans="2:3" x14ac:dyDescent="0.25">
      <c r="B3020" s="553"/>
      <c r="C3020" s="553"/>
    </row>
    <row r="3021" spans="2:3" x14ac:dyDescent="0.25">
      <c r="B3021" s="553"/>
      <c r="C3021" s="553"/>
    </row>
    <row r="3022" spans="2:3" x14ac:dyDescent="0.25">
      <c r="B3022" s="553"/>
      <c r="C3022" s="553"/>
    </row>
    <row r="3023" spans="2:3" x14ac:dyDescent="0.25">
      <c r="B3023" s="553"/>
      <c r="C3023" s="553"/>
    </row>
    <row r="3024" spans="2:3" x14ac:dyDescent="0.25">
      <c r="B3024" s="553"/>
      <c r="C3024" s="553"/>
    </row>
    <row r="3025" spans="2:3" x14ac:dyDescent="0.25">
      <c r="B3025" s="553"/>
      <c r="C3025" s="553"/>
    </row>
    <row r="3026" spans="2:3" x14ac:dyDescent="0.25">
      <c r="B3026" s="553"/>
      <c r="C3026" s="553"/>
    </row>
    <row r="3027" spans="2:3" x14ac:dyDescent="0.25">
      <c r="B3027" s="553"/>
      <c r="C3027" s="553"/>
    </row>
    <row r="3028" spans="2:3" x14ac:dyDescent="0.25">
      <c r="B3028" s="553"/>
      <c r="C3028" s="553"/>
    </row>
    <row r="3029" spans="2:3" x14ac:dyDescent="0.25">
      <c r="B3029" s="553"/>
      <c r="C3029" s="553"/>
    </row>
    <row r="3030" spans="2:3" x14ac:dyDescent="0.25">
      <c r="B3030" s="553"/>
      <c r="C3030" s="553"/>
    </row>
    <row r="3031" spans="2:3" x14ac:dyDescent="0.25">
      <c r="B3031" s="553"/>
      <c r="C3031" s="553"/>
    </row>
    <row r="3032" spans="2:3" x14ac:dyDescent="0.25">
      <c r="B3032" s="553"/>
      <c r="C3032" s="553"/>
    </row>
    <row r="3033" spans="2:3" x14ac:dyDescent="0.25">
      <c r="B3033" s="553"/>
      <c r="C3033" s="553"/>
    </row>
    <row r="3034" spans="2:3" x14ac:dyDescent="0.25">
      <c r="B3034" s="553"/>
      <c r="C3034" s="553"/>
    </row>
    <row r="3035" spans="2:3" x14ac:dyDescent="0.25">
      <c r="B3035" s="553"/>
      <c r="C3035" s="553"/>
    </row>
    <row r="3036" spans="2:3" x14ac:dyDescent="0.25">
      <c r="B3036" s="553"/>
      <c r="C3036" s="553"/>
    </row>
    <row r="3037" spans="2:3" x14ac:dyDescent="0.25">
      <c r="B3037" s="553"/>
      <c r="C3037" s="553"/>
    </row>
    <row r="3038" spans="2:3" x14ac:dyDescent="0.25">
      <c r="B3038" s="553"/>
      <c r="C3038" s="553"/>
    </row>
    <row r="3039" spans="2:3" x14ac:dyDescent="0.25">
      <c r="B3039" s="553"/>
      <c r="C3039" s="553"/>
    </row>
    <row r="3040" spans="2:3" x14ac:dyDescent="0.25">
      <c r="B3040" s="553"/>
      <c r="C3040" s="553"/>
    </row>
    <row r="3041" spans="2:3" x14ac:dyDescent="0.25">
      <c r="B3041" s="553"/>
      <c r="C3041" s="553"/>
    </row>
    <row r="3042" spans="2:3" x14ac:dyDescent="0.25">
      <c r="B3042" s="553"/>
      <c r="C3042" s="553"/>
    </row>
    <row r="3043" spans="2:3" x14ac:dyDescent="0.25">
      <c r="B3043" s="553"/>
      <c r="C3043" s="553"/>
    </row>
    <row r="3044" spans="2:3" x14ac:dyDescent="0.25">
      <c r="B3044" s="553"/>
      <c r="C3044" s="553"/>
    </row>
    <row r="3045" spans="2:3" x14ac:dyDescent="0.25">
      <c r="B3045" s="553"/>
      <c r="C3045" s="553"/>
    </row>
    <row r="3046" spans="2:3" x14ac:dyDescent="0.25">
      <c r="B3046" s="553"/>
      <c r="C3046" s="553"/>
    </row>
    <row r="3047" spans="2:3" x14ac:dyDescent="0.25">
      <c r="B3047" s="553"/>
      <c r="C3047" s="553"/>
    </row>
    <row r="3048" spans="2:3" x14ac:dyDescent="0.25">
      <c r="B3048" s="553"/>
      <c r="C3048" s="553"/>
    </row>
    <row r="3049" spans="2:3" x14ac:dyDescent="0.25">
      <c r="B3049" s="553"/>
      <c r="C3049" s="553"/>
    </row>
    <row r="3050" spans="2:3" x14ac:dyDescent="0.25">
      <c r="B3050" s="553"/>
      <c r="C3050" s="553"/>
    </row>
    <row r="3051" spans="2:3" x14ac:dyDescent="0.25">
      <c r="B3051" s="553"/>
      <c r="C3051" s="553"/>
    </row>
    <row r="3052" spans="2:3" x14ac:dyDescent="0.25">
      <c r="B3052" s="553"/>
      <c r="C3052" s="553"/>
    </row>
    <row r="3053" spans="2:3" x14ac:dyDescent="0.25">
      <c r="B3053" s="553"/>
      <c r="C3053" s="553"/>
    </row>
    <row r="3054" spans="2:3" x14ac:dyDescent="0.25">
      <c r="B3054" s="553"/>
      <c r="C3054" s="553"/>
    </row>
    <row r="3055" spans="2:3" x14ac:dyDescent="0.25">
      <c r="B3055" s="553"/>
      <c r="C3055" s="553"/>
    </row>
    <row r="3056" spans="2:3" x14ac:dyDescent="0.25">
      <c r="B3056" s="553"/>
      <c r="C3056" s="553"/>
    </row>
    <row r="3057" spans="2:3" x14ac:dyDescent="0.25">
      <c r="B3057" s="553"/>
      <c r="C3057" s="553"/>
    </row>
    <row r="3058" spans="2:3" x14ac:dyDescent="0.25">
      <c r="B3058" s="553"/>
      <c r="C3058" s="553"/>
    </row>
    <row r="3059" spans="2:3" x14ac:dyDescent="0.25">
      <c r="B3059" s="553"/>
      <c r="C3059" s="553"/>
    </row>
    <row r="3060" spans="2:3" x14ac:dyDescent="0.25">
      <c r="B3060" s="553"/>
      <c r="C3060" s="553"/>
    </row>
    <row r="3061" spans="2:3" x14ac:dyDescent="0.25">
      <c r="B3061" s="553"/>
      <c r="C3061" s="553"/>
    </row>
    <row r="3062" spans="2:3" x14ac:dyDescent="0.25">
      <c r="B3062" s="553"/>
      <c r="C3062" s="553"/>
    </row>
    <row r="3063" spans="2:3" x14ac:dyDescent="0.25">
      <c r="B3063" s="553"/>
      <c r="C3063" s="553"/>
    </row>
    <row r="3064" spans="2:3" x14ac:dyDescent="0.25">
      <c r="B3064" s="553"/>
      <c r="C3064" s="553"/>
    </row>
    <row r="3065" spans="2:3" x14ac:dyDescent="0.25">
      <c r="B3065" s="553"/>
      <c r="C3065" s="553"/>
    </row>
    <row r="3066" spans="2:3" x14ac:dyDescent="0.25">
      <c r="B3066" s="553"/>
      <c r="C3066" s="553"/>
    </row>
    <row r="3067" spans="2:3" x14ac:dyDescent="0.25">
      <c r="B3067" s="553"/>
      <c r="C3067" s="553"/>
    </row>
    <row r="3068" spans="2:3" x14ac:dyDescent="0.25">
      <c r="B3068" s="553"/>
      <c r="C3068" s="553"/>
    </row>
    <row r="3069" spans="2:3" x14ac:dyDescent="0.25">
      <c r="B3069" s="553"/>
      <c r="C3069" s="553"/>
    </row>
    <row r="3070" spans="2:3" x14ac:dyDescent="0.25">
      <c r="B3070" s="553"/>
      <c r="C3070" s="553"/>
    </row>
    <row r="3071" spans="2:3" x14ac:dyDescent="0.25">
      <c r="B3071" s="553"/>
      <c r="C3071" s="553"/>
    </row>
    <row r="3072" spans="2:3" x14ac:dyDescent="0.25">
      <c r="B3072" s="553"/>
      <c r="C3072" s="553"/>
    </row>
    <row r="3073" spans="2:3" x14ac:dyDescent="0.25">
      <c r="B3073" s="553"/>
      <c r="C3073" s="553"/>
    </row>
    <row r="3074" spans="2:3" x14ac:dyDescent="0.25">
      <c r="B3074" s="553"/>
      <c r="C3074" s="553"/>
    </row>
    <row r="3075" spans="2:3" x14ac:dyDescent="0.25">
      <c r="B3075" s="553"/>
      <c r="C3075" s="553"/>
    </row>
    <row r="3076" spans="2:3" x14ac:dyDescent="0.25">
      <c r="B3076" s="553"/>
      <c r="C3076" s="553"/>
    </row>
    <row r="3077" spans="2:3" x14ac:dyDescent="0.25">
      <c r="B3077" s="553"/>
      <c r="C3077" s="553"/>
    </row>
    <row r="3078" spans="2:3" x14ac:dyDescent="0.25">
      <c r="B3078" s="553"/>
      <c r="C3078" s="553"/>
    </row>
    <row r="3079" spans="2:3" x14ac:dyDescent="0.25">
      <c r="B3079" s="553"/>
      <c r="C3079" s="553"/>
    </row>
    <row r="3080" spans="2:3" x14ac:dyDescent="0.25">
      <c r="B3080" s="553"/>
      <c r="C3080" s="553"/>
    </row>
    <row r="3081" spans="2:3" x14ac:dyDescent="0.25">
      <c r="B3081" s="553"/>
      <c r="C3081" s="553"/>
    </row>
    <row r="3082" spans="2:3" x14ac:dyDescent="0.25">
      <c r="B3082" s="553"/>
      <c r="C3082" s="553"/>
    </row>
    <row r="3083" spans="2:3" x14ac:dyDescent="0.25">
      <c r="B3083" s="553"/>
      <c r="C3083" s="553"/>
    </row>
    <row r="3084" spans="2:3" x14ac:dyDescent="0.25">
      <c r="B3084" s="553"/>
      <c r="C3084" s="553"/>
    </row>
    <row r="3085" spans="2:3" x14ac:dyDescent="0.25">
      <c r="B3085" s="553"/>
      <c r="C3085" s="553"/>
    </row>
    <row r="3086" spans="2:3" x14ac:dyDescent="0.25">
      <c r="B3086" s="553"/>
      <c r="C3086" s="553"/>
    </row>
    <row r="3087" spans="2:3" x14ac:dyDescent="0.25">
      <c r="B3087" s="553"/>
      <c r="C3087" s="553"/>
    </row>
    <row r="3088" spans="2:3" x14ac:dyDescent="0.25">
      <c r="B3088" s="553"/>
      <c r="C3088" s="553"/>
    </row>
    <row r="3089" spans="2:3" x14ac:dyDescent="0.25">
      <c r="B3089" s="553"/>
      <c r="C3089" s="553"/>
    </row>
    <row r="3090" spans="2:3" x14ac:dyDescent="0.25">
      <c r="B3090" s="553"/>
      <c r="C3090" s="553"/>
    </row>
    <row r="3091" spans="2:3" x14ac:dyDescent="0.25">
      <c r="B3091" s="553"/>
      <c r="C3091" s="553"/>
    </row>
    <row r="3092" spans="2:3" x14ac:dyDescent="0.25">
      <c r="B3092" s="553"/>
      <c r="C3092" s="553"/>
    </row>
    <row r="3093" spans="2:3" x14ac:dyDescent="0.25">
      <c r="B3093" s="553"/>
      <c r="C3093" s="553"/>
    </row>
    <row r="3094" spans="2:3" x14ac:dyDescent="0.25">
      <c r="B3094" s="553"/>
      <c r="C3094" s="553"/>
    </row>
    <row r="3095" spans="2:3" x14ac:dyDescent="0.25">
      <c r="B3095" s="553"/>
      <c r="C3095" s="553"/>
    </row>
    <row r="3096" spans="2:3" x14ac:dyDescent="0.25">
      <c r="B3096" s="553"/>
      <c r="C3096" s="553"/>
    </row>
    <row r="3097" spans="2:3" x14ac:dyDescent="0.25">
      <c r="B3097" s="553"/>
      <c r="C3097" s="553"/>
    </row>
    <row r="3098" spans="2:3" x14ac:dyDescent="0.25">
      <c r="B3098" s="553"/>
      <c r="C3098" s="553"/>
    </row>
    <row r="3099" spans="2:3" x14ac:dyDescent="0.25">
      <c r="B3099" s="553"/>
      <c r="C3099" s="553"/>
    </row>
    <row r="3100" spans="2:3" x14ac:dyDescent="0.25">
      <c r="B3100" s="553"/>
      <c r="C3100" s="553"/>
    </row>
    <row r="3101" spans="2:3" x14ac:dyDescent="0.25">
      <c r="B3101" s="553"/>
      <c r="C3101" s="553"/>
    </row>
    <row r="3102" spans="2:3" x14ac:dyDescent="0.25">
      <c r="B3102" s="553"/>
      <c r="C3102" s="553"/>
    </row>
    <row r="3103" spans="2:3" x14ac:dyDescent="0.25">
      <c r="B3103" s="553"/>
      <c r="C3103" s="553"/>
    </row>
    <row r="3104" spans="2:3" x14ac:dyDescent="0.25">
      <c r="B3104" s="553"/>
      <c r="C3104" s="553"/>
    </row>
    <row r="3105" spans="2:3" x14ac:dyDescent="0.25">
      <c r="B3105" s="553"/>
      <c r="C3105" s="553"/>
    </row>
    <row r="3106" spans="2:3" x14ac:dyDescent="0.25">
      <c r="B3106" s="553"/>
      <c r="C3106" s="553"/>
    </row>
    <row r="3107" spans="2:3" x14ac:dyDescent="0.25">
      <c r="B3107" s="553"/>
      <c r="C3107" s="553"/>
    </row>
    <row r="3108" spans="2:3" x14ac:dyDescent="0.25">
      <c r="B3108" s="553"/>
      <c r="C3108" s="553"/>
    </row>
    <row r="3109" spans="2:3" x14ac:dyDescent="0.25">
      <c r="B3109" s="553"/>
      <c r="C3109" s="553"/>
    </row>
    <row r="3110" spans="2:3" x14ac:dyDescent="0.25">
      <c r="B3110" s="553"/>
      <c r="C3110" s="553"/>
    </row>
    <row r="3111" spans="2:3" x14ac:dyDescent="0.25">
      <c r="B3111" s="553"/>
      <c r="C3111" s="553"/>
    </row>
    <row r="3112" spans="2:3" x14ac:dyDescent="0.25">
      <c r="B3112" s="553"/>
      <c r="C3112" s="553"/>
    </row>
    <row r="3113" spans="2:3" x14ac:dyDescent="0.25">
      <c r="B3113" s="553"/>
      <c r="C3113" s="553"/>
    </row>
    <row r="3114" spans="2:3" x14ac:dyDescent="0.25">
      <c r="B3114" s="553"/>
      <c r="C3114" s="553"/>
    </row>
    <row r="3115" spans="2:3" x14ac:dyDescent="0.25">
      <c r="B3115" s="553"/>
      <c r="C3115" s="553"/>
    </row>
    <row r="3116" spans="2:3" x14ac:dyDescent="0.25">
      <c r="B3116" s="553"/>
      <c r="C3116" s="553"/>
    </row>
    <row r="3117" spans="2:3" x14ac:dyDescent="0.25">
      <c r="B3117" s="553"/>
      <c r="C3117" s="553"/>
    </row>
    <row r="3118" spans="2:3" x14ac:dyDescent="0.25">
      <c r="B3118" s="553"/>
      <c r="C3118" s="553"/>
    </row>
    <row r="3119" spans="2:3" x14ac:dyDescent="0.25">
      <c r="B3119" s="553"/>
      <c r="C3119" s="553"/>
    </row>
    <row r="3120" spans="2:3" x14ac:dyDescent="0.25">
      <c r="B3120" s="553"/>
      <c r="C3120" s="553"/>
    </row>
    <row r="3121" spans="2:3" x14ac:dyDescent="0.25">
      <c r="B3121" s="553"/>
      <c r="C3121" s="553"/>
    </row>
    <row r="3122" spans="2:3" x14ac:dyDescent="0.25">
      <c r="B3122" s="553"/>
      <c r="C3122" s="553"/>
    </row>
    <row r="3123" spans="2:3" x14ac:dyDescent="0.25">
      <c r="B3123" s="553"/>
      <c r="C3123" s="553"/>
    </row>
    <row r="3124" spans="2:3" x14ac:dyDescent="0.25">
      <c r="B3124" s="553"/>
      <c r="C3124" s="553"/>
    </row>
    <row r="3125" spans="2:3" x14ac:dyDescent="0.25">
      <c r="B3125" s="553"/>
      <c r="C3125" s="553"/>
    </row>
    <row r="3126" spans="2:3" x14ac:dyDescent="0.25">
      <c r="B3126" s="553"/>
      <c r="C3126" s="553"/>
    </row>
    <row r="3127" spans="2:3" x14ac:dyDescent="0.25">
      <c r="B3127" s="553"/>
      <c r="C3127" s="553"/>
    </row>
    <row r="3128" spans="2:3" x14ac:dyDescent="0.25">
      <c r="B3128" s="553"/>
      <c r="C3128" s="553"/>
    </row>
    <row r="3129" spans="2:3" x14ac:dyDescent="0.25">
      <c r="B3129" s="553"/>
      <c r="C3129" s="553"/>
    </row>
    <row r="3130" spans="2:3" x14ac:dyDescent="0.25">
      <c r="B3130" s="553"/>
      <c r="C3130" s="553"/>
    </row>
    <row r="3131" spans="2:3" x14ac:dyDescent="0.25">
      <c r="B3131" s="553"/>
      <c r="C3131" s="553"/>
    </row>
    <row r="3132" spans="2:3" x14ac:dyDescent="0.25">
      <c r="B3132" s="553"/>
      <c r="C3132" s="553"/>
    </row>
    <row r="3133" spans="2:3" x14ac:dyDescent="0.25">
      <c r="B3133" s="553"/>
      <c r="C3133" s="553"/>
    </row>
    <row r="3134" spans="2:3" x14ac:dyDescent="0.25">
      <c r="B3134" s="553"/>
      <c r="C3134" s="553"/>
    </row>
    <row r="3135" spans="2:3" x14ac:dyDescent="0.25">
      <c r="B3135" s="553"/>
      <c r="C3135" s="553"/>
    </row>
    <row r="3136" spans="2:3" x14ac:dyDescent="0.25">
      <c r="B3136" s="553"/>
      <c r="C3136" s="553"/>
    </row>
    <row r="3137" spans="2:3" x14ac:dyDescent="0.25">
      <c r="B3137" s="553"/>
      <c r="C3137" s="553"/>
    </row>
    <row r="3138" spans="2:3" x14ac:dyDescent="0.25">
      <c r="B3138" s="553"/>
      <c r="C3138" s="553"/>
    </row>
    <row r="3139" spans="2:3" x14ac:dyDescent="0.25">
      <c r="B3139" s="553"/>
      <c r="C3139" s="553"/>
    </row>
    <row r="3140" spans="2:3" x14ac:dyDescent="0.25">
      <c r="B3140" s="553"/>
      <c r="C3140" s="553"/>
    </row>
    <row r="3141" spans="2:3" x14ac:dyDescent="0.25">
      <c r="B3141" s="553"/>
      <c r="C3141" s="553"/>
    </row>
    <row r="3142" spans="2:3" x14ac:dyDescent="0.25">
      <c r="B3142" s="553"/>
      <c r="C3142" s="553"/>
    </row>
    <row r="3143" spans="2:3" x14ac:dyDescent="0.25">
      <c r="B3143" s="553"/>
      <c r="C3143" s="553"/>
    </row>
    <row r="3144" spans="2:3" x14ac:dyDescent="0.25">
      <c r="B3144" s="553"/>
      <c r="C3144" s="553"/>
    </row>
    <row r="3145" spans="2:3" x14ac:dyDescent="0.25">
      <c r="B3145" s="553"/>
      <c r="C3145" s="553"/>
    </row>
    <row r="3146" spans="2:3" x14ac:dyDescent="0.25">
      <c r="B3146" s="553"/>
      <c r="C3146" s="553"/>
    </row>
    <row r="3147" spans="2:3" x14ac:dyDescent="0.25">
      <c r="B3147" s="553"/>
      <c r="C3147" s="553"/>
    </row>
    <row r="3148" spans="2:3" x14ac:dyDescent="0.25">
      <c r="B3148" s="553"/>
      <c r="C3148" s="553"/>
    </row>
    <row r="3149" spans="2:3" x14ac:dyDescent="0.25">
      <c r="B3149" s="553"/>
      <c r="C3149" s="553"/>
    </row>
    <row r="3150" spans="2:3" x14ac:dyDescent="0.25">
      <c r="B3150" s="553"/>
      <c r="C3150" s="553"/>
    </row>
    <row r="3151" spans="2:3" x14ac:dyDescent="0.25">
      <c r="B3151" s="553"/>
      <c r="C3151" s="553"/>
    </row>
    <row r="3152" spans="2:3" x14ac:dyDescent="0.25">
      <c r="B3152" s="553"/>
      <c r="C3152" s="553"/>
    </row>
    <row r="3153" spans="2:3" x14ac:dyDescent="0.25">
      <c r="B3153" s="553"/>
      <c r="C3153" s="553"/>
    </row>
    <row r="3154" spans="2:3" x14ac:dyDescent="0.25">
      <c r="B3154" s="553"/>
      <c r="C3154" s="553"/>
    </row>
    <row r="3155" spans="2:3" x14ac:dyDescent="0.25">
      <c r="B3155" s="553"/>
      <c r="C3155" s="553"/>
    </row>
    <row r="3156" spans="2:3" x14ac:dyDescent="0.25">
      <c r="B3156" s="553"/>
      <c r="C3156" s="553"/>
    </row>
    <row r="3157" spans="2:3" x14ac:dyDescent="0.25">
      <c r="B3157" s="553"/>
      <c r="C3157" s="553"/>
    </row>
    <row r="3158" spans="2:3" x14ac:dyDescent="0.25">
      <c r="B3158" s="553"/>
      <c r="C3158" s="553"/>
    </row>
    <row r="3159" spans="2:3" x14ac:dyDescent="0.25">
      <c r="B3159" s="553"/>
      <c r="C3159" s="553"/>
    </row>
    <row r="3160" spans="2:3" x14ac:dyDescent="0.25">
      <c r="B3160" s="553"/>
      <c r="C3160" s="553"/>
    </row>
    <row r="3161" spans="2:3" x14ac:dyDescent="0.25">
      <c r="B3161" s="553"/>
      <c r="C3161" s="553"/>
    </row>
    <row r="3162" spans="2:3" x14ac:dyDescent="0.25">
      <c r="B3162" s="553"/>
      <c r="C3162" s="553"/>
    </row>
    <row r="3163" spans="2:3" x14ac:dyDescent="0.25">
      <c r="B3163" s="553"/>
      <c r="C3163" s="553"/>
    </row>
    <row r="3164" spans="2:3" x14ac:dyDescent="0.25">
      <c r="B3164" s="553"/>
      <c r="C3164" s="553"/>
    </row>
    <row r="3165" spans="2:3" x14ac:dyDescent="0.25">
      <c r="B3165" s="553"/>
      <c r="C3165" s="553"/>
    </row>
    <row r="3166" spans="2:3" x14ac:dyDescent="0.25">
      <c r="B3166" s="553"/>
      <c r="C3166" s="553"/>
    </row>
    <row r="3167" spans="2:3" x14ac:dyDescent="0.25">
      <c r="B3167" s="553"/>
      <c r="C3167" s="553"/>
    </row>
    <row r="3168" spans="2:3" x14ac:dyDescent="0.25">
      <c r="B3168" s="553"/>
      <c r="C3168" s="553"/>
    </row>
    <row r="3169" spans="2:3" x14ac:dyDescent="0.25">
      <c r="B3169" s="553"/>
      <c r="C3169" s="553"/>
    </row>
    <row r="3170" spans="2:3" x14ac:dyDescent="0.25">
      <c r="B3170" s="553"/>
      <c r="C3170" s="553"/>
    </row>
    <row r="3171" spans="2:3" x14ac:dyDescent="0.25">
      <c r="B3171" s="553"/>
      <c r="C3171" s="553"/>
    </row>
    <row r="3172" spans="2:3" x14ac:dyDescent="0.25">
      <c r="B3172" s="553"/>
      <c r="C3172" s="553"/>
    </row>
    <row r="3173" spans="2:3" x14ac:dyDescent="0.25">
      <c r="B3173" s="553"/>
      <c r="C3173" s="553"/>
    </row>
    <row r="3174" spans="2:3" x14ac:dyDescent="0.25">
      <c r="B3174" s="553"/>
      <c r="C3174" s="553"/>
    </row>
    <row r="3175" spans="2:3" x14ac:dyDescent="0.25">
      <c r="B3175" s="553"/>
      <c r="C3175" s="553"/>
    </row>
    <row r="3176" spans="2:3" x14ac:dyDescent="0.25">
      <c r="B3176" s="553"/>
      <c r="C3176" s="553"/>
    </row>
    <row r="3177" spans="2:3" x14ac:dyDescent="0.25">
      <c r="B3177" s="553"/>
      <c r="C3177" s="553"/>
    </row>
    <row r="3178" spans="2:3" x14ac:dyDescent="0.25">
      <c r="B3178" s="553"/>
      <c r="C3178" s="553"/>
    </row>
    <row r="3179" spans="2:3" x14ac:dyDescent="0.25">
      <c r="B3179" s="553"/>
      <c r="C3179" s="553"/>
    </row>
    <row r="3180" spans="2:3" x14ac:dyDescent="0.25">
      <c r="B3180" s="553"/>
      <c r="C3180" s="553"/>
    </row>
    <row r="3181" spans="2:3" x14ac:dyDescent="0.25">
      <c r="B3181" s="553"/>
      <c r="C3181" s="553"/>
    </row>
    <row r="3182" spans="2:3" x14ac:dyDescent="0.25">
      <c r="B3182" s="553"/>
      <c r="C3182" s="553"/>
    </row>
    <row r="3183" spans="2:3" x14ac:dyDescent="0.25">
      <c r="B3183" s="553"/>
      <c r="C3183" s="553"/>
    </row>
    <row r="3184" spans="2:3" x14ac:dyDescent="0.25">
      <c r="B3184" s="553"/>
      <c r="C3184" s="553"/>
    </row>
    <row r="3185" spans="2:3" x14ac:dyDescent="0.25">
      <c r="B3185" s="553"/>
      <c r="C3185" s="553"/>
    </row>
    <row r="3186" spans="2:3" x14ac:dyDescent="0.25">
      <c r="B3186" s="553"/>
      <c r="C3186" s="553"/>
    </row>
    <row r="3187" spans="2:3" x14ac:dyDescent="0.25">
      <c r="B3187" s="553"/>
      <c r="C3187" s="553"/>
    </row>
    <row r="3188" spans="2:3" x14ac:dyDescent="0.25">
      <c r="B3188" s="553"/>
      <c r="C3188" s="553"/>
    </row>
    <row r="3189" spans="2:3" x14ac:dyDescent="0.25">
      <c r="B3189" s="553"/>
      <c r="C3189" s="553"/>
    </row>
    <row r="3190" spans="2:3" x14ac:dyDescent="0.25">
      <c r="B3190" s="553"/>
      <c r="C3190" s="553"/>
    </row>
    <row r="3191" spans="2:3" x14ac:dyDescent="0.25">
      <c r="B3191" s="553"/>
      <c r="C3191" s="553"/>
    </row>
    <row r="3192" spans="2:3" x14ac:dyDescent="0.25">
      <c r="B3192" s="553"/>
      <c r="C3192" s="553"/>
    </row>
    <row r="3193" spans="2:3" x14ac:dyDescent="0.25">
      <c r="B3193" s="553"/>
      <c r="C3193" s="553"/>
    </row>
    <row r="3194" spans="2:3" x14ac:dyDescent="0.25">
      <c r="B3194" s="553"/>
      <c r="C3194" s="553"/>
    </row>
    <row r="3195" spans="2:3" x14ac:dyDescent="0.25">
      <c r="B3195" s="553"/>
      <c r="C3195" s="553"/>
    </row>
    <row r="3196" spans="2:3" x14ac:dyDescent="0.25">
      <c r="B3196" s="553"/>
      <c r="C3196" s="553"/>
    </row>
    <row r="3197" spans="2:3" x14ac:dyDescent="0.25">
      <c r="B3197" s="553"/>
      <c r="C3197" s="553"/>
    </row>
    <row r="3198" spans="2:3" x14ac:dyDescent="0.25">
      <c r="B3198" s="553"/>
      <c r="C3198" s="553"/>
    </row>
    <row r="3199" spans="2:3" x14ac:dyDescent="0.25">
      <c r="B3199" s="553"/>
      <c r="C3199" s="553"/>
    </row>
    <row r="3200" spans="2:3" x14ac:dyDescent="0.25">
      <c r="B3200" s="553"/>
      <c r="C3200" s="553"/>
    </row>
    <row r="3201" spans="2:3" x14ac:dyDescent="0.25">
      <c r="B3201" s="553"/>
      <c r="C3201" s="553"/>
    </row>
    <row r="3202" spans="2:3" x14ac:dyDescent="0.25">
      <c r="B3202" s="553"/>
      <c r="C3202" s="553"/>
    </row>
    <row r="3203" spans="2:3" x14ac:dyDescent="0.25">
      <c r="B3203" s="553"/>
      <c r="C3203" s="553"/>
    </row>
    <row r="3204" spans="2:3" x14ac:dyDescent="0.25">
      <c r="B3204" s="553"/>
      <c r="C3204" s="553"/>
    </row>
    <row r="3205" spans="2:3" x14ac:dyDescent="0.25">
      <c r="B3205" s="553"/>
      <c r="C3205" s="553"/>
    </row>
    <row r="3206" spans="2:3" x14ac:dyDescent="0.25">
      <c r="B3206" s="553"/>
      <c r="C3206" s="553"/>
    </row>
    <row r="3207" spans="2:3" x14ac:dyDescent="0.25">
      <c r="B3207" s="553"/>
      <c r="C3207" s="553"/>
    </row>
    <row r="3208" spans="2:3" x14ac:dyDescent="0.25">
      <c r="B3208" s="553"/>
      <c r="C3208" s="553"/>
    </row>
    <row r="3209" spans="2:3" x14ac:dyDescent="0.25">
      <c r="B3209" s="553"/>
      <c r="C3209" s="553"/>
    </row>
    <row r="3210" spans="2:3" x14ac:dyDescent="0.25">
      <c r="B3210" s="553"/>
      <c r="C3210" s="553"/>
    </row>
    <row r="3211" spans="2:3" x14ac:dyDescent="0.25">
      <c r="B3211" s="553"/>
      <c r="C3211" s="553"/>
    </row>
    <row r="3212" spans="2:3" x14ac:dyDescent="0.25">
      <c r="B3212" s="553"/>
      <c r="C3212" s="553"/>
    </row>
    <row r="3213" spans="2:3" x14ac:dyDescent="0.25">
      <c r="B3213" s="553"/>
      <c r="C3213" s="553"/>
    </row>
    <row r="3214" spans="2:3" x14ac:dyDescent="0.25">
      <c r="B3214" s="553"/>
      <c r="C3214" s="553"/>
    </row>
    <row r="3215" spans="2:3" x14ac:dyDescent="0.25">
      <c r="B3215" s="553"/>
      <c r="C3215" s="553"/>
    </row>
    <row r="3216" spans="2:3" x14ac:dyDescent="0.25">
      <c r="B3216" s="553"/>
      <c r="C3216" s="553"/>
    </row>
    <row r="3217" spans="2:3" x14ac:dyDescent="0.25">
      <c r="B3217" s="553"/>
      <c r="C3217" s="553"/>
    </row>
    <row r="3218" spans="2:3" x14ac:dyDescent="0.25">
      <c r="B3218" s="553"/>
      <c r="C3218" s="553"/>
    </row>
    <row r="3219" spans="2:3" x14ac:dyDescent="0.25">
      <c r="B3219" s="553"/>
      <c r="C3219" s="553"/>
    </row>
    <row r="3220" spans="2:3" x14ac:dyDescent="0.25">
      <c r="B3220" s="553"/>
      <c r="C3220" s="553"/>
    </row>
    <row r="3221" spans="2:3" x14ac:dyDescent="0.25">
      <c r="B3221" s="553"/>
      <c r="C3221" s="553"/>
    </row>
    <row r="3222" spans="2:3" x14ac:dyDescent="0.25">
      <c r="B3222" s="553"/>
      <c r="C3222" s="553"/>
    </row>
    <row r="3223" spans="2:3" x14ac:dyDescent="0.25">
      <c r="B3223" s="553"/>
      <c r="C3223" s="553"/>
    </row>
    <row r="3224" spans="2:3" x14ac:dyDescent="0.25">
      <c r="B3224" s="553"/>
      <c r="C3224" s="553"/>
    </row>
    <row r="3225" spans="2:3" x14ac:dyDescent="0.25">
      <c r="B3225" s="553"/>
      <c r="C3225" s="553"/>
    </row>
    <row r="3226" spans="2:3" x14ac:dyDescent="0.25">
      <c r="B3226" s="553"/>
      <c r="C3226" s="553"/>
    </row>
    <row r="3227" spans="2:3" x14ac:dyDescent="0.25">
      <c r="B3227" s="553"/>
      <c r="C3227" s="553"/>
    </row>
    <row r="3228" spans="2:3" x14ac:dyDescent="0.25">
      <c r="B3228" s="553"/>
      <c r="C3228" s="553"/>
    </row>
    <row r="3229" spans="2:3" x14ac:dyDescent="0.25">
      <c r="B3229" s="553"/>
      <c r="C3229" s="553"/>
    </row>
    <row r="3230" spans="2:3" x14ac:dyDescent="0.25">
      <c r="B3230" s="553"/>
      <c r="C3230" s="553"/>
    </row>
    <row r="3231" spans="2:3" x14ac:dyDescent="0.25">
      <c r="B3231" s="553"/>
      <c r="C3231" s="553"/>
    </row>
    <row r="3232" spans="2:3" x14ac:dyDescent="0.25">
      <c r="B3232" s="553"/>
      <c r="C3232" s="553"/>
    </row>
    <row r="3233" spans="2:3" x14ac:dyDescent="0.25">
      <c r="B3233" s="553"/>
      <c r="C3233" s="553"/>
    </row>
    <row r="3234" spans="2:3" x14ac:dyDescent="0.25">
      <c r="B3234" s="553"/>
      <c r="C3234" s="553"/>
    </row>
    <row r="3235" spans="2:3" x14ac:dyDescent="0.25">
      <c r="B3235" s="553"/>
      <c r="C3235" s="553"/>
    </row>
    <row r="3236" spans="2:3" x14ac:dyDescent="0.25">
      <c r="B3236" s="553"/>
      <c r="C3236" s="553"/>
    </row>
    <row r="3237" spans="2:3" x14ac:dyDescent="0.25">
      <c r="B3237" s="553"/>
      <c r="C3237" s="553"/>
    </row>
    <row r="3238" spans="2:3" x14ac:dyDescent="0.25">
      <c r="B3238" s="553"/>
      <c r="C3238" s="553"/>
    </row>
    <row r="3239" spans="2:3" x14ac:dyDescent="0.25">
      <c r="B3239" s="553"/>
      <c r="C3239" s="553"/>
    </row>
    <row r="3240" spans="2:3" x14ac:dyDescent="0.25">
      <c r="B3240" s="553"/>
      <c r="C3240" s="553"/>
    </row>
    <row r="3241" spans="2:3" x14ac:dyDescent="0.25">
      <c r="B3241" s="553"/>
      <c r="C3241" s="553"/>
    </row>
    <row r="3242" spans="2:3" x14ac:dyDescent="0.25">
      <c r="B3242" s="553"/>
      <c r="C3242" s="553"/>
    </row>
    <row r="3243" spans="2:3" x14ac:dyDescent="0.25">
      <c r="B3243" s="553"/>
      <c r="C3243" s="553"/>
    </row>
    <row r="3244" spans="2:3" x14ac:dyDescent="0.25">
      <c r="B3244" s="553"/>
      <c r="C3244" s="553"/>
    </row>
    <row r="3245" spans="2:3" x14ac:dyDescent="0.25">
      <c r="B3245" s="553"/>
      <c r="C3245" s="553"/>
    </row>
    <row r="3246" spans="2:3" x14ac:dyDescent="0.25">
      <c r="B3246" s="553"/>
      <c r="C3246" s="553"/>
    </row>
    <row r="3247" spans="2:3" x14ac:dyDescent="0.25">
      <c r="B3247" s="553"/>
      <c r="C3247" s="553"/>
    </row>
    <row r="3248" spans="2:3" x14ac:dyDescent="0.25">
      <c r="B3248" s="553"/>
      <c r="C3248" s="553"/>
    </row>
    <row r="3249" spans="2:3" x14ac:dyDescent="0.25">
      <c r="B3249" s="553"/>
      <c r="C3249" s="553"/>
    </row>
    <row r="3250" spans="2:3" x14ac:dyDescent="0.25">
      <c r="B3250" s="553"/>
      <c r="C3250" s="553"/>
    </row>
    <row r="3251" spans="2:3" x14ac:dyDescent="0.25">
      <c r="B3251" s="553"/>
      <c r="C3251" s="553"/>
    </row>
    <row r="3252" spans="2:3" x14ac:dyDescent="0.25">
      <c r="B3252" s="553"/>
      <c r="C3252" s="553"/>
    </row>
    <row r="3253" spans="2:3" x14ac:dyDescent="0.25">
      <c r="B3253" s="553"/>
      <c r="C3253" s="553"/>
    </row>
    <row r="3254" spans="2:3" x14ac:dyDescent="0.25">
      <c r="B3254" s="553"/>
      <c r="C3254" s="553"/>
    </row>
    <row r="3255" spans="2:3" x14ac:dyDescent="0.25">
      <c r="B3255" s="553"/>
      <c r="C3255" s="553"/>
    </row>
    <row r="3256" spans="2:3" x14ac:dyDescent="0.25">
      <c r="B3256" s="553"/>
      <c r="C3256" s="553"/>
    </row>
    <row r="3257" spans="2:3" x14ac:dyDescent="0.25">
      <c r="B3257" s="553"/>
      <c r="C3257" s="553"/>
    </row>
    <row r="3258" spans="2:3" x14ac:dyDescent="0.25">
      <c r="B3258" s="553"/>
      <c r="C3258" s="553"/>
    </row>
    <row r="3259" spans="2:3" x14ac:dyDescent="0.25">
      <c r="B3259" s="553"/>
      <c r="C3259" s="553"/>
    </row>
    <row r="3260" spans="2:3" x14ac:dyDescent="0.25">
      <c r="B3260" s="553"/>
      <c r="C3260" s="553"/>
    </row>
    <row r="3261" spans="2:3" x14ac:dyDescent="0.25">
      <c r="B3261" s="553"/>
      <c r="C3261" s="553"/>
    </row>
    <row r="3262" spans="2:3" x14ac:dyDescent="0.25">
      <c r="B3262" s="553"/>
      <c r="C3262" s="553"/>
    </row>
    <row r="3263" spans="2:3" x14ac:dyDescent="0.25">
      <c r="B3263" s="553"/>
      <c r="C3263" s="553"/>
    </row>
    <row r="3264" spans="2:3" x14ac:dyDescent="0.25">
      <c r="B3264" s="553"/>
      <c r="C3264" s="553"/>
    </row>
    <row r="3265" spans="2:3" x14ac:dyDescent="0.25">
      <c r="B3265" s="553"/>
      <c r="C3265" s="553"/>
    </row>
    <row r="3266" spans="2:3" x14ac:dyDescent="0.25">
      <c r="B3266" s="553"/>
      <c r="C3266" s="553"/>
    </row>
    <row r="3267" spans="2:3" x14ac:dyDescent="0.25">
      <c r="B3267" s="553"/>
      <c r="C3267" s="553"/>
    </row>
    <row r="3268" spans="2:3" x14ac:dyDescent="0.25">
      <c r="B3268" s="553"/>
      <c r="C3268" s="553"/>
    </row>
    <row r="3269" spans="2:3" x14ac:dyDescent="0.25">
      <c r="B3269" s="553"/>
      <c r="C3269" s="553"/>
    </row>
    <row r="3270" spans="2:3" x14ac:dyDescent="0.25">
      <c r="B3270" s="553"/>
      <c r="C3270" s="553"/>
    </row>
    <row r="3271" spans="2:3" x14ac:dyDescent="0.25">
      <c r="B3271" s="553"/>
      <c r="C3271" s="553"/>
    </row>
    <row r="3272" spans="2:3" x14ac:dyDescent="0.25">
      <c r="B3272" s="553"/>
      <c r="C3272" s="553"/>
    </row>
    <row r="3273" spans="2:3" x14ac:dyDescent="0.25">
      <c r="B3273" s="553"/>
      <c r="C3273" s="553"/>
    </row>
    <row r="3274" spans="2:3" x14ac:dyDescent="0.25">
      <c r="B3274" s="553"/>
      <c r="C3274" s="553"/>
    </row>
    <row r="3275" spans="2:3" x14ac:dyDescent="0.25">
      <c r="B3275" s="553"/>
      <c r="C3275" s="553"/>
    </row>
    <row r="3276" spans="2:3" x14ac:dyDescent="0.25">
      <c r="B3276" s="553"/>
      <c r="C3276" s="553"/>
    </row>
    <row r="3277" spans="2:3" x14ac:dyDescent="0.25">
      <c r="B3277" s="553"/>
      <c r="C3277" s="553"/>
    </row>
    <row r="3278" spans="2:3" x14ac:dyDescent="0.25">
      <c r="B3278" s="553"/>
      <c r="C3278" s="553"/>
    </row>
    <row r="3279" spans="2:3" x14ac:dyDescent="0.25">
      <c r="B3279" s="553"/>
      <c r="C3279" s="553"/>
    </row>
    <row r="3280" spans="2:3" x14ac:dyDescent="0.25">
      <c r="B3280" s="553"/>
      <c r="C3280" s="553"/>
    </row>
    <row r="3281" spans="2:3" x14ac:dyDescent="0.25">
      <c r="B3281" s="553"/>
      <c r="C3281" s="553"/>
    </row>
    <row r="3282" spans="2:3" x14ac:dyDescent="0.25">
      <c r="B3282" s="553"/>
      <c r="C3282" s="553"/>
    </row>
    <row r="3283" spans="2:3" x14ac:dyDescent="0.25">
      <c r="B3283" s="553"/>
      <c r="C3283" s="553"/>
    </row>
    <row r="3284" spans="2:3" x14ac:dyDescent="0.25">
      <c r="B3284" s="553"/>
      <c r="C3284" s="553"/>
    </row>
    <row r="3285" spans="2:3" x14ac:dyDescent="0.25">
      <c r="B3285" s="553"/>
      <c r="C3285" s="553"/>
    </row>
    <row r="3286" spans="2:3" x14ac:dyDescent="0.25">
      <c r="B3286" s="553"/>
      <c r="C3286" s="553"/>
    </row>
    <row r="3287" spans="2:3" x14ac:dyDescent="0.25">
      <c r="B3287" s="553"/>
      <c r="C3287" s="553"/>
    </row>
    <row r="3288" spans="2:3" x14ac:dyDescent="0.25">
      <c r="B3288" s="553"/>
      <c r="C3288" s="553"/>
    </row>
    <row r="3289" spans="2:3" x14ac:dyDescent="0.25">
      <c r="B3289" s="553"/>
      <c r="C3289" s="553"/>
    </row>
    <row r="3290" spans="2:3" x14ac:dyDescent="0.25">
      <c r="B3290" s="553"/>
      <c r="C3290" s="553"/>
    </row>
    <row r="3291" spans="2:3" x14ac:dyDescent="0.25">
      <c r="B3291" s="553"/>
      <c r="C3291" s="553"/>
    </row>
    <row r="3292" spans="2:3" x14ac:dyDescent="0.25">
      <c r="B3292" s="553"/>
      <c r="C3292" s="553"/>
    </row>
    <row r="3293" spans="2:3" x14ac:dyDescent="0.25">
      <c r="B3293" s="553"/>
      <c r="C3293" s="553"/>
    </row>
    <row r="3294" spans="2:3" x14ac:dyDescent="0.25">
      <c r="B3294" s="553"/>
      <c r="C3294" s="553"/>
    </row>
    <row r="3295" spans="2:3" x14ac:dyDescent="0.25">
      <c r="B3295" s="553"/>
      <c r="C3295" s="553"/>
    </row>
    <row r="3296" spans="2:3" x14ac:dyDescent="0.25">
      <c r="B3296" s="553"/>
      <c r="C3296" s="553"/>
    </row>
    <row r="3297" spans="2:3" x14ac:dyDescent="0.25">
      <c r="B3297" s="553"/>
      <c r="C3297" s="553"/>
    </row>
    <row r="3298" spans="2:3" x14ac:dyDescent="0.25">
      <c r="B3298" s="553"/>
      <c r="C3298" s="553"/>
    </row>
    <row r="3299" spans="2:3" x14ac:dyDescent="0.25">
      <c r="B3299" s="553"/>
      <c r="C3299" s="553"/>
    </row>
    <row r="3300" spans="2:3" x14ac:dyDescent="0.25">
      <c r="B3300" s="553"/>
      <c r="C3300" s="553"/>
    </row>
    <row r="3301" spans="2:3" x14ac:dyDescent="0.25">
      <c r="B3301" s="553"/>
      <c r="C3301" s="553"/>
    </row>
    <row r="3302" spans="2:3" x14ac:dyDescent="0.25">
      <c r="B3302" s="553"/>
      <c r="C3302" s="553"/>
    </row>
    <row r="3303" spans="2:3" x14ac:dyDescent="0.25">
      <c r="B3303" s="553"/>
      <c r="C3303" s="553"/>
    </row>
    <row r="3304" spans="2:3" x14ac:dyDescent="0.25">
      <c r="B3304" s="553"/>
      <c r="C3304" s="553"/>
    </row>
    <row r="3305" spans="2:3" x14ac:dyDescent="0.25">
      <c r="B3305" s="553"/>
      <c r="C3305" s="553"/>
    </row>
    <row r="3306" spans="2:3" x14ac:dyDescent="0.25">
      <c r="B3306" s="553"/>
      <c r="C3306" s="553"/>
    </row>
    <row r="3307" spans="2:3" x14ac:dyDescent="0.25">
      <c r="B3307" s="553"/>
      <c r="C3307" s="553"/>
    </row>
    <row r="3308" spans="2:3" x14ac:dyDescent="0.25">
      <c r="B3308" s="553"/>
      <c r="C3308" s="553"/>
    </row>
    <row r="3309" spans="2:3" x14ac:dyDescent="0.25">
      <c r="B3309" s="553"/>
      <c r="C3309" s="553"/>
    </row>
    <row r="3310" spans="2:3" x14ac:dyDescent="0.25">
      <c r="B3310" s="553"/>
      <c r="C3310" s="553"/>
    </row>
    <row r="3311" spans="2:3" x14ac:dyDescent="0.25">
      <c r="B3311" s="553"/>
      <c r="C3311" s="553"/>
    </row>
    <row r="3312" spans="2:3" x14ac:dyDescent="0.25">
      <c r="B3312" s="553"/>
      <c r="C3312" s="553"/>
    </row>
    <row r="3313" spans="2:3" x14ac:dyDescent="0.25">
      <c r="B3313" s="553"/>
      <c r="C3313" s="553"/>
    </row>
    <row r="3314" spans="2:3" x14ac:dyDescent="0.25">
      <c r="B3314" s="553"/>
      <c r="C3314" s="553"/>
    </row>
    <row r="3315" spans="2:3" x14ac:dyDescent="0.25">
      <c r="B3315" s="553"/>
      <c r="C3315" s="553"/>
    </row>
    <row r="3316" spans="2:3" x14ac:dyDescent="0.25">
      <c r="B3316" s="553"/>
      <c r="C3316" s="553"/>
    </row>
    <row r="3317" spans="2:3" x14ac:dyDescent="0.25">
      <c r="B3317" s="553"/>
      <c r="C3317" s="553"/>
    </row>
    <row r="3318" spans="2:3" x14ac:dyDescent="0.25">
      <c r="B3318" s="553"/>
      <c r="C3318" s="553"/>
    </row>
    <row r="3319" spans="2:3" x14ac:dyDescent="0.25">
      <c r="B3319" s="553"/>
      <c r="C3319" s="553"/>
    </row>
    <row r="3320" spans="2:3" x14ac:dyDescent="0.25">
      <c r="B3320" s="553"/>
      <c r="C3320" s="553"/>
    </row>
    <row r="3321" spans="2:3" x14ac:dyDescent="0.25">
      <c r="B3321" s="553"/>
      <c r="C3321" s="553"/>
    </row>
    <row r="3322" spans="2:3" x14ac:dyDescent="0.25">
      <c r="B3322" s="553"/>
      <c r="C3322" s="553"/>
    </row>
    <row r="3323" spans="2:3" x14ac:dyDescent="0.25">
      <c r="B3323" s="553"/>
      <c r="C3323" s="553"/>
    </row>
    <row r="3324" spans="2:3" x14ac:dyDescent="0.25">
      <c r="B3324" s="553"/>
      <c r="C3324" s="553"/>
    </row>
    <row r="3325" spans="2:3" x14ac:dyDescent="0.25">
      <c r="B3325" s="553"/>
      <c r="C3325" s="553"/>
    </row>
    <row r="3326" spans="2:3" x14ac:dyDescent="0.25">
      <c r="B3326" s="553"/>
      <c r="C3326" s="553"/>
    </row>
    <row r="3327" spans="2:3" x14ac:dyDescent="0.25">
      <c r="B3327" s="553"/>
      <c r="C3327" s="553"/>
    </row>
    <row r="3328" spans="2:3" x14ac:dyDescent="0.25">
      <c r="B3328" s="553"/>
      <c r="C3328" s="553"/>
    </row>
    <row r="3329" spans="2:3" x14ac:dyDescent="0.25">
      <c r="B3329" s="553"/>
      <c r="C3329" s="553"/>
    </row>
    <row r="3330" spans="2:3" x14ac:dyDescent="0.25">
      <c r="B3330" s="553"/>
      <c r="C3330" s="553"/>
    </row>
    <row r="3331" spans="2:3" x14ac:dyDescent="0.25">
      <c r="B3331" s="553"/>
      <c r="C3331" s="553"/>
    </row>
    <row r="3332" spans="2:3" x14ac:dyDescent="0.25">
      <c r="B3332" s="553"/>
      <c r="C3332" s="553"/>
    </row>
    <row r="3333" spans="2:3" x14ac:dyDescent="0.25">
      <c r="B3333" s="553"/>
      <c r="C3333" s="553"/>
    </row>
    <row r="3334" spans="2:3" x14ac:dyDescent="0.25">
      <c r="B3334" s="553"/>
      <c r="C3334" s="553"/>
    </row>
    <row r="3335" spans="2:3" x14ac:dyDescent="0.25">
      <c r="B3335" s="553"/>
      <c r="C3335" s="553"/>
    </row>
    <row r="3336" spans="2:3" x14ac:dyDescent="0.25">
      <c r="B3336" s="553"/>
      <c r="C3336" s="553"/>
    </row>
    <row r="3337" spans="2:3" x14ac:dyDescent="0.25">
      <c r="B3337" s="553"/>
      <c r="C3337" s="553"/>
    </row>
    <row r="3338" spans="2:3" x14ac:dyDescent="0.25">
      <c r="B3338" s="553"/>
      <c r="C3338" s="553"/>
    </row>
    <row r="3339" spans="2:3" x14ac:dyDescent="0.25">
      <c r="B3339" s="553"/>
      <c r="C3339" s="553"/>
    </row>
    <row r="3340" spans="2:3" x14ac:dyDescent="0.25">
      <c r="B3340" s="553"/>
      <c r="C3340" s="553"/>
    </row>
    <row r="3341" spans="2:3" x14ac:dyDescent="0.25">
      <c r="B3341" s="553"/>
      <c r="C3341" s="553"/>
    </row>
    <row r="3342" spans="2:3" x14ac:dyDescent="0.25">
      <c r="B3342" s="553"/>
      <c r="C3342" s="553"/>
    </row>
    <row r="3343" spans="2:3" x14ac:dyDescent="0.25">
      <c r="B3343" s="553"/>
      <c r="C3343" s="553"/>
    </row>
    <row r="3344" spans="2:3" x14ac:dyDescent="0.25">
      <c r="B3344" s="553"/>
      <c r="C3344" s="553"/>
    </row>
    <row r="3345" spans="2:3" x14ac:dyDescent="0.25">
      <c r="B3345" s="553"/>
      <c r="C3345" s="553"/>
    </row>
    <row r="3346" spans="2:3" x14ac:dyDescent="0.25">
      <c r="B3346" s="553"/>
      <c r="C3346" s="553"/>
    </row>
    <row r="3347" spans="2:3" x14ac:dyDescent="0.25">
      <c r="B3347" s="553"/>
      <c r="C3347" s="553"/>
    </row>
    <row r="3348" spans="2:3" x14ac:dyDescent="0.25">
      <c r="B3348" s="553"/>
      <c r="C3348" s="553"/>
    </row>
    <row r="3349" spans="2:3" x14ac:dyDescent="0.25">
      <c r="B3349" s="553"/>
      <c r="C3349" s="553"/>
    </row>
    <row r="3350" spans="2:3" x14ac:dyDescent="0.25">
      <c r="B3350" s="553"/>
      <c r="C3350" s="553"/>
    </row>
    <row r="3351" spans="2:3" x14ac:dyDescent="0.25">
      <c r="B3351" s="553"/>
      <c r="C3351" s="553"/>
    </row>
    <row r="3352" spans="2:3" x14ac:dyDescent="0.25">
      <c r="B3352" s="553"/>
      <c r="C3352" s="553"/>
    </row>
    <row r="3353" spans="2:3" x14ac:dyDescent="0.25">
      <c r="B3353" s="553"/>
      <c r="C3353" s="553"/>
    </row>
    <row r="3354" spans="2:3" x14ac:dyDescent="0.25">
      <c r="B3354" s="553"/>
      <c r="C3354" s="553"/>
    </row>
    <row r="3355" spans="2:3" x14ac:dyDescent="0.25">
      <c r="B3355" s="553"/>
      <c r="C3355" s="553"/>
    </row>
    <row r="3356" spans="2:3" x14ac:dyDescent="0.25">
      <c r="B3356" s="553"/>
      <c r="C3356" s="553"/>
    </row>
    <row r="3357" spans="2:3" x14ac:dyDescent="0.25">
      <c r="B3357" s="553"/>
      <c r="C3357" s="553"/>
    </row>
    <row r="3358" spans="2:3" x14ac:dyDescent="0.25">
      <c r="B3358" s="553"/>
      <c r="C3358" s="553"/>
    </row>
    <row r="3359" spans="2:3" x14ac:dyDescent="0.25">
      <c r="B3359" s="553"/>
      <c r="C3359" s="553"/>
    </row>
    <row r="3360" spans="2:3" x14ac:dyDescent="0.25">
      <c r="B3360" s="553"/>
      <c r="C3360" s="553"/>
    </row>
    <row r="3361" spans="2:3" x14ac:dyDescent="0.25">
      <c r="B3361" s="553"/>
      <c r="C3361" s="553"/>
    </row>
    <row r="3362" spans="2:3" x14ac:dyDescent="0.25">
      <c r="B3362" s="553"/>
      <c r="C3362" s="553"/>
    </row>
    <row r="3363" spans="2:3" x14ac:dyDescent="0.25">
      <c r="B3363" s="553"/>
      <c r="C3363" s="553"/>
    </row>
    <row r="3364" spans="2:3" x14ac:dyDescent="0.25">
      <c r="B3364" s="553"/>
      <c r="C3364" s="553"/>
    </row>
    <row r="3365" spans="2:3" x14ac:dyDescent="0.25">
      <c r="B3365" s="553"/>
      <c r="C3365" s="553"/>
    </row>
    <row r="3366" spans="2:3" x14ac:dyDescent="0.25">
      <c r="B3366" s="553"/>
      <c r="C3366" s="553"/>
    </row>
    <row r="3367" spans="2:3" x14ac:dyDescent="0.25">
      <c r="B3367" s="553"/>
      <c r="C3367" s="553"/>
    </row>
    <row r="3368" spans="2:3" x14ac:dyDescent="0.25">
      <c r="B3368" s="553"/>
      <c r="C3368" s="553"/>
    </row>
    <row r="3369" spans="2:3" x14ac:dyDescent="0.25">
      <c r="B3369" s="553"/>
      <c r="C3369" s="553"/>
    </row>
    <row r="3370" spans="2:3" x14ac:dyDescent="0.25">
      <c r="B3370" s="553"/>
      <c r="C3370" s="553"/>
    </row>
    <row r="3371" spans="2:3" x14ac:dyDescent="0.25">
      <c r="B3371" s="553"/>
      <c r="C3371" s="553"/>
    </row>
    <row r="3372" spans="2:3" x14ac:dyDescent="0.25">
      <c r="B3372" s="553"/>
      <c r="C3372" s="553"/>
    </row>
    <row r="3373" spans="2:3" x14ac:dyDescent="0.25">
      <c r="B3373" s="553"/>
      <c r="C3373" s="553"/>
    </row>
    <row r="3374" spans="2:3" x14ac:dyDescent="0.25">
      <c r="B3374" s="553"/>
      <c r="C3374" s="553"/>
    </row>
    <row r="3375" spans="2:3" x14ac:dyDescent="0.25">
      <c r="B3375" s="553"/>
      <c r="C3375" s="553"/>
    </row>
    <row r="3376" spans="2:3" x14ac:dyDescent="0.25">
      <c r="B3376" s="553"/>
      <c r="C3376" s="553"/>
    </row>
    <row r="3377" spans="2:3" x14ac:dyDescent="0.25">
      <c r="B3377" s="553"/>
      <c r="C3377" s="553"/>
    </row>
    <row r="3378" spans="2:3" x14ac:dyDescent="0.25">
      <c r="B3378" s="553"/>
      <c r="C3378" s="553"/>
    </row>
    <row r="3379" spans="2:3" x14ac:dyDescent="0.25">
      <c r="B3379" s="553"/>
      <c r="C3379" s="553"/>
    </row>
    <row r="3380" spans="2:3" x14ac:dyDescent="0.25">
      <c r="B3380" s="553"/>
      <c r="C3380" s="553"/>
    </row>
    <row r="3381" spans="2:3" x14ac:dyDescent="0.25">
      <c r="B3381" s="553"/>
      <c r="C3381" s="553"/>
    </row>
    <row r="3382" spans="2:3" x14ac:dyDescent="0.25">
      <c r="B3382" s="553"/>
      <c r="C3382" s="553"/>
    </row>
    <row r="3383" spans="2:3" x14ac:dyDescent="0.25">
      <c r="B3383" s="553"/>
      <c r="C3383" s="553"/>
    </row>
    <row r="3384" spans="2:3" x14ac:dyDescent="0.25">
      <c r="B3384" s="553"/>
      <c r="C3384" s="553"/>
    </row>
    <row r="3385" spans="2:3" x14ac:dyDescent="0.25">
      <c r="B3385" s="553"/>
      <c r="C3385" s="553"/>
    </row>
    <row r="3386" spans="2:3" x14ac:dyDescent="0.25">
      <c r="B3386" s="553"/>
      <c r="C3386" s="553"/>
    </row>
    <row r="3387" spans="2:3" x14ac:dyDescent="0.25">
      <c r="B3387" s="553"/>
      <c r="C3387" s="553"/>
    </row>
    <row r="3388" spans="2:3" x14ac:dyDescent="0.25">
      <c r="B3388" s="553"/>
      <c r="C3388" s="553"/>
    </row>
    <row r="3389" spans="2:3" x14ac:dyDescent="0.25">
      <c r="B3389" s="553"/>
      <c r="C3389" s="553"/>
    </row>
    <row r="3390" spans="2:3" x14ac:dyDescent="0.25">
      <c r="B3390" s="553"/>
      <c r="C3390" s="553"/>
    </row>
    <row r="3391" spans="2:3" x14ac:dyDescent="0.25">
      <c r="B3391" s="553"/>
      <c r="C3391" s="553"/>
    </row>
    <row r="3392" spans="2:3" x14ac:dyDescent="0.25">
      <c r="B3392" s="553"/>
      <c r="C3392" s="553"/>
    </row>
    <row r="3393" spans="2:3" x14ac:dyDescent="0.25">
      <c r="B3393" s="553"/>
      <c r="C3393" s="553"/>
    </row>
    <row r="3394" spans="2:3" x14ac:dyDescent="0.25">
      <c r="B3394" s="553"/>
      <c r="C3394" s="553"/>
    </row>
    <row r="3395" spans="2:3" x14ac:dyDescent="0.25">
      <c r="B3395" s="553"/>
      <c r="C3395" s="553"/>
    </row>
    <row r="3396" spans="2:3" x14ac:dyDescent="0.25">
      <c r="B3396" s="553"/>
      <c r="C3396" s="553"/>
    </row>
    <row r="3397" spans="2:3" x14ac:dyDescent="0.25">
      <c r="B3397" s="553"/>
      <c r="C3397" s="553"/>
    </row>
    <row r="3398" spans="2:3" x14ac:dyDescent="0.25">
      <c r="B3398" s="553"/>
      <c r="C3398" s="553"/>
    </row>
    <row r="3399" spans="2:3" x14ac:dyDescent="0.25">
      <c r="B3399" s="553"/>
      <c r="C3399" s="553"/>
    </row>
    <row r="3400" spans="2:3" x14ac:dyDescent="0.25">
      <c r="B3400" s="553"/>
      <c r="C3400" s="553"/>
    </row>
    <row r="3401" spans="2:3" x14ac:dyDescent="0.25">
      <c r="B3401" s="553"/>
      <c r="C3401" s="553"/>
    </row>
    <row r="3402" spans="2:3" x14ac:dyDescent="0.25">
      <c r="B3402" s="553"/>
      <c r="C3402" s="553"/>
    </row>
    <row r="3403" spans="2:3" x14ac:dyDescent="0.25">
      <c r="B3403" s="553"/>
      <c r="C3403" s="553"/>
    </row>
    <row r="3404" spans="2:3" x14ac:dyDescent="0.25">
      <c r="B3404" s="553"/>
      <c r="C3404" s="553"/>
    </row>
    <row r="3405" spans="2:3" x14ac:dyDescent="0.25">
      <c r="B3405" s="553"/>
      <c r="C3405" s="553"/>
    </row>
    <row r="3406" spans="2:3" x14ac:dyDescent="0.25">
      <c r="B3406" s="553"/>
      <c r="C3406" s="553"/>
    </row>
    <row r="3407" spans="2:3" x14ac:dyDescent="0.25">
      <c r="B3407" s="553"/>
      <c r="C3407" s="553"/>
    </row>
    <row r="3408" spans="2:3" x14ac:dyDescent="0.25">
      <c r="B3408" s="553"/>
      <c r="C3408" s="553"/>
    </row>
    <row r="3409" spans="2:3" x14ac:dyDescent="0.25">
      <c r="B3409" s="553"/>
      <c r="C3409" s="553"/>
    </row>
    <row r="3410" spans="2:3" x14ac:dyDescent="0.25">
      <c r="B3410" s="553"/>
      <c r="C3410" s="553"/>
    </row>
    <row r="3411" spans="2:3" x14ac:dyDescent="0.25">
      <c r="B3411" s="553"/>
      <c r="C3411" s="553"/>
    </row>
    <row r="3412" spans="2:3" x14ac:dyDescent="0.25">
      <c r="B3412" s="553"/>
      <c r="C3412" s="553"/>
    </row>
    <row r="3413" spans="2:3" x14ac:dyDescent="0.25">
      <c r="B3413" s="553"/>
      <c r="C3413" s="553"/>
    </row>
    <row r="3414" spans="2:3" x14ac:dyDescent="0.25">
      <c r="B3414" s="553"/>
      <c r="C3414" s="553"/>
    </row>
    <row r="3415" spans="2:3" x14ac:dyDescent="0.25">
      <c r="B3415" s="553"/>
      <c r="C3415" s="553"/>
    </row>
    <row r="3416" spans="2:3" x14ac:dyDescent="0.25">
      <c r="B3416" s="553"/>
      <c r="C3416" s="553"/>
    </row>
    <row r="3417" spans="2:3" x14ac:dyDescent="0.25">
      <c r="B3417" s="553"/>
      <c r="C3417" s="553"/>
    </row>
    <row r="3418" spans="2:3" x14ac:dyDescent="0.25">
      <c r="B3418" s="553"/>
      <c r="C3418" s="553"/>
    </row>
    <row r="3419" spans="2:3" x14ac:dyDescent="0.25">
      <c r="B3419" s="553"/>
      <c r="C3419" s="553"/>
    </row>
    <row r="3420" spans="2:3" x14ac:dyDescent="0.25">
      <c r="B3420" s="553"/>
      <c r="C3420" s="553"/>
    </row>
    <row r="3421" spans="2:3" x14ac:dyDescent="0.25">
      <c r="B3421" s="553"/>
      <c r="C3421" s="553"/>
    </row>
    <row r="3422" spans="2:3" x14ac:dyDescent="0.25">
      <c r="B3422" s="553"/>
      <c r="C3422" s="553"/>
    </row>
    <row r="3423" spans="2:3" x14ac:dyDescent="0.25">
      <c r="B3423" s="553"/>
      <c r="C3423" s="553"/>
    </row>
    <row r="3424" spans="2:3" x14ac:dyDescent="0.25">
      <c r="B3424" s="553"/>
      <c r="C3424" s="553"/>
    </row>
    <row r="3425" spans="2:3" x14ac:dyDescent="0.25">
      <c r="B3425" s="553"/>
      <c r="C3425" s="553"/>
    </row>
    <row r="3426" spans="2:3" x14ac:dyDescent="0.25">
      <c r="B3426" s="553"/>
      <c r="C3426" s="553"/>
    </row>
    <row r="3427" spans="2:3" x14ac:dyDescent="0.25">
      <c r="B3427" s="553"/>
      <c r="C3427" s="553"/>
    </row>
    <row r="3428" spans="2:3" x14ac:dyDescent="0.25">
      <c r="B3428" s="553"/>
      <c r="C3428" s="553"/>
    </row>
    <row r="3429" spans="2:3" x14ac:dyDescent="0.25">
      <c r="B3429" s="553"/>
      <c r="C3429" s="553"/>
    </row>
    <row r="3430" spans="2:3" x14ac:dyDescent="0.25">
      <c r="B3430" s="553"/>
      <c r="C3430" s="553"/>
    </row>
    <row r="3431" spans="2:3" x14ac:dyDescent="0.25">
      <c r="B3431" s="553"/>
      <c r="C3431" s="553"/>
    </row>
    <row r="3432" spans="2:3" x14ac:dyDescent="0.25">
      <c r="B3432" s="553"/>
      <c r="C3432" s="553"/>
    </row>
    <row r="3433" spans="2:3" x14ac:dyDescent="0.25">
      <c r="B3433" s="553"/>
      <c r="C3433" s="553"/>
    </row>
    <row r="3434" spans="2:3" x14ac:dyDescent="0.25">
      <c r="B3434" s="553"/>
      <c r="C3434" s="553"/>
    </row>
    <row r="3435" spans="2:3" x14ac:dyDescent="0.25">
      <c r="B3435" s="553"/>
      <c r="C3435" s="553"/>
    </row>
    <row r="3436" spans="2:3" x14ac:dyDescent="0.25">
      <c r="B3436" s="553"/>
      <c r="C3436" s="553"/>
    </row>
    <row r="3437" spans="2:3" x14ac:dyDescent="0.25">
      <c r="B3437" s="553"/>
      <c r="C3437" s="553"/>
    </row>
    <row r="3438" spans="2:3" x14ac:dyDescent="0.25">
      <c r="B3438" s="553"/>
      <c r="C3438" s="553"/>
    </row>
    <row r="3439" spans="2:3" x14ac:dyDescent="0.25">
      <c r="B3439" s="553"/>
      <c r="C3439" s="553"/>
    </row>
    <row r="3440" spans="2:3" x14ac:dyDescent="0.25">
      <c r="B3440" s="553"/>
      <c r="C3440" s="553"/>
    </row>
    <row r="3441" spans="2:3" x14ac:dyDescent="0.25">
      <c r="B3441" s="553"/>
      <c r="C3441" s="553"/>
    </row>
    <row r="3442" spans="2:3" x14ac:dyDescent="0.25">
      <c r="B3442" s="553"/>
      <c r="C3442" s="553"/>
    </row>
    <row r="3443" spans="2:3" x14ac:dyDescent="0.25">
      <c r="B3443" s="553"/>
      <c r="C3443" s="553"/>
    </row>
    <row r="3444" spans="2:3" x14ac:dyDescent="0.25">
      <c r="B3444" s="553"/>
      <c r="C3444" s="553"/>
    </row>
    <row r="3445" spans="2:3" x14ac:dyDescent="0.25">
      <c r="B3445" s="553"/>
      <c r="C3445" s="553"/>
    </row>
    <row r="3446" spans="2:3" x14ac:dyDescent="0.25">
      <c r="B3446" s="553"/>
      <c r="C3446" s="553"/>
    </row>
    <row r="3447" spans="2:3" x14ac:dyDescent="0.25">
      <c r="B3447" s="553"/>
      <c r="C3447" s="553"/>
    </row>
    <row r="3448" spans="2:3" x14ac:dyDescent="0.25">
      <c r="B3448" s="553"/>
      <c r="C3448" s="553"/>
    </row>
    <row r="3449" spans="2:3" x14ac:dyDescent="0.25">
      <c r="B3449" s="553"/>
      <c r="C3449" s="553"/>
    </row>
    <row r="3450" spans="2:3" x14ac:dyDescent="0.25">
      <c r="B3450" s="553"/>
      <c r="C3450" s="553"/>
    </row>
    <row r="3451" spans="2:3" x14ac:dyDescent="0.25">
      <c r="B3451" s="553"/>
      <c r="C3451" s="553"/>
    </row>
    <row r="3452" spans="2:3" x14ac:dyDescent="0.25">
      <c r="B3452" s="553"/>
      <c r="C3452" s="553"/>
    </row>
    <row r="3453" spans="2:3" x14ac:dyDescent="0.25">
      <c r="B3453" s="553"/>
      <c r="C3453" s="553"/>
    </row>
    <row r="3454" spans="2:3" x14ac:dyDescent="0.25">
      <c r="B3454" s="553"/>
      <c r="C3454" s="553"/>
    </row>
    <row r="3455" spans="2:3" x14ac:dyDescent="0.25">
      <c r="B3455" s="553"/>
      <c r="C3455" s="553"/>
    </row>
    <row r="3456" spans="2:3" x14ac:dyDescent="0.25">
      <c r="B3456" s="553"/>
      <c r="C3456" s="553"/>
    </row>
    <row r="3457" spans="2:3" x14ac:dyDescent="0.25">
      <c r="B3457" s="553"/>
      <c r="C3457" s="553"/>
    </row>
    <row r="3458" spans="2:3" x14ac:dyDescent="0.25">
      <c r="B3458" s="553"/>
      <c r="C3458" s="553"/>
    </row>
    <row r="3459" spans="2:3" x14ac:dyDescent="0.25">
      <c r="B3459" s="553"/>
      <c r="C3459" s="553"/>
    </row>
    <row r="3460" spans="2:3" x14ac:dyDescent="0.25">
      <c r="B3460" s="553"/>
      <c r="C3460" s="553"/>
    </row>
    <row r="3461" spans="2:3" x14ac:dyDescent="0.25">
      <c r="B3461" s="553"/>
      <c r="C3461" s="553"/>
    </row>
    <row r="3462" spans="2:3" x14ac:dyDescent="0.25">
      <c r="B3462" s="553"/>
      <c r="C3462" s="553"/>
    </row>
    <row r="3463" spans="2:3" x14ac:dyDescent="0.25">
      <c r="B3463" s="553"/>
      <c r="C3463" s="553"/>
    </row>
    <row r="3464" spans="2:3" x14ac:dyDescent="0.25">
      <c r="B3464" s="553"/>
      <c r="C3464" s="553"/>
    </row>
    <row r="3465" spans="2:3" x14ac:dyDescent="0.25">
      <c r="B3465" s="553"/>
      <c r="C3465" s="553"/>
    </row>
    <row r="3466" spans="2:3" x14ac:dyDescent="0.25">
      <c r="B3466" s="553"/>
      <c r="C3466" s="553"/>
    </row>
    <row r="3467" spans="2:3" x14ac:dyDescent="0.25">
      <c r="B3467" s="553"/>
      <c r="C3467" s="553"/>
    </row>
    <row r="3468" spans="2:3" x14ac:dyDescent="0.25">
      <c r="B3468" s="553"/>
      <c r="C3468" s="553"/>
    </row>
    <row r="3469" spans="2:3" x14ac:dyDescent="0.25">
      <c r="B3469" s="553"/>
      <c r="C3469" s="553"/>
    </row>
    <row r="3470" spans="2:3" x14ac:dyDescent="0.25">
      <c r="B3470" s="553"/>
      <c r="C3470" s="553"/>
    </row>
    <row r="3471" spans="2:3" x14ac:dyDescent="0.25">
      <c r="B3471" s="553"/>
      <c r="C3471" s="553"/>
    </row>
    <row r="3472" spans="2:3" x14ac:dyDescent="0.25">
      <c r="B3472" s="553"/>
      <c r="C3472" s="553"/>
    </row>
    <row r="3473" spans="2:3" x14ac:dyDescent="0.25">
      <c r="B3473" s="553"/>
      <c r="C3473" s="553"/>
    </row>
    <row r="3474" spans="2:3" x14ac:dyDescent="0.25">
      <c r="B3474" s="553"/>
      <c r="C3474" s="553"/>
    </row>
    <row r="3475" spans="2:3" x14ac:dyDescent="0.25">
      <c r="B3475" s="553"/>
      <c r="C3475" s="553"/>
    </row>
    <row r="3476" spans="2:3" x14ac:dyDescent="0.25">
      <c r="B3476" s="553"/>
      <c r="C3476" s="553"/>
    </row>
    <row r="3477" spans="2:3" x14ac:dyDescent="0.25">
      <c r="B3477" s="553"/>
      <c r="C3477" s="553"/>
    </row>
    <row r="3478" spans="2:3" x14ac:dyDescent="0.25">
      <c r="B3478" s="553"/>
      <c r="C3478" s="553"/>
    </row>
    <row r="3479" spans="2:3" x14ac:dyDescent="0.25">
      <c r="B3479" s="553"/>
      <c r="C3479" s="553"/>
    </row>
    <row r="3480" spans="2:3" x14ac:dyDescent="0.25">
      <c r="B3480" s="553"/>
      <c r="C3480" s="553"/>
    </row>
    <row r="3481" spans="2:3" x14ac:dyDescent="0.25">
      <c r="B3481" s="553"/>
      <c r="C3481" s="553"/>
    </row>
    <row r="3482" spans="2:3" x14ac:dyDescent="0.25">
      <c r="B3482" s="553"/>
      <c r="C3482" s="553"/>
    </row>
    <row r="3483" spans="2:3" x14ac:dyDescent="0.25">
      <c r="B3483" s="553"/>
      <c r="C3483" s="553"/>
    </row>
    <row r="3484" spans="2:3" x14ac:dyDescent="0.25">
      <c r="B3484" s="553"/>
      <c r="C3484" s="553"/>
    </row>
    <row r="3485" spans="2:3" x14ac:dyDescent="0.25">
      <c r="B3485" s="553"/>
      <c r="C3485" s="553"/>
    </row>
    <row r="3486" spans="2:3" x14ac:dyDescent="0.25">
      <c r="B3486" s="553"/>
      <c r="C3486" s="553"/>
    </row>
    <row r="3487" spans="2:3" x14ac:dyDescent="0.25">
      <c r="B3487" s="553"/>
      <c r="C3487" s="553"/>
    </row>
    <row r="3488" spans="2:3" x14ac:dyDescent="0.25">
      <c r="B3488" s="553"/>
      <c r="C3488" s="553"/>
    </row>
    <row r="3489" spans="2:3" x14ac:dyDescent="0.25">
      <c r="B3489" s="553"/>
      <c r="C3489" s="553"/>
    </row>
    <row r="3490" spans="2:3" x14ac:dyDescent="0.25">
      <c r="B3490" s="553"/>
      <c r="C3490" s="553"/>
    </row>
    <row r="3491" spans="2:3" x14ac:dyDescent="0.25">
      <c r="B3491" s="553"/>
      <c r="C3491" s="553"/>
    </row>
    <row r="3492" spans="2:3" x14ac:dyDescent="0.25">
      <c r="B3492" s="553"/>
      <c r="C3492" s="553"/>
    </row>
    <row r="3493" spans="2:3" x14ac:dyDescent="0.25">
      <c r="B3493" s="553"/>
      <c r="C3493" s="553"/>
    </row>
    <row r="3494" spans="2:3" x14ac:dyDescent="0.25">
      <c r="B3494" s="553"/>
      <c r="C3494" s="553"/>
    </row>
    <row r="3495" spans="2:3" x14ac:dyDescent="0.25">
      <c r="B3495" s="553"/>
      <c r="C3495" s="553"/>
    </row>
    <row r="3496" spans="2:3" x14ac:dyDescent="0.25">
      <c r="B3496" s="553"/>
      <c r="C3496" s="553"/>
    </row>
    <row r="3497" spans="2:3" x14ac:dyDescent="0.25">
      <c r="B3497" s="553"/>
      <c r="C3497" s="553"/>
    </row>
    <row r="3498" spans="2:3" x14ac:dyDescent="0.25">
      <c r="B3498" s="553"/>
      <c r="C3498" s="553"/>
    </row>
    <row r="3499" spans="2:3" x14ac:dyDescent="0.25">
      <c r="B3499" s="553"/>
      <c r="C3499" s="553"/>
    </row>
    <row r="3500" spans="2:3" x14ac:dyDescent="0.25">
      <c r="B3500" s="553"/>
      <c r="C3500" s="553"/>
    </row>
    <row r="3501" spans="2:3" x14ac:dyDescent="0.25">
      <c r="B3501" s="553"/>
      <c r="C3501" s="553"/>
    </row>
    <row r="3502" spans="2:3" x14ac:dyDescent="0.25">
      <c r="B3502" s="553"/>
      <c r="C3502" s="553"/>
    </row>
    <row r="3503" spans="2:3" x14ac:dyDescent="0.25">
      <c r="B3503" s="553"/>
      <c r="C3503" s="553"/>
    </row>
    <row r="3504" spans="2:3" x14ac:dyDescent="0.25">
      <c r="B3504" s="553"/>
      <c r="C3504" s="553"/>
    </row>
    <row r="3505" spans="2:3" x14ac:dyDescent="0.25">
      <c r="B3505" s="553"/>
      <c r="C3505" s="553"/>
    </row>
    <row r="3506" spans="2:3" x14ac:dyDescent="0.25">
      <c r="B3506" s="553"/>
      <c r="C3506" s="553"/>
    </row>
    <row r="3507" spans="2:3" x14ac:dyDescent="0.25">
      <c r="B3507" s="553"/>
      <c r="C3507" s="553"/>
    </row>
    <row r="3508" spans="2:3" x14ac:dyDescent="0.25">
      <c r="B3508" s="553"/>
      <c r="C3508" s="553"/>
    </row>
    <row r="3509" spans="2:3" x14ac:dyDescent="0.25">
      <c r="B3509" s="553"/>
      <c r="C3509" s="553"/>
    </row>
    <row r="3510" spans="2:3" x14ac:dyDescent="0.25">
      <c r="B3510" s="553"/>
      <c r="C3510" s="553"/>
    </row>
    <row r="3511" spans="2:3" x14ac:dyDescent="0.25">
      <c r="B3511" s="553"/>
      <c r="C3511" s="553"/>
    </row>
    <row r="3512" spans="2:3" x14ac:dyDescent="0.25">
      <c r="B3512" s="553"/>
      <c r="C3512" s="553"/>
    </row>
    <row r="3513" spans="2:3" x14ac:dyDescent="0.25">
      <c r="B3513" s="553"/>
      <c r="C3513" s="553"/>
    </row>
    <row r="3514" spans="2:3" x14ac:dyDescent="0.25">
      <c r="B3514" s="553"/>
      <c r="C3514" s="553"/>
    </row>
    <row r="3515" spans="2:3" x14ac:dyDescent="0.25">
      <c r="B3515" s="553"/>
      <c r="C3515" s="553"/>
    </row>
    <row r="3516" spans="2:3" x14ac:dyDescent="0.25">
      <c r="B3516" s="553"/>
      <c r="C3516" s="553"/>
    </row>
    <row r="3517" spans="2:3" x14ac:dyDescent="0.25">
      <c r="B3517" s="553"/>
      <c r="C3517" s="553"/>
    </row>
    <row r="3518" spans="2:3" x14ac:dyDescent="0.25">
      <c r="B3518" s="553"/>
      <c r="C3518" s="553"/>
    </row>
    <row r="3519" spans="2:3" x14ac:dyDescent="0.25">
      <c r="B3519" s="553"/>
      <c r="C3519" s="553"/>
    </row>
    <row r="3520" spans="2:3" x14ac:dyDescent="0.25">
      <c r="B3520" s="553"/>
      <c r="C3520" s="553"/>
    </row>
    <row r="3521" spans="2:3" x14ac:dyDescent="0.25">
      <c r="B3521" s="553"/>
      <c r="C3521" s="553"/>
    </row>
    <row r="3522" spans="2:3" x14ac:dyDescent="0.25">
      <c r="B3522" s="553"/>
      <c r="C3522" s="553"/>
    </row>
    <row r="3523" spans="2:3" x14ac:dyDescent="0.25">
      <c r="B3523" s="553"/>
      <c r="C3523" s="553"/>
    </row>
    <row r="3524" spans="2:3" x14ac:dyDescent="0.25">
      <c r="B3524" s="553"/>
      <c r="C3524" s="553"/>
    </row>
    <row r="3525" spans="2:3" x14ac:dyDescent="0.25">
      <c r="B3525" s="553"/>
      <c r="C3525" s="553"/>
    </row>
    <row r="3526" spans="2:3" x14ac:dyDescent="0.25">
      <c r="B3526" s="553"/>
      <c r="C3526" s="553"/>
    </row>
    <row r="3527" spans="2:3" x14ac:dyDescent="0.25">
      <c r="B3527" s="553"/>
      <c r="C3527" s="553"/>
    </row>
    <row r="3528" spans="2:3" x14ac:dyDescent="0.25">
      <c r="B3528" s="553"/>
      <c r="C3528" s="553"/>
    </row>
    <row r="3529" spans="2:3" x14ac:dyDescent="0.25">
      <c r="B3529" s="553"/>
      <c r="C3529" s="553"/>
    </row>
    <row r="3530" spans="2:3" x14ac:dyDescent="0.25">
      <c r="B3530" s="553"/>
      <c r="C3530" s="553"/>
    </row>
    <row r="3531" spans="2:3" x14ac:dyDescent="0.25">
      <c r="B3531" s="553"/>
      <c r="C3531" s="553"/>
    </row>
    <row r="3532" spans="2:3" x14ac:dyDescent="0.25">
      <c r="B3532" s="553"/>
      <c r="C3532" s="553"/>
    </row>
    <row r="3533" spans="2:3" x14ac:dyDescent="0.25">
      <c r="B3533" s="553"/>
      <c r="C3533" s="553"/>
    </row>
    <row r="3534" spans="2:3" x14ac:dyDescent="0.25">
      <c r="B3534" s="553"/>
      <c r="C3534" s="553"/>
    </row>
    <row r="3535" spans="2:3" x14ac:dyDescent="0.25">
      <c r="B3535" s="553"/>
      <c r="C3535" s="553"/>
    </row>
    <row r="3536" spans="2:3" x14ac:dyDescent="0.25">
      <c r="B3536" s="553"/>
      <c r="C3536" s="553"/>
    </row>
    <row r="3537" spans="2:3" x14ac:dyDescent="0.25">
      <c r="B3537" s="553"/>
      <c r="C3537" s="553"/>
    </row>
    <row r="3538" spans="2:3" x14ac:dyDescent="0.25">
      <c r="B3538" s="553"/>
      <c r="C3538" s="553"/>
    </row>
    <row r="3539" spans="2:3" x14ac:dyDescent="0.25">
      <c r="B3539" s="553"/>
      <c r="C3539" s="553"/>
    </row>
    <row r="3540" spans="2:3" x14ac:dyDescent="0.25">
      <c r="B3540" s="553"/>
      <c r="C3540" s="553"/>
    </row>
    <row r="3541" spans="2:3" x14ac:dyDescent="0.25">
      <c r="B3541" s="553"/>
      <c r="C3541" s="553"/>
    </row>
    <row r="3542" spans="2:3" x14ac:dyDescent="0.25">
      <c r="B3542" s="553"/>
      <c r="C3542" s="553"/>
    </row>
    <row r="3543" spans="2:3" x14ac:dyDescent="0.25">
      <c r="B3543" s="553"/>
      <c r="C3543" s="553"/>
    </row>
    <row r="3544" spans="2:3" x14ac:dyDescent="0.25">
      <c r="B3544" s="553"/>
      <c r="C3544" s="553"/>
    </row>
    <row r="3545" spans="2:3" x14ac:dyDescent="0.25">
      <c r="B3545" s="553"/>
      <c r="C3545" s="553"/>
    </row>
    <row r="3546" spans="2:3" x14ac:dyDescent="0.25">
      <c r="B3546" s="553"/>
      <c r="C3546" s="553"/>
    </row>
    <row r="3547" spans="2:3" x14ac:dyDescent="0.25">
      <c r="B3547" s="553"/>
      <c r="C3547" s="553"/>
    </row>
    <row r="3548" spans="2:3" x14ac:dyDescent="0.25">
      <c r="B3548" s="553"/>
      <c r="C3548" s="553"/>
    </row>
    <row r="3549" spans="2:3" x14ac:dyDescent="0.25">
      <c r="B3549" s="553"/>
      <c r="C3549" s="553"/>
    </row>
    <row r="3550" spans="2:3" x14ac:dyDescent="0.25">
      <c r="B3550" s="553"/>
      <c r="C3550" s="553"/>
    </row>
    <row r="3551" spans="2:3" x14ac:dyDescent="0.25">
      <c r="B3551" s="553"/>
      <c r="C3551" s="553"/>
    </row>
    <row r="3552" spans="2:3" x14ac:dyDescent="0.25">
      <c r="B3552" s="553"/>
      <c r="C3552" s="553"/>
    </row>
    <row r="3553" spans="2:3" x14ac:dyDescent="0.25">
      <c r="B3553" s="553"/>
      <c r="C3553" s="553"/>
    </row>
    <row r="3554" spans="2:3" x14ac:dyDescent="0.25">
      <c r="B3554" s="553"/>
      <c r="C3554" s="553"/>
    </row>
    <row r="3555" spans="2:3" x14ac:dyDescent="0.25">
      <c r="B3555" s="553"/>
      <c r="C3555" s="553"/>
    </row>
    <row r="3556" spans="2:3" x14ac:dyDescent="0.25">
      <c r="B3556" s="553"/>
      <c r="C3556" s="553"/>
    </row>
    <row r="3557" spans="2:3" x14ac:dyDescent="0.25">
      <c r="B3557" s="553"/>
      <c r="C3557" s="553"/>
    </row>
    <row r="3558" spans="2:3" x14ac:dyDescent="0.25">
      <c r="B3558" s="553"/>
      <c r="C3558" s="553"/>
    </row>
    <row r="3559" spans="2:3" x14ac:dyDescent="0.25">
      <c r="B3559" s="553"/>
      <c r="C3559" s="553"/>
    </row>
    <row r="3560" spans="2:3" x14ac:dyDescent="0.25">
      <c r="B3560" s="553"/>
      <c r="C3560" s="553"/>
    </row>
    <row r="3561" spans="2:3" x14ac:dyDescent="0.25">
      <c r="B3561" s="553"/>
      <c r="C3561" s="553"/>
    </row>
    <row r="3562" spans="2:3" x14ac:dyDescent="0.25">
      <c r="B3562" s="553"/>
      <c r="C3562" s="553"/>
    </row>
    <row r="3563" spans="2:3" x14ac:dyDescent="0.25">
      <c r="B3563" s="553"/>
      <c r="C3563" s="553"/>
    </row>
    <row r="3564" spans="2:3" x14ac:dyDescent="0.25">
      <c r="B3564" s="553"/>
      <c r="C3564" s="553"/>
    </row>
    <row r="3565" spans="2:3" x14ac:dyDescent="0.25">
      <c r="B3565" s="553"/>
      <c r="C3565" s="553"/>
    </row>
    <row r="3566" spans="2:3" x14ac:dyDescent="0.25">
      <c r="B3566" s="553"/>
      <c r="C3566" s="553"/>
    </row>
    <row r="3567" spans="2:3" x14ac:dyDescent="0.25">
      <c r="B3567" s="553"/>
      <c r="C3567" s="553"/>
    </row>
    <row r="3568" spans="2:3" x14ac:dyDescent="0.25">
      <c r="B3568" s="553"/>
      <c r="C3568" s="553"/>
    </row>
    <row r="3569" spans="2:3" x14ac:dyDescent="0.25">
      <c r="B3569" s="553"/>
      <c r="C3569" s="553"/>
    </row>
    <row r="3570" spans="2:3" x14ac:dyDescent="0.25">
      <c r="B3570" s="553"/>
      <c r="C3570" s="553"/>
    </row>
    <row r="3571" spans="2:3" x14ac:dyDescent="0.25">
      <c r="B3571" s="553"/>
      <c r="C3571" s="553"/>
    </row>
    <row r="3572" spans="2:3" x14ac:dyDescent="0.25">
      <c r="B3572" s="553"/>
      <c r="C3572" s="553"/>
    </row>
    <row r="3573" spans="2:3" x14ac:dyDescent="0.25">
      <c r="B3573" s="553"/>
      <c r="C3573" s="553"/>
    </row>
    <row r="3574" spans="2:3" x14ac:dyDescent="0.25">
      <c r="B3574" s="553"/>
      <c r="C3574" s="553"/>
    </row>
    <row r="3575" spans="2:3" x14ac:dyDescent="0.25">
      <c r="B3575" s="553"/>
      <c r="C3575" s="553"/>
    </row>
    <row r="3576" spans="2:3" x14ac:dyDescent="0.25">
      <c r="B3576" s="553"/>
      <c r="C3576" s="553"/>
    </row>
    <row r="3577" spans="2:3" x14ac:dyDescent="0.25">
      <c r="B3577" s="553"/>
      <c r="C3577" s="553"/>
    </row>
    <row r="3578" spans="2:3" x14ac:dyDescent="0.25">
      <c r="B3578" s="553"/>
      <c r="C3578" s="553"/>
    </row>
    <row r="3579" spans="2:3" x14ac:dyDescent="0.25">
      <c r="B3579" s="553"/>
      <c r="C3579" s="553"/>
    </row>
    <row r="3580" spans="2:3" x14ac:dyDescent="0.25">
      <c r="B3580" s="553"/>
      <c r="C3580" s="553"/>
    </row>
    <row r="3581" spans="2:3" x14ac:dyDescent="0.25">
      <c r="B3581" s="553"/>
      <c r="C3581" s="553"/>
    </row>
    <row r="3582" spans="2:3" x14ac:dyDescent="0.25">
      <c r="B3582" s="553"/>
      <c r="C3582" s="553"/>
    </row>
    <row r="3583" spans="2:3" x14ac:dyDescent="0.25">
      <c r="B3583" s="553"/>
      <c r="C3583" s="553"/>
    </row>
    <row r="3584" spans="2:3" x14ac:dyDescent="0.25">
      <c r="B3584" s="553"/>
      <c r="C3584" s="553"/>
    </row>
    <row r="3585" spans="2:3" x14ac:dyDescent="0.25">
      <c r="B3585" s="553"/>
      <c r="C3585" s="553"/>
    </row>
    <row r="3586" spans="2:3" x14ac:dyDescent="0.25">
      <c r="B3586" s="553"/>
      <c r="C3586" s="553"/>
    </row>
    <row r="3587" spans="2:3" x14ac:dyDescent="0.25">
      <c r="B3587" s="553"/>
      <c r="C3587" s="553"/>
    </row>
    <row r="3588" spans="2:3" x14ac:dyDescent="0.25">
      <c r="B3588" s="553"/>
      <c r="C3588" s="553"/>
    </row>
    <row r="3589" spans="2:3" x14ac:dyDescent="0.25">
      <c r="B3589" s="553"/>
      <c r="C3589" s="553"/>
    </row>
    <row r="3590" spans="2:3" x14ac:dyDescent="0.25">
      <c r="B3590" s="553"/>
      <c r="C3590" s="553"/>
    </row>
    <row r="3591" spans="2:3" x14ac:dyDescent="0.25">
      <c r="B3591" s="553"/>
      <c r="C3591" s="553"/>
    </row>
    <row r="3592" spans="2:3" x14ac:dyDescent="0.25">
      <c r="B3592" s="553"/>
      <c r="C3592" s="553"/>
    </row>
    <row r="3593" spans="2:3" x14ac:dyDescent="0.25">
      <c r="B3593" s="553"/>
      <c r="C3593" s="553"/>
    </row>
    <row r="3594" spans="2:3" x14ac:dyDescent="0.25">
      <c r="B3594" s="553"/>
      <c r="C3594" s="553"/>
    </row>
    <row r="3595" spans="2:3" x14ac:dyDescent="0.25">
      <c r="B3595" s="553"/>
      <c r="C3595" s="553"/>
    </row>
    <row r="3596" spans="2:3" x14ac:dyDescent="0.25">
      <c r="B3596" s="553"/>
      <c r="C3596" s="553"/>
    </row>
    <row r="3597" spans="2:3" x14ac:dyDescent="0.25">
      <c r="B3597" s="553"/>
      <c r="C3597" s="553"/>
    </row>
    <row r="3598" spans="2:3" x14ac:dyDescent="0.25">
      <c r="B3598" s="553"/>
      <c r="C3598" s="553"/>
    </row>
    <row r="3599" spans="2:3" x14ac:dyDescent="0.25">
      <c r="B3599" s="553"/>
      <c r="C3599" s="553"/>
    </row>
    <row r="3600" spans="2:3" x14ac:dyDescent="0.25">
      <c r="B3600" s="553"/>
      <c r="C3600" s="553"/>
    </row>
    <row r="3601" spans="2:3" x14ac:dyDescent="0.25">
      <c r="B3601" s="553"/>
      <c r="C3601" s="553"/>
    </row>
    <row r="3602" spans="2:3" x14ac:dyDescent="0.25">
      <c r="B3602" s="553"/>
      <c r="C3602" s="553"/>
    </row>
    <row r="3603" spans="2:3" x14ac:dyDescent="0.25">
      <c r="B3603" s="553"/>
      <c r="C3603" s="553"/>
    </row>
    <row r="3604" spans="2:3" x14ac:dyDescent="0.25">
      <c r="B3604" s="553"/>
      <c r="C3604" s="553"/>
    </row>
    <row r="3605" spans="2:3" x14ac:dyDescent="0.25">
      <c r="B3605" s="553"/>
      <c r="C3605" s="553"/>
    </row>
    <row r="3606" spans="2:3" x14ac:dyDescent="0.25">
      <c r="B3606" s="553"/>
      <c r="C3606" s="553"/>
    </row>
    <row r="3607" spans="2:3" x14ac:dyDescent="0.25">
      <c r="B3607" s="553"/>
      <c r="C3607" s="553"/>
    </row>
    <row r="3608" spans="2:3" x14ac:dyDescent="0.25">
      <c r="B3608" s="553"/>
      <c r="C3608" s="553"/>
    </row>
    <row r="3609" spans="2:3" x14ac:dyDescent="0.25">
      <c r="B3609" s="553"/>
      <c r="C3609" s="553"/>
    </row>
    <row r="3610" spans="2:3" x14ac:dyDescent="0.25">
      <c r="B3610" s="553"/>
      <c r="C3610" s="553"/>
    </row>
    <row r="3611" spans="2:3" x14ac:dyDescent="0.25">
      <c r="B3611" s="553"/>
      <c r="C3611" s="553"/>
    </row>
    <row r="3612" spans="2:3" x14ac:dyDescent="0.25">
      <c r="B3612" s="553"/>
      <c r="C3612" s="553"/>
    </row>
    <row r="3613" spans="2:3" x14ac:dyDescent="0.25">
      <c r="B3613" s="553"/>
      <c r="C3613" s="553"/>
    </row>
    <row r="3614" spans="2:3" x14ac:dyDescent="0.25">
      <c r="B3614" s="553"/>
      <c r="C3614" s="553"/>
    </row>
    <row r="3615" spans="2:3" x14ac:dyDescent="0.25">
      <c r="B3615" s="553"/>
      <c r="C3615" s="553"/>
    </row>
    <row r="3616" spans="2:3" x14ac:dyDescent="0.25">
      <c r="B3616" s="553"/>
      <c r="C3616" s="553"/>
    </row>
    <row r="3617" spans="2:3" x14ac:dyDescent="0.25">
      <c r="B3617" s="553"/>
      <c r="C3617" s="553"/>
    </row>
    <row r="3618" spans="2:3" x14ac:dyDescent="0.25">
      <c r="B3618" s="553"/>
      <c r="C3618" s="553"/>
    </row>
    <row r="3619" spans="2:3" x14ac:dyDescent="0.25">
      <c r="B3619" s="553"/>
      <c r="C3619" s="553"/>
    </row>
    <row r="3620" spans="2:3" x14ac:dyDescent="0.25">
      <c r="B3620" s="553"/>
      <c r="C3620" s="553"/>
    </row>
    <row r="3621" spans="2:3" x14ac:dyDescent="0.25">
      <c r="B3621" s="553"/>
      <c r="C3621" s="553"/>
    </row>
    <row r="3622" spans="2:3" x14ac:dyDescent="0.25">
      <c r="B3622" s="553"/>
      <c r="C3622" s="553"/>
    </row>
    <row r="3623" spans="2:3" x14ac:dyDescent="0.25">
      <c r="B3623" s="553"/>
      <c r="C3623" s="553"/>
    </row>
    <row r="3624" spans="2:3" x14ac:dyDescent="0.25">
      <c r="B3624" s="553"/>
      <c r="C3624" s="553"/>
    </row>
    <row r="3625" spans="2:3" x14ac:dyDescent="0.25">
      <c r="B3625" s="553"/>
      <c r="C3625" s="553"/>
    </row>
    <row r="3626" spans="2:3" x14ac:dyDescent="0.25">
      <c r="B3626" s="553"/>
      <c r="C3626" s="553"/>
    </row>
    <row r="3627" spans="2:3" x14ac:dyDescent="0.25">
      <c r="B3627" s="553"/>
      <c r="C3627" s="553"/>
    </row>
    <row r="3628" spans="2:3" x14ac:dyDescent="0.25">
      <c r="B3628" s="553"/>
      <c r="C3628" s="553"/>
    </row>
    <row r="3629" spans="2:3" x14ac:dyDescent="0.25">
      <c r="B3629" s="553"/>
      <c r="C3629" s="553"/>
    </row>
    <row r="3630" spans="2:3" x14ac:dyDescent="0.25">
      <c r="B3630" s="553"/>
      <c r="C3630" s="553"/>
    </row>
    <row r="3631" spans="2:3" x14ac:dyDescent="0.25">
      <c r="B3631" s="553"/>
      <c r="C3631" s="553"/>
    </row>
    <row r="3632" spans="2:3" x14ac:dyDescent="0.25">
      <c r="B3632" s="553"/>
      <c r="C3632" s="553"/>
    </row>
    <row r="3633" spans="2:3" x14ac:dyDescent="0.25">
      <c r="B3633" s="553"/>
      <c r="C3633" s="553"/>
    </row>
    <row r="3634" spans="2:3" x14ac:dyDescent="0.25">
      <c r="B3634" s="553"/>
      <c r="C3634" s="553"/>
    </row>
    <row r="3635" spans="2:3" x14ac:dyDescent="0.25">
      <c r="B3635" s="553"/>
      <c r="C3635" s="553"/>
    </row>
    <row r="3636" spans="2:3" x14ac:dyDescent="0.25">
      <c r="B3636" s="553"/>
      <c r="C3636" s="553"/>
    </row>
    <row r="3637" spans="2:3" x14ac:dyDescent="0.25">
      <c r="B3637" s="553"/>
      <c r="C3637" s="553"/>
    </row>
    <row r="3638" spans="2:3" x14ac:dyDescent="0.25">
      <c r="B3638" s="553"/>
      <c r="C3638" s="553"/>
    </row>
    <row r="3639" spans="2:3" x14ac:dyDescent="0.25">
      <c r="B3639" s="553"/>
      <c r="C3639" s="553"/>
    </row>
    <row r="3640" spans="2:3" x14ac:dyDescent="0.25">
      <c r="B3640" s="553"/>
      <c r="C3640" s="553"/>
    </row>
    <row r="3641" spans="2:3" x14ac:dyDescent="0.25">
      <c r="B3641" s="553"/>
      <c r="C3641" s="553"/>
    </row>
    <row r="3642" spans="2:3" x14ac:dyDescent="0.25">
      <c r="B3642" s="553"/>
      <c r="C3642" s="553"/>
    </row>
    <row r="3643" spans="2:3" x14ac:dyDescent="0.25">
      <c r="B3643" s="553"/>
      <c r="C3643" s="553"/>
    </row>
    <row r="3644" spans="2:3" x14ac:dyDescent="0.25">
      <c r="B3644" s="553"/>
      <c r="C3644" s="553"/>
    </row>
    <row r="3645" spans="2:3" x14ac:dyDescent="0.25">
      <c r="B3645" s="553"/>
      <c r="C3645" s="553"/>
    </row>
    <row r="3646" spans="2:3" x14ac:dyDescent="0.25">
      <c r="B3646" s="553"/>
      <c r="C3646" s="553"/>
    </row>
    <row r="3647" spans="2:3" x14ac:dyDescent="0.25">
      <c r="B3647" s="553"/>
      <c r="C3647" s="553"/>
    </row>
    <row r="3648" spans="2:3" x14ac:dyDescent="0.25">
      <c r="B3648" s="553"/>
      <c r="C3648" s="553"/>
    </row>
    <row r="3649" spans="2:3" x14ac:dyDescent="0.25">
      <c r="B3649" s="553"/>
      <c r="C3649" s="553"/>
    </row>
    <row r="3650" spans="2:3" x14ac:dyDescent="0.25">
      <c r="B3650" s="553"/>
      <c r="C3650" s="553"/>
    </row>
    <row r="3651" spans="2:3" x14ac:dyDescent="0.25">
      <c r="B3651" s="553"/>
      <c r="C3651" s="553"/>
    </row>
    <row r="3652" spans="2:3" x14ac:dyDescent="0.25">
      <c r="B3652" s="553"/>
      <c r="C3652" s="553"/>
    </row>
    <row r="3653" spans="2:3" x14ac:dyDescent="0.25">
      <c r="B3653" s="553"/>
      <c r="C3653" s="553"/>
    </row>
    <row r="3654" spans="2:3" x14ac:dyDescent="0.25">
      <c r="B3654" s="553"/>
      <c r="C3654" s="553"/>
    </row>
    <row r="3655" spans="2:3" x14ac:dyDescent="0.25">
      <c r="B3655" s="553"/>
      <c r="C3655" s="553"/>
    </row>
    <row r="3656" spans="2:3" x14ac:dyDescent="0.25">
      <c r="B3656" s="553"/>
      <c r="C3656" s="553"/>
    </row>
    <row r="3657" spans="2:3" x14ac:dyDescent="0.25">
      <c r="B3657" s="553"/>
      <c r="C3657" s="553"/>
    </row>
    <row r="3658" spans="2:3" x14ac:dyDescent="0.25">
      <c r="B3658" s="553"/>
      <c r="C3658" s="553"/>
    </row>
    <row r="3659" spans="2:3" x14ac:dyDescent="0.25">
      <c r="B3659" s="553"/>
      <c r="C3659" s="553"/>
    </row>
    <row r="3660" spans="2:3" x14ac:dyDescent="0.25">
      <c r="B3660" s="553"/>
      <c r="C3660" s="553"/>
    </row>
    <row r="3661" spans="2:3" x14ac:dyDescent="0.25">
      <c r="B3661" s="553"/>
      <c r="C3661" s="553"/>
    </row>
    <row r="3662" spans="2:3" x14ac:dyDescent="0.25">
      <c r="B3662" s="553"/>
      <c r="C3662" s="553"/>
    </row>
    <row r="3663" spans="2:3" x14ac:dyDescent="0.25">
      <c r="B3663" s="553"/>
      <c r="C3663" s="553"/>
    </row>
    <row r="3664" spans="2:3" x14ac:dyDescent="0.25">
      <c r="B3664" s="553"/>
      <c r="C3664" s="553"/>
    </row>
    <row r="3665" spans="2:3" x14ac:dyDescent="0.25">
      <c r="B3665" s="553"/>
      <c r="C3665" s="553"/>
    </row>
    <row r="3666" spans="2:3" x14ac:dyDescent="0.25">
      <c r="B3666" s="553"/>
      <c r="C3666" s="553"/>
    </row>
    <row r="3667" spans="2:3" x14ac:dyDescent="0.25">
      <c r="B3667" s="553"/>
      <c r="C3667" s="553"/>
    </row>
    <row r="3668" spans="2:3" x14ac:dyDescent="0.25">
      <c r="B3668" s="553"/>
      <c r="C3668" s="553"/>
    </row>
    <row r="3669" spans="2:3" x14ac:dyDescent="0.25">
      <c r="B3669" s="553"/>
      <c r="C3669" s="553"/>
    </row>
    <row r="3670" spans="2:3" x14ac:dyDescent="0.25">
      <c r="B3670" s="553"/>
      <c r="C3670" s="553"/>
    </row>
    <row r="3671" spans="2:3" x14ac:dyDescent="0.25">
      <c r="B3671" s="553"/>
      <c r="C3671" s="553"/>
    </row>
    <row r="3672" spans="2:3" x14ac:dyDescent="0.25">
      <c r="B3672" s="553"/>
      <c r="C3672" s="553"/>
    </row>
    <row r="3673" spans="2:3" x14ac:dyDescent="0.25">
      <c r="B3673" s="553"/>
      <c r="C3673" s="553"/>
    </row>
    <row r="3674" spans="2:3" x14ac:dyDescent="0.25">
      <c r="B3674" s="553"/>
      <c r="C3674" s="553"/>
    </row>
    <row r="3675" spans="2:3" x14ac:dyDescent="0.25">
      <c r="B3675" s="553"/>
      <c r="C3675" s="553"/>
    </row>
    <row r="3676" spans="2:3" x14ac:dyDescent="0.25">
      <c r="B3676" s="553"/>
      <c r="C3676" s="553"/>
    </row>
    <row r="3677" spans="2:3" x14ac:dyDescent="0.25">
      <c r="B3677" s="553"/>
      <c r="C3677" s="553"/>
    </row>
    <row r="3678" spans="2:3" x14ac:dyDescent="0.25">
      <c r="B3678" s="553"/>
      <c r="C3678" s="553"/>
    </row>
    <row r="3679" spans="2:3" x14ac:dyDescent="0.25">
      <c r="B3679" s="553"/>
      <c r="C3679" s="553"/>
    </row>
    <row r="3680" spans="2:3" x14ac:dyDescent="0.25">
      <c r="B3680" s="553"/>
      <c r="C3680" s="553"/>
    </row>
    <row r="3681" spans="2:3" x14ac:dyDescent="0.25">
      <c r="B3681" s="553"/>
      <c r="C3681" s="553"/>
    </row>
    <row r="3682" spans="2:3" x14ac:dyDescent="0.25">
      <c r="B3682" s="553"/>
      <c r="C3682" s="553"/>
    </row>
    <row r="3683" spans="2:3" x14ac:dyDescent="0.25">
      <c r="B3683" s="553"/>
      <c r="C3683" s="553"/>
    </row>
    <row r="3684" spans="2:3" x14ac:dyDescent="0.25">
      <c r="B3684" s="553"/>
      <c r="C3684" s="553"/>
    </row>
    <row r="3685" spans="2:3" x14ac:dyDescent="0.25">
      <c r="B3685" s="553"/>
      <c r="C3685" s="553"/>
    </row>
    <row r="3686" spans="2:3" x14ac:dyDescent="0.25">
      <c r="B3686" s="553"/>
      <c r="C3686" s="553"/>
    </row>
    <row r="3687" spans="2:3" x14ac:dyDescent="0.25">
      <c r="B3687" s="553"/>
      <c r="C3687" s="553"/>
    </row>
    <row r="3688" spans="2:3" x14ac:dyDescent="0.25">
      <c r="B3688" s="553"/>
      <c r="C3688" s="553"/>
    </row>
    <row r="3689" spans="2:3" x14ac:dyDescent="0.25">
      <c r="B3689" s="553"/>
      <c r="C3689" s="553"/>
    </row>
    <row r="3690" spans="2:3" x14ac:dyDescent="0.25">
      <c r="B3690" s="553"/>
      <c r="C3690" s="553"/>
    </row>
    <row r="3691" spans="2:3" x14ac:dyDescent="0.25">
      <c r="B3691" s="553"/>
      <c r="C3691" s="553"/>
    </row>
    <row r="3692" spans="2:3" x14ac:dyDescent="0.25">
      <c r="B3692" s="553"/>
      <c r="C3692" s="553"/>
    </row>
    <row r="3693" spans="2:3" x14ac:dyDescent="0.25">
      <c r="B3693" s="553"/>
      <c r="C3693" s="553"/>
    </row>
    <row r="3694" spans="2:3" x14ac:dyDescent="0.25">
      <c r="B3694" s="553"/>
      <c r="C3694" s="553"/>
    </row>
    <row r="3695" spans="2:3" x14ac:dyDescent="0.25">
      <c r="B3695" s="553"/>
      <c r="C3695" s="553"/>
    </row>
    <row r="3696" spans="2:3" x14ac:dyDescent="0.25">
      <c r="B3696" s="553"/>
      <c r="C3696" s="553"/>
    </row>
    <row r="3697" spans="2:3" x14ac:dyDescent="0.25">
      <c r="B3697" s="553"/>
      <c r="C3697" s="553"/>
    </row>
    <row r="3698" spans="2:3" x14ac:dyDescent="0.25">
      <c r="B3698" s="553"/>
      <c r="C3698" s="553"/>
    </row>
    <row r="3699" spans="2:3" x14ac:dyDescent="0.25">
      <c r="B3699" s="553"/>
      <c r="C3699" s="553"/>
    </row>
    <row r="3700" spans="2:3" x14ac:dyDescent="0.25">
      <c r="B3700" s="553"/>
      <c r="C3700" s="553"/>
    </row>
    <row r="3701" spans="2:3" x14ac:dyDescent="0.25">
      <c r="B3701" s="553"/>
      <c r="C3701" s="553"/>
    </row>
    <row r="3702" spans="2:3" x14ac:dyDescent="0.25">
      <c r="B3702" s="553"/>
      <c r="C3702" s="553"/>
    </row>
    <row r="3703" spans="2:3" x14ac:dyDescent="0.25">
      <c r="B3703" s="553"/>
      <c r="C3703" s="553"/>
    </row>
    <row r="3704" spans="2:3" x14ac:dyDescent="0.25">
      <c r="B3704" s="553"/>
      <c r="C3704" s="553"/>
    </row>
    <row r="3705" spans="2:3" x14ac:dyDescent="0.25">
      <c r="B3705" s="553"/>
      <c r="C3705" s="553"/>
    </row>
    <row r="3706" spans="2:3" x14ac:dyDescent="0.25">
      <c r="B3706" s="553"/>
      <c r="C3706" s="553"/>
    </row>
    <row r="3707" spans="2:3" x14ac:dyDescent="0.25">
      <c r="B3707" s="553"/>
      <c r="C3707" s="553"/>
    </row>
    <row r="3708" spans="2:3" x14ac:dyDescent="0.25">
      <c r="B3708" s="553"/>
      <c r="C3708" s="553"/>
    </row>
    <row r="3709" spans="2:3" x14ac:dyDescent="0.25">
      <c r="B3709" s="553"/>
      <c r="C3709" s="553"/>
    </row>
    <row r="3710" spans="2:3" x14ac:dyDescent="0.25">
      <c r="B3710" s="553"/>
      <c r="C3710" s="553"/>
    </row>
    <row r="3711" spans="2:3" x14ac:dyDescent="0.25">
      <c r="B3711" s="553"/>
      <c r="C3711" s="553"/>
    </row>
    <row r="3712" spans="2:3" x14ac:dyDescent="0.25">
      <c r="B3712" s="553"/>
      <c r="C3712" s="553"/>
    </row>
    <row r="3713" spans="2:3" x14ac:dyDescent="0.25">
      <c r="B3713" s="553"/>
      <c r="C3713" s="553"/>
    </row>
    <row r="3714" spans="2:3" x14ac:dyDescent="0.25">
      <c r="B3714" s="553"/>
      <c r="C3714" s="553"/>
    </row>
    <row r="3715" spans="2:3" x14ac:dyDescent="0.25">
      <c r="B3715" s="553"/>
      <c r="C3715" s="553"/>
    </row>
    <row r="3716" spans="2:3" x14ac:dyDescent="0.25">
      <c r="B3716" s="553"/>
      <c r="C3716" s="553"/>
    </row>
    <row r="3717" spans="2:3" x14ac:dyDescent="0.25">
      <c r="B3717" s="553"/>
      <c r="C3717" s="553"/>
    </row>
    <row r="3718" spans="2:3" x14ac:dyDescent="0.25">
      <c r="B3718" s="553"/>
      <c r="C3718" s="553"/>
    </row>
    <row r="3719" spans="2:3" x14ac:dyDescent="0.25">
      <c r="B3719" s="553"/>
      <c r="C3719" s="553"/>
    </row>
    <row r="3720" spans="2:3" x14ac:dyDescent="0.25">
      <c r="B3720" s="553"/>
      <c r="C3720" s="553"/>
    </row>
    <row r="3721" spans="2:3" x14ac:dyDescent="0.25">
      <c r="B3721" s="553"/>
      <c r="C3721" s="553"/>
    </row>
    <row r="3722" spans="2:3" x14ac:dyDescent="0.25">
      <c r="B3722" s="553"/>
      <c r="C3722" s="553"/>
    </row>
    <row r="3723" spans="2:3" x14ac:dyDescent="0.25">
      <c r="B3723" s="553"/>
      <c r="C3723" s="553"/>
    </row>
    <row r="3724" spans="2:3" x14ac:dyDescent="0.25">
      <c r="B3724" s="553"/>
      <c r="C3724" s="553"/>
    </row>
    <row r="3725" spans="2:3" x14ac:dyDescent="0.25">
      <c r="B3725" s="553"/>
      <c r="C3725" s="553"/>
    </row>
    <row r="3726" spans="2:3" x14ac:dyDescent="0.25">
      <c r="B3726" s="553"/>
      <c r="C3726" s="553"/>
    </row>
    <row r="3727" spans="2:3" x14ac:dyDescent="0.25">
      <c r="B3727" s="553"/>
      <c r="C3727" s="553"/>
    </row>
    <row r="3728" spans="2:3" x14ac:dyDescent="0.25">
      <c r="B3728" s="553"/>
      <c r="C3728" s="553"/>
    </row>
    <row r="3729" spans="2:3" x14ac:dyDescent="0.25">
      <c r="B3729" s="553"/>
      <c r="C3729" s="553"/>
    </row>
    <row r="3730" spans="2:3" x14ac:dyDescent="0.25">
      <c r="B3730" s="553"/>
      <c r="C3730" s="553"/>
    </row>
    <row r="3731" spans="2:3" x14ac:dyDescent="0.25">
      <c r="B3731" s="553"/>
      <c r="C3731" s="553"/>
    </row>
    <row r="3732" spans="2:3" x14ac:dyDescent="0.25">
      <c r="B3732" s="553"/>
      <c r="C3732" s="553"/>
    </row>
    <row r="3733" spans="2:3" x14ac:dyDescent="0.25">
      <c r="B3733" s="553"/>
      <c r="C3733" s="553"/>
    </row>
    <row r="3734" spans="2:3" x14ac:dyDescent="0.25">
      <c r="B3734" s="553"/>
      <c r="C3734" s="553"/>
    </row>
    <row r="3735" spans="2:3" x14ac:dyDescent="0.25">
      <c r="B3735" s="553"/>
      <c r="C3735" s="553"/>
    </row>
    <row r="3736" spans="2:3" x14ac:dyDescent="0.25">
      <c r="B3736" s="553"/>
      <c r="C3736" s="553"/>
    </row>
    <row r="3737" spans="2:3" x14ac:dyDescent="0.25">
      <c r="B3737" s="553"/>
      <c r="C3737" s="553"/>
    </row>
    <row r="3738" spans="2:3" x14ac:dyDescent="0.25">
      <c r="B3738" s="553"/>
      <c r="C3738" s="553"/>
    </row>
    <row r="3739" spans="2:3" x14ac:dyDescent="0.25">
      <c r="B3739" s="553"/>
      <c r="C3739" s="553"/>
    </row>
    <row r="3740" spans="2:3" x14ac:dyDescent="0.25">
      <c r="B3740" s="553"/>
      <c r="C3740" s="553"/>
    </row>
    <row r="3741" spans="2:3" x14ac:dyDescent="0.25">
      <c r="B3741" s="553"/>
      <c r="C3741" s="553"/>
    </row>
    <row r="3742" spans="2:3" x14ac:dyDescent="0.25">
      <c r="B3742" s="553"/>
      <c r="C3742" s="553"/>
    </row>
    <row r="3743" spans="2:3" x14ac:dyDescent="0.25">
      <c r="B3743" s="553"/>
      <c r="C3743" s="553"/>
    </row>
    <row r="3744" spans="2:3" x14ac:dyDescent="0.25">
      <c r="B3744" s="553"/>
      <c r="C3744" s="553"/>
    </row>
    <row r="3745" spans="2:3" x14ac:dyDescent="0.25">
      <c r="B3745" s="553"/>
      <c r="C3745" s="553"/>
    </row>
    <row r="3746" spans="2:3" x14ac:dyDescent="0.25">
      <c r="B3746" s="553"/>
      <c r="C3746" s="553"/>
    </row>
    <row r="3747" spans="2:3" x14ac:dyDescent="0.25">
      <c r="B3747" s="553"/>
      <c r="C3747" s="553"/>
    </row>
    <row r="3748" spans="2:3" x14ac:dyDescent="0.25">
      <c r="B3748" s="553"/>
      <c r="C3748" s="553"/>
    </row>
    <row r="3749" spans="2:3" x14ac:dyDescent="0.25">
      <c r="B3749" s="553"/>
      <c r="C3749" s="553"/>
    </row>
    <row r="3750" spans="2:3" x14ac:dyDescent="0.25">
      <c r="B3750" s="553"/>
      <c r="C3750" s="553"/>
    </row>
    <row r="3751" spans="2:3" x14ac:dyDescent="0.25">
      <c r="B3751" s="553"/>
      <c r="C3751" s="553"/>
    </row>
    <row r="3752" spans="2:3" x14ac:dyDescent="0.25">
      <c r="B3752" s="553"/>
      <c r="C3752" s="553"/>
    </row>
    <row r="3753" spans="2:3" x14ac:dyDescent="0.25">
      <c r="B3753" s="553"/>
      <c r="C3753" s="553"/>
    </row>
    <row r="3754" spans="2:3" x14ac:dyDescent="0.25">
      <c r="B3754" s="553"/>
      <c r="C3754" s="553"/>
    </row>
    <row r="3755" spans="2:3" x14ac:dyDescent="0.25">
      <c r="B3755" s="553"/>
      <c r="C3755" s="553"/>
    </row>
    <row r="3756" spans="2:3" x14ac:dyDescent="0.25">
      <c r="B3756" s="553"/>
      <c r="C3756" s="553"/>
    </row>
    <row r="3757" spans="2:3" x14ac:dyDescent="0.25">
      <c r="B3757" s="553"/>
      <c r="C3757" s="553"/>
    </row>
    <row r="3758" spans="2:3" x14ac:dyDescent="0.25">
      <c r="B3758" s="553"/>
      <c r="C3758" s="553"/>
    </row>
    <row r="3759" spans="2:3" x14ac:dyDescent="0.25">
      <c r="B3759" s="553"/>
      <c r="C3759" s="553"/>
    </row>
    <row r="3760" spans="2:3" x14ac:dyDescent="0.25">
      <c r="B3760" s="553"/>
      <c r="C3760" s="553"/>
    </row>
    <row r="3761" spans="2:3" x14ac:dyDescent="0.25">
      <c r="B3761" s="553"/>
      <c r="C3761" s="553"/>
    </row>
    <row r="3762" spans="2:3" x14ac:dyDescent="0.25">
      <c r="B3762" s="553"/>
      <c r="C3762" s="553"/>
    </row>
    <row r="3763" spans="2:3" x14ac:dyDescent="0.25">
      <c r="B3763" s="553"/>
      <c r="C3763" s="553"/>
    </row>
    <row r="3764" spans="2:3" x14ac:dyDescent="0.25">
      <c r="B3764" s="553"/>
      <c r="C3764" s="553"/>
    </row>
    <row r="3765" spans="2:3" x14ac:dyDescent="0.25">
      <c r="B3765" s="553"/>
      <c r="C3765" s="553"/>
    </row>
    <row r="3766" spans="2:3" x14ac:dyDescent="0.25">
      <c r="B3766" s="553"/>
      <c r="C3766" s="553"/>
    </row>
    <row r="3767" spans="2:3" x14ac:dyDescent="0.25">
      <c r="B3767" s="553"/>
      <c r="C3767" s="553"/>
    </row>
    <row r="3768" spans="2:3" x14ac:dyDescent="0.25">
      <c r="B3768" s="553"/>
      <c r="C3768" s="553"/>
    </row>
    <row r="3769" spans="2:3" x14ac:dyDescent="0.25">
      <c r="B3769" s="553"/>
      <c r="C3769" s="553"/>
    </row>
    <row r="3770" spans="2:3" x14ac:dyDescent="0.25">
      <c r="B3770" s="553"/>
      <c r="C3770" s="553"/>
    </row>
    <row r="3771" spans="2:3" x14ac:dyDescent="0.25">
      <c r="B3771" s="553"/>
      <c r="C3771" s="553"/>
    </row>
    <row r="3772" spans="2:3" x14ac:dyDescent="0.25">
      <c r="B3772" s="553"/>
      <c r="C3772" s="553"/>
    </row>
    <row r="3773" spans="2:3" x14ac:dyDescent="0.25">
      <c r="B3773" s="553"/>
      <c r="C3773" s="553"/>
    </row>
    <row r="3774" spans="2:3" x14ac:dyDescent="0.25">
      <c r="B3774" s="553"/>
      <c r="C3774" s="553"/>
    </row>
    <row r="3775" spans="2:3" x14ac:dyDescent="0.25">
      <c r="B3775" s="553"/>
      <c r="C3775" s="553"/>
    </row>
    <row r="3776" spans="2:3" x14ac:dyDescent="0.25">
      <c r="B3776" s="553"/>
      <c r="C3776" s="553"/>
    </row>
    <row r="3777" spans="2:3" x14ac:dyDescent="0.25">
      <c r="B3777" s="553"/>
      <c r="C3777" s="553"/>
    </row>
    <row r="3778" spans="2:3" x14ac:dyDescent="0.25">
      <c r="B3778" s="553"/>
      <c r="C3778" s="553"/>
    </row>
    <row r="3779" spans="2:3" x14ac:dyDescent="0.25">
      <c r="B3779" s="553"/>
      <c r="C3779" s="553"/>
    </row>
    <row r="3780" spans="2:3" x14ac:dyDescent="0.25">
      <c r="B3780" s="553"/>
      <c r="C3780" s="553"/>
    </row>
    <row r="3781" spans="2:3" x14ac:dyDescent="0.25">
      <c r="B3781" s="553"/>
      <c r="C3781" s="553"/>
    </row>
    <row r="3782" spans="2:3" x14ac:dyDescent="0.25">
      <c r="B3782" s="553"/>
      <c r="C3782" s="553"/>
    </row>
    <row r="3783" spans="2:3" x14ac:dyDescent="0.25">
      <c r="B3783" s="553"/>
      <c r="C3783" s="553"/>
    </row>
    <row r="3784" spans="2:3" x14ac:dyDescent="0.25">
      <c r="B3784" s="553"/>
      <c r="C3784" s="553"/>
    </row>
    <row r="3785" spans="2:3" x14ac:dyDescent="0.25">
      <c r="B3785" s="553"/>
      <c r="C3785" s="553"/>
    </row>
    <row r="3786" spans="2:3" x14ac:dyDescent="0.25">
      <c r="B3786" s="553"/>
      <c r="C3786" s="553"/>
    </row>
    <row r="3787" spans="2:3" x14ac:dyDescent="0.25">
      <c r="B3787" s="553"/>
      <c r="C3787" s="553"/>
    </row>
    <row r="3788" spans="2:3" x14ac:dyDescent="0.25">
      <c r="B3788" s="553"/>
      <c r="C3788" s="553"/>
    </row>
    <row r="3789" spans="2:3" x14ac:dyDescent="0.25">
      <c r="B3789" s="553"/>
      <c r="C3789" s="553"/>
    </row>
    <row r="3790" spans="2:3" x14ac:dyDescent="0.25">
      <c r="B3790" s="553"/>
      <c r="C3790" s="553"/>
    </row>
    <row r="3791" spans="2:3" x14ac:dyDescent="0.25">
      <c r="B3791" s="553"/>
      <c r="C3791" s="553"/>
    </row>
    <row r="3792" spans="2:3" x14ac:dyDescent="0.25">
      <c r="B3792" s="553"/>
      <c r="C3792" s="553"/>
    </row>
    <row r="3793" spans="2:3" x14ac:dyDescent="0.25">
      <c r="B3793" s="553"/>
      <c r="C3793" s="553"/>
    </row>
    <row r="3794" spans="2:3" x14ac:dyDescent="0.25">
      <c r="B3794" s="553"/>
      <c r="C3794" s="553"/>
    </row>
    <row r="3795" spans="2:3" x14ac:dyDescent="0.25">
      <c r="B3795" s="553"/>
      <c r="C3795" s="553"/>
    </row>
    <row r="3796" spans="2:3" x14ac:dyDescent="0.25">
      <c r="B3796" s="553"/>
      <c r="C3796" s="553"/>
    </row>
    <row r="3797" spans="2:3" x14ac:dyDescent="0.25">
      <c r="B3797" s="553"/>
      <c r="C3797" s="553"/>
    </row>
    <row r="3798" spans="2:3" x14ac:dyDescent="0.25">
      <c r="B3798" s="553"/>
      <c r="C3798" s="553"/>
    </row>
    <row r="3799" spans="2:3" x14ac:dyDescent="0.25">
      <c r="B3799" s="553"/>
      <c r="C3799" s="553"/>
    </row>
    <row r="3800" spans="2:3" x14ac:dyDescent="0.25">
      <c r="B3800" s="553"/>
      <c r="C3800" s="553"/>
    </row>
    <row r="3801" spans="2:3" x14ac:dyDescent="0.25">
      <c r="B3801" s="553"/>
      <c r="C3801" s="553"/>
    </row>
    <row r="3802" spans="2:3" x14ac:dyDescent="0.25">
      <c r="B3802" s="553"/>
      <c r="C3802" s="553"/>
    </row>
    <row r="3803" spans="2:3" x14ac:dyDescent="0.25">
      <c r="B3803" s="553"/>
      <c r="C3803" s="553"/>
    </row>
    <row r="3804" spans="2:3" x14ac:dyDescent="0.25">
      <c r="B3804" s="553"/>
      <c r="C3804" s="553"/>
    </row>
    <row r="3805" spans="2:3" x14ac:dyDescent="0.25">
      <c r="B3805" s="553"/>
      <c r="C3805" s="553"/>
    </row>
    <row r="3806" spans="2:3" x14ac:dyDescent="0.25">
      <c r="B3806" s="553"/>
      <c r="C3806" s="553"/>
    </row>
    <row r="3807" spans="2:3" x14ac:dyDescent="0.25">
      <c r="B3807" s="553"/>
      <c r="C3807" s="553"/>
    </row>
    <row r="3808" spans="2:3" x14ac:dyDescent="0.25">
      <c r="B3808" s="553"/>
      <c r="C3808" s="553"/>
    </row>
    <row r="3809" spans="2:3" x14ac:dyDescent="0.25">
      <c r="B3809" s="553"/>
      <c r="C3809" s="553"/>
    </row>
    <row r="3810" spans="2:3" x14ac:dyDescent="0.25">
      <c r="B3810" s="553"/>
      <c r="C3810" s="553"/>
    </row>
    <row r="3811" spans="2:3" x14ac:dyDescent="0.25">
      <c r="B3811" s="553"/>
      <c r="C3811" s="553"/>
    </row>
    <row r="3812" spans="2:3" x14ac:dyDescent="0.25">
      <c r="B3812" s="553"/>
      <c r="C3812" s="553"/>
    </row>
    <row r="3813" spans="2:3" x14ac:dyDescent="0.25">
      <c r="B3813" s="553"/>
      <c r="C3813" s="553"/>
    </row>
    <row r="3814" spans="2:3" x14ac:dyDescent="0.25">
      <c r="B3814" s="553"/>
      <c r="C3814" s="553"/>
    </row>
    <row r="3815" spans="2:3" x14ac:dyDescent="0.25">
      <c r="B3815" s="553"/>
      <c r="C3815" s="553"/>
    </row>
    <row r="3816" spans="2:3" x14ac:dyDescent="0.25">
      <c r="B3816" s="553"/>
      <c r="C3816" s="553"/>
    </row>
    <row r="3817" spans="2:3" x14ac:dyDescent="0.25">
      <c r="B3817" s="553"/>
      <c r="C3817" s="553"/>
    </row>
    <row r="3818" spans="2:3" x14ac:dyDescent="0.25">
      <c r="B3818" s="553"/>
      <c r="C3818" s="553"/>
    </row>
    <row r="3819" spans="2:3" x14ac:dyDescent="0.25">
      <c r="B3819" s="553"/>
      <c r="C3819" s="553"/>
    </row>
    <row r="3820" spans="2:3" x14ac:dyDescent="0.25">
      <c r="B3820" s="553"/>
      <c r="C3820" s="553"/>
    </row>
    <row r="3821" spans="2:3" x14ac:dyDescent="0.25">
      <c r="B3821" s="553"/>
      <c r="C3821" s="553"/>
    </row>
    <row r="3822" spans="2:3" x14ac:dyDescent="0.25">
      <c r="B3822" s="553"/>
      <c r="C3822" s="553"/>
    </row>
    <row r="3823" spans="2:3" x14ac:dyDescent="0.25">
      <c r="B3823" s="553"/>
      <c r="C3823" s="553"/>
    </row>
    <row r="3824" spans="2:3" x14ac:dyDescent="0.25">
      <c r="B3824" s="553"/>
      <c r="C3824" s="553"/>
    </row>
    <row r="3825" spans="2:3" x14ac:dyDescent="0.25">
      <c r="B3825" s="553"/>
      <c r="C3825" s="553"/>
    </row>
    <row r="3826" spans="2:3" x14ac:dyDescent="0.25">
      <c r="B3826" s="553"/>
      <c r="C3826" s="553"/>
    </row>
    <row r="3827" spans="2:3" x14ac:dyDescent="0.25">
      <c r="B3827" s="553"/>
      <c r="C3827" s="553"/>
    </row>
    <row r="3828" spans="2:3" x14ac:dyDescent="0.25">
      <c r="B3828" s="553"/>
      <c r="C3828" s="553"/>
    </row>
    <row r="3829" spans="2:3" x14ac:dyDescent="0.25">
      <c r="B3829" s="553"/>
      <c r="C3829" s="553"/>
    </row>
    <row r="3830" spans="2:3" x14ac:dyDescent="0.25">
      <c r="B3830" s="553"/>
      <c r="C3830" s="553"/>
    </row>
    <row r="3831" spans="2:3" x14ac:dyDescent="0.25">
      <c r="B3831" s="553"/>
      <c r="C3831" s="553"/>
    </row>
    <row r="3832" spans="2:3" x14ac:dyDescent="0.25">
      <c r="B3832" s="553"/>
      <c r="C3832" s="553"/>
    </row>
    <row r="3833" spans="2:3" x14ac:dyDescent="0.25">
      <c r="B3833" s="553"/>
      <c r="C3833" s="553"/>
    </row>
    <row r="3834" spans="2:3" x14ac:dyDescent="0.25">
      <c r="B3834" s="553"/>
      <c r="C3834" s="553"/>
    </row>
    <row r="3835" spans="2:3" x14ac:dyDescent="0.25">
      <c r="B3835" s="553"/>
      <c r="C3835" s="553"/>
    </row>
    <row r="3836" spans="2:3" x14ac:dyDescent="0.25">
      <c r="B3836" s="553"/>
      <c r="C3836" s="553"/>
    </row>
    <row r="3837" spans="2:3" x14ac:dyDescent="0.25">
      <c r="B3837" s="553"/>
      <c r="C3837" s="553"/>
    </row>
    <row r="3838" spans="2:3" x14ac:dyDescent="0.25">
      <c r="B3838" s="553"/>
      <c r="C3838" s="553"/>
    </row>
    <row r="3839" spans="2:3" x14ac:dyDescent="0.25">
      <c r="B3839" s="553"/>
      <c r="C3839" s="553"/>
    </row>
    <row r="3840" spans="2:3" x14ac:dyDescent="0.25">
      <c r="B3840" s="553"/>
      <c r="C3840" s="553"/>
    </row>
    <row r="3841" spans="2:3" x14ac:dyDescent="0.25">
      <c r="B3841" s="553"/>
      <c r="C3841" s="553"/>
    </row>
    <row r="3842" spans="2:3" x14ac:dyDescent="0.25">
      <c r="B3842" s="553"/>
      <c r="C3842" s="553"/>
    </row>
    <row r="3843" spans="2:3" x14ac:dyDescent="0.25">
      <c r="B3843" s="553"/>
      <c r="C3843" s="553"/>
    </row>
    <row r="3844" spans="2:3" x14ac:dyDescent="0.25">
      <c r="B3844" s="553"/>
      <c r="C3844" s="553"/>
    </row>
    <row r="3845" spans="2:3" x14ac:dyDescent="0.25">
      <c r="B3845" s="553"/>
      <c r="C3845" s="553"/>
    </row>
    <row r="3846" spans="2:3" x14ac:dyDescent="0.25">
      <c r="B3846" s="553"/>
      <c r="C3846" s="553"/>
    </row>
    <row r="3847" spans="2:3" x14ac:dyDescent="0.25">
      <c r="B3847" s="553"/>
      <c r="C3847" s="553"/>
    </row>
    <row r="3848" spans="2:3" x14ac:dyDescent="0.25">
      <c r="B3848" s="553"/>
      <c r="C3848" s="553"/>
    </row>
    <row r="3849" spans="2:3" x14ac:dyDescent="0.25">
      <c r="B3849" s="553"/>
      <c r="C3849" s="553"/>
    </row>
    <row r="3850" spans="2:3" x14ac:dyDescent="0.25">
      <c r="B3850" s="553"/>
      <c r="C3850" s="553"/>
    </row>
    <row r="3851" spans="2:3" x14ac:dyDescent="0.25">
      <c r="B3851" s="553"/>
      <c r="C3851" s="553"/>
    </row>
    <row r="3852" spans="2:3" x14ac:dyDescent="0.25">
      <c r="B3852" s="553"/>
      <c r="C3852" s="553"/>
    </row>
    <row r="3853" spans="2:3" x14ac:dyDescent="0.25">
      <c r="B3853" s="553"/>
      <c r="C3853" s="553"/>
    </row>
    <row r="3854" spans="2:3" x14ac:dyDescent="0.25">
      <c r="B3854" s="553"/>
      <c r="C3854" s="553"/>
    </row>
    <row r="3855" spans="2:3" x14ac:dyDescent="0.25">
      <c r="B3855" s="553"/>
      <c r="C3855" s="553"/>
    </row>
    <row r="3856" spans="2:3" x14ac:dyDescent="0.25">
      <c r="B3856" s="553"/>
      <c r="C3856" s="553"/>
    </row>
    <row r="3857" spans="2:3" x14ac:dyDescent="0.25">
      <c r="B3857" s="553"/>
      <c r="C3857" s="553"/>
    </row>
    <row r="3858" spans="2:3" x14ac:dyDescent="0.25">
      <c r="B3858" s="553"/>
      <c r="C3858" s="553"/>
    </row>
    <row r="3859" spans="2:3" x14ac:dyDescent="0.25">
      <c r="B3859" s="553"/>
      <c r="C3859" s="553"/>
    </row>
    <row r="3860" spans="2:3" x14ac:dyDescent="0.25">
      <c r="B3860" s="553"/>
      <c r="C3860" s="553"/>
    </row>
    <row r="3861" spans="2:3" x14ac:dyDescent="0.25">
      <c r="B3861" s="553"/>
      <c r="C3861" s="553"/>
    </row>
    <row r="3862" spans="2:3" x14ac:dyDescent="0.25">
      <c r="B3862" s="553"/>
      <c r="C3862" s="553"/>
    </row>
    <row r="3863" spans="2:3" x14ac:dyDescent="0.25">
      <c r="B3863" s="553"/>
      <c r="C3863" s="553"/>
    </row>
    <row r="3864" spans="2:3" x14ac:dyDescent="0.25">
      <c r="B3864" s="553"/>
      <c r="C3864" s="553"/>
    </row>
    <row r="3865" spans="2:3" x14ac:dyDescent="0.25">
      <c r="B3865" s="553"/>
      <c r="C3865" s="553"/>
    </row>
    <row r="3866" spans="2:3" x14ac:dyDescent="0.25">
      <c r="B3866" s="553"/>
      <c r="C3866" s="553"/>
    </row>
    <row r="3867" spans="2:3" x14ac:dyDescent="0.25">
      <c r="B3867" s="553"/>
      <c r="C3867" s="553"/>
    </row>
    <row r="3868" spans="2:3" x14ac:dyDescent="0.25">
      <c r="B3868" s="553"/>
      <c r="C3868" s="553"/>
    </row>
    <row r="3869" spans="2:3" x14ac:dyDescent="0.25">
      <c r="B3869" s="553"/>
      <c r="C3869" s="553"/>
    </row>
    <row r="3870" spans="2:3" x14ac:dyDescent="0.25">
      <c r="B3870" s="553"/>
      <c r="C3870" s="553"/>
    </row>
    <row r="3871" spans="2:3" x14ac:dyDescent="0.25">
      <c r="B3871" s="553"/>
      <c r="C3871" s="553"/>
    </row>
    <row r="3872" spans="2:3" x14ac:dyDescent="0.25">
      <c r="B3872" s="553"/>
      <c r="C3872" s="553"/>
    </row>
    <row r="3873" spans="2:3" x14ac:dyDescent="0.25">
      <c r="B3873" s="553"/>
      <c r="C3873" s="553"/>
    </row>
    <row r="3874" spans="2:3" x14ac:dyDescent="0.25">
      <c r="B3874" s="553"/>
      <c r="C3874" s="553"/>
    </row>
    <row r="3875" spans="2:3" x14ac:dyDescent="0.25">
      <c r="B3875" s="553"/>
      <c r="C3875" s="553"/>
    </row>
    <row r="3876" spans="2:3" x14ac:dyDescent="0.25">
      <c r="B3876" s="553"/>
      <c r="C3876" s="553"/>
    </row>
    <row r="3877" spans="2:3" x14ac:dyDescent="0.25">
      <c r="B3877" s="553"/>
      <c r="C3877" s="553"/>
    </row>
    <row r="3878" spans="2:3" x14ac:dyDescent="0.25">
      <c r="B3878" s="553"/>
      <c r="C3878" s="553"/>
    </row>
    <row r="3879" spans="2:3" x14ac:dyDescent="0.25">
      <c r="B3879" s="553"/>
      <c r="C3879" s="553"/>
    </row>
    <row r="3880" spans="2:3" x14ac:dyDescent="0.25">
      <c r="B3880" s="553"/>
      <c r="C3880" s="553"/>
    </row>
    <row r="3881" spans="2:3" x14ac:dyDescent="0.25">
      <c r="B3881" s="553"/>
      <c r="C3881" s="553"/>
    </row>
    <row r="3882" spans="2:3" x14ac:dyDescent="0.25">
      <c r="B3882" s="553"/>
      <c r="C3882" s="553"/>
    </row>
    <row r="3883" spans="2:3" x14ac:dyDescent="0.25">
      <c r="B3883" s="553"/>
      <c r="C3883" s="553"/>
    </row>
    <row r="3884" spans="2:3" x14ac:dyDescent="0.25">
      <c r="B3884" s="553"/>
      <c r="C3884" s="553"/>
    </row>
    <row r="3885" spans="2:3" x14ac:dyDescent="0.25">
      <c r="B3885" s="553"/>
      <c r="C3885" s="553"/>
    </row>
    <row r="3886" spans="2:3" x14ac:dyDescent="0.25">
      <c r="B3886" s="553"/>
      <c r="C3886" s="553"/>
    </row>
    <row r="3887" spans="2:3" x14ac:dyDescent="0.25">
      <c r="B3887" s="553"/>
      <c r="C3887" s="553"/>
    </row>
    <row r="3888" spans="2:3" x14ac:dyDescent="0.25">
      <c r="B3888" s="553"/>
      <c r="C3888" s="553"/>
    </row>
    <row r="3889" spans="2:3" x14ac:dyDescent="0.25">
      <c r="B3889" s="553"/>
      <c r="C3889" s="553"/>
    </row>
    <row r="3890" spans="2:3" x14ac:dyDescent="0.25">
      <c r="B3890" s="553"/>
      <c r="C3890" s="553"/>
    </row>
    <row r="3891" spans="2:3" x14ac:dyDescent="0.25">
      <c r="B3891" s="553"/>
      <c r="C3891" s="553"/>
    </row>
    <row r="3892" spans="2:3" x14ac:dyDescent="0.25">
      <c r="B3892" s="553"/>
      <c r="C3892" s="553"/>
    </row>
    <row r="3893" spans="2:3" x14ac:dyDescent="0.25">
      <c r="B3893" s="553"/>
      <c r="C3893" s="553"/>
    </row>
    <row r="3894" spans="2:3" x14ac:dyDescent="0.25">
      <c r="B3894" s="553"/>
      <c r="C3894" s="553"/>
    </row>
    <row r="3895" spans="2:3" x14ac:dyDescent="0.25">
      <c r="B3895" s="553"/>
      <c r="C3895" s="553"/>
    </row>
    <row r="3896" spans="2:3" x14ac:dyDescent="0.25">
      <c r="B3896" s="553"/>
      <c r="C3896" s="553"/>
    </row>
    <row r="3897" spans="2:3" x14ac:dyDescent="0.25">
      <c r="B3897" s="553"/>
      <c r="C3897" s="553"/>
    </row>
    <row r="3898" spans="2:3" x14ac:dyDescent="0.25">
      <c r="B3898" s="553"/>
      <c r="C3898" s="553"/>
    </row>
    <row r="3899" spans="2:3" x14ac:dyDescent="0.25">
      <c r="B3899" s="553"/>
      <c r="C3899" s="553"/>
    </row>
    <row r="3900" spans="2:3" x14ac:dyDescent="0.25">
      <c r="B3900" s="553"/>
      <c r="C3900" s="553"/>
    </row>
    <row r="3901" spans="2:3" x14ac:dyDescent="0.25">
      <c r="B3901" s="553"/>
      <c r="C3901" s="553"/>
    </row>
    <row r="3902" spans="2:3" x14ac:dyDescent="0.25">
      <c r="B3902" s="553"/>
      <c r="C3902" s="553"/>
    </row>
    <row r="3903" spans="2:3" x14ac:dyDescent="0.25">
      <c r="B3903" s="553"/>
      <c r="C3903" s="553"/>
    </row>
    <row r="3904" spans="2:3" x14ac:dyDescent="0.25">
      <c r="B3904" s="553"/>
      <c r="C3904" s="553"/>
    </row>
    <row r="3905" spans="2:3" x14ac:dyDescent="0.25">
      <c r="B3905" s="553"/>
      <c r="C3905" s="553"/>
    </row>
    <row r="3906" spans="2:3" x14ac:dyDescent="0.25">
      <c r="B3906" s="553"/>
      <c r="C3906" s="553"/>
    </row>
    <row r="3907" spans="2:3" x14ac:dyDescent="0.25">
      <c r="B3907" s="553"/>
      <c r="C3907" s="553"/>
    </row>
    <row r="3908" spans="2:3" x14ac:dyDescent="0.25">
      <c r="B3908" s="553"/>
      <c r="C3908" s="553"/>
    </row>
    <row r="3909" spans="2:3" x14ac:dyDescent="0.25">
      <c r="B3909" s="553"/>
      <c r="C3909" s="553"/>
    </row>
    <row r="3910" spans="2:3" x14ac:dyDescent="0.25">
      <c r="B3910" s="553"/>
      <c r="C3910" s="553"/>
    </row>
    <row r="3911" spans="2:3" x14ac:dyDescent="0.25">
      <c r="B3911" s="553"/>
      <c r="C3911" s="553"/>
    </row>
    <row r="3912" spans="2:3" x14ac:dyDescent="0.25">
      <c r="B3912" s="553"/>
      <c r="C3912" s="553"/>
    </row>
    <row r="3913" spans="2:3" x14ac:dyDescent="0.25">
      <c r="B3913" s="553"/>
      <c r="C3913" s="553"/>
    </row>
    <row r="3914" spans="2:3" x14ac:dyDescent="0.25">
      <c r="B3914" s="553"/>
      <c r="C3914" s="553"/>
    </row>
    <row r="3915" spans="2:3" x14ac:dyDescent="0.25">
      <c r="B3915" s="553"/>
      <c r="C3915" s="553"/>
    </row>
    <row r="3916" spans="2:3" x14ac:dyDescent="0.25">
      <c r="B3916" s="553"/>
      <c r="C3916" s="553"/>
    </row>
    <row r="3917" spans="2:3" x14ac:dyDescent="0.25">
      <c r="B3917" s="553"/>
      <c r="C3917" s="553"/>
    </row>
    <row r="3918" spans="2:3" x14ac:dyDescent="0.25">
      <c r="B3918" s="553"/>
      <c r="C3918" s="553"/>
    </row>
    <row r="3919" spans="2:3" x14ac:dyDescent="0.25">
      <c r="B3919" s="553"/>
      <c r="C3919" s="553"/>
    </row>
    <row r="3920" spans="2:3" x14ac:dyDescent="0.25">
      <c r="B3920" s="553"/>
      <c r="C3920" s="553"/>
    </row>
    <row r="3921" spans="2:3" x14ac:dyDescent="0.25">
      <c r="B3921" s="553"/>
      <c r="C3921" s="553"/>
    </row>
    <row r="3922" spans="2:3" x14ac:dyDescent="0.25">
      <c r="B3922" s="553"/>
      <c r="C3922" s="553"/>
    </row>
    <row r="3923" spans="2:3" x14ac:dyDescent="0.25">
      <c r="B3923" s="553"/>
      <c r="C3923" s="553"/>
    </row>
    <row r="3924" spans="2:3" x14ac:dyDescent="0.25">
      <c r="B3924" s="553"/>
      <c r="C3924" s="553"/>
    </row>
    <row r="3925" spans="2:3" x14ac:dyDescent="0.25">
      <c r="B3925" s="553"/>
      <c r="C3925" s="553"/>
    </row>
    <row r="3926" spans="2:3" x14ac:dyDescent="0.25">
      <c r="B3926" s="553"/>
      <c r="C3926" s="553"/>
    </row>
    <row r="3927" spans="2:3" x14ac:dyDescent="0.25">
      <c r="B3927" s="553"/>
      <c r="C3927" s="553"/>
    </row>
    <row r="3928" spans="2:3" x14ac:dyDescent="0.25">
      <c r="B3928" s="553"/>
      <c r="C3928" s="553"/>
    </row>
    <row r="3929" spans="2:3" x14ac:dyDescent="0.25">
      <c r="B3929" s="553"/>
      <c r="C3929" s="553"/>
    </row>
    <row r="3930" spans="2:3" x14ac:dyDescent="0.25">
      <c r="B3930" s="553"/>
      <c r="C3930" s="553"/>
    </row>
    <row r="3931" spans="2:3" x14ac:dyDescent="0.25">
      <c r="B3931" s="553"/>
      <c r="C3931" s="553"/>
    </row>
    <row r="3932" spans="2:3" x14ac:dyDescent="0.25">
      <c r="B3932" s="553"/>
      <c r="C3932" s="553"/>
    </row>
    <row r="3933" spans="2:3" x14ac:dyDescent="0.25">
      <c r="B3933" s="553"/>
      <c r="C3933" s="553"/>
    </row>
    <row r="3934" spans="2:3" x14ac:dyDescent="0.25">
      <c r="B3934" s="553"/>
      <c r="C3934" s="553"/>
    </row>
    <row r="3935" spans="2:3" x14ac:dyDescent="0.25">
      <c r="B3935" s="553"/>
      <c r="C3935" s="553"/>
    </row>
    <row r="3936" spans="2:3" x14ac:dyDescent="0.25">
      <c r="B3936" s="553"/>
      <c r="C3936" s="553"/>
    </row>
    <row r="3937" spans="2:3" x14ac:dyDescent="0.25">
      <c r="B3937" s="553"/>
      <c r="C3937" s="553"/>
    </row>
    <row r="3938" spans="2:3" x14ac:dyDescent="0.25">
      <c r="B3938" s="553"/>
      <c r="C3938" s="553"/>
    </row>
    <row r="3939" spans="2:3" x14ac:dyDescent="0.25">
      <c r="B3939" s="553"/>
      <c r="C3939" s="553"/>
    </row>
    <row r="3940" spans="2:3" x14ac:dyDescent="0.25">
      <c r="B3940" s="553"/>
      <c r="C3940" s="553"/>
    </row>
    <row r="3941" spans="2:3" x14ac:dyDescent="0.25">
      <c r="B3941" s="553"/>
      <c r="C3941" s="553"/>
    </row>
    <row r="3942" spans="2:3" x14ac:dyDescent="0.25">
      <c r="B3942" s="553"/>
      <c r="C3942" s="553"/>
    </row>
    <row r="3943" spans="2:3" x14ac:dyDescent="0.25">
      <c r="B3943" s="553"/>
      <c r="C3943" s="553"/>
    </row>
    <row r="3944" spans="2:3" x14ac:dyDescent="0.25">
      <c r="B3944" s="553"/>
      <c r="C3944" s="553"/>
    </row>
    <row r="3945" spans="2:3" x14ac:dyDescent="0.25">
      <c r="B3945" s="553"/>
      <c r="C3945" s="553"/>
    </row>
    <row r="3946" spans="2:3" x14ac:dyDescent="0.25">
      <c r="B3946" s="553"/>
      <c r="C3946" s="553"/>
    </row>
    <row r="3947" spans="2:3" x14ac:dyDescent="0.25">
      <c r="B3947" s="553"/>
      <c r="C3947" s="553"/>
    </row>
    <row r="3948" spans="2:3" x14ac:dyDescent="0.25">
      <c r="B3948" s="553"/>
      <c r="C3948" s="553"/>
    </row>
    <row r="3949" spans="2:3" x14ac:dyDescent="0.25">
      <c r="B3949" s="553"/>
      <c r="C3949" s="553"/>
    </row>
    <row r="3950" spans="2:3" x14ac:dyDescent="0.25">
      <c r="B3950" s="553"/>
      <c r="C3950" s="553"/>
    </row>
    <row r="3951" spans="2:3" x14ac:dyDescent="0.25">
      <c r="B3951" s="553"/>
      <c r="C3951" s="553"/>
    </row>
    <row r="3952" spans="2:3" x14ac:dyDescent="0.25">
      <c r="B3952" s="553"/>
      <c r="C3952" s="553"/>
    </row>
    <row r="3953" spans="2:3" x14ac:dyDescent="0.25">
      <c r="B3953" s="553"/>
      <c r="C3953" s="553"/>
    </row>
    <row r="3954" spans="2:3" x14ac:dyDescent="0.25">
      <c r="B3954" s="553"/>
      <c r="C3954" s="553"/>
    </row>
    <row r="3955" spans="2:3" x14ac:dyDescent="0.25">
      <c r="B3955" s="553"/>
      <c r="C3955" s="553"/>
    </row>
    <row r="3956" spans="2:3" x14ac:dyDescent="0.25">
      <c r="B3956" s="553"/>
      <c r="C3956" s="553"/>
    </row>
    <row r="3957" spans="2:3" x14ac:dyDescent="0.25">
      <c r="B3957" s="553"/>
      <c r="C3957" s="553"/>
    </row>
    <row r="3958" spans="2:3" x14ac:dyDescent="0.25">
      <c r="B3958" s="553"/>
      <c r="C3958" s="553"/>
    </row>
    <row r="3959" spans="2:3" x14ac:dyDescent="0.25">
      <c r="B3959" s="553"/>
      <c r="C3959" s="553"/>
    </row>
    <row r="3960" spans="2:3" x14ac:dyDescent="0.25">
      <c r="B3960" s="553"/>
      <c r="C3960" s="553"/>
    </row>
    <row r="3961" spans="2:3" x14ac:dyDescent="0.25">
      <c r="B3961" s="553"/>
      <c r="C3961" s="553"/>
    </row>
    <row r="3962" spans="2:3" x14ac:dyDescent="0.25">
      <c r="B3962" s="553"/>
      <c r="C3962" s="553"/>
    </row>
    <row r="3963" spans="2:3" x14ac:dyDescent="0.25">
      <c r="B3963" s="553"/>
      <c r="C3963" s="553"/>
    </row>
    <row r="3964" spans="2:3" x14ac:dyDescent="0.25">
      <c r="B3964" s="553"/>
      <c r="C3964" s="553"/>
    </row>
    <row r="3965" spans="2:3" x14ac:dyDescent="0.25">
      <c r="B3965" s="553"/>
      <c r="C3965" s="553"/>
    </row>
    <row r="3966" spans="2:3" x14ac:dyDescent="0.25">
      <c r="B3966" s="553"/>
      <c r="C3966" s="553"/>
    </row>
    <row r="3967" spans="2:3" x14ac:dyDescent="0.25">
      <c r="B3967" s="553"/>
      <c r="C3967" s="553"/>
    </row>
    <row r="3968" spans="2:3" x14ac:dyDescent="0.25">
      <c r="B3968" s="553"/>
      <c r="C3968" s="553"/>
    </row>
    <row r="3969" spans="2:3" x14ac:dyDescent="0.25">
      <c r="B3969" s="553"/>
      <c r="C3969" s="553"/>
    </row>
    <row r="3970" spans="2:3" x14ac:dyDescent="0.25">
      <c r="B3970" s="553"/>
      <c r="C3970" s="553"/>
    </row>
    <row r="3971" spans="2:3" x14ac:dyDescent="0.25">
      <c r="B3971" s="553"/>
      <c r="C3971" s="553"/>
    </row>
    <row r="3972" spans="2:3" x14ac:dyDescent="0.25">
      <c r="B3972" s="553"/>
      <c r="C3972" s="553"/>
    </row>
    <row r="3973" spans="2:3" x14ac:dyDescent="0.25">
      <c r="B3973" s="553"/>
      <c r="C3973" s="553"/>
    </row>
    <row r="3974" spans="2:3" x14ac:dyDescent="0.25">
      <c r="B3974" s="553"/>
      <c r="C3974" s="553"/>
    </row>
    <row r="3975" spans="2:3" x14ac:dyDescent="0.25">
      <c r="B3975" s="553"/>
      <c r="C3975" s="553"/>
    </row>
    <row r="3976" spans="2:3" x14ac:dyDescent="0.25">
      <c r="B3976" s="553"/>
      <c r="C3976" s="553"/>
    </row>
    <row r="3977" spans="2:3" x14ac:dyDescent="0.25">
      <c r="B3977" s="553"/>
      <c r="C3977" s="553"/>
    </row>
    <row r="3978" spans="2:3" x14ac:dyDescent="0.25">
      <c r="B3978" s="553"/>
      <c r="C3978" s="553"/>
    </row>
    <row r="3979" spans="2:3" x14ac:dyDescent="0.25">
      <c r="B3979" s="553"/>
      <c r="C3979" s="553"/>
    </row>
    <row r="3980" spans="2:3" x14ac:dyDescent="0.25">
      <c r="B3980" s="553"/>
      <c r="C3980" s="553"/>
    </row>
    <row r="3981" spans="2:3" x14ac:dyDescent="0.25">
      <c r="B3981" s="553"/>
      <c r="C3981" s="553"/>
    </row>
    <row r="3982" spans="2:3" x14ac:dyDescent="0.25">
      <c r="B3982" s="553"/>
      <c r="C3982" s="553"/>
    </row>
    <row r="3983" spans="2:3" x14ac:dyDescent="0.25">
      <c r="B3983" s="553"/>
      <c r="C3983" s="553"/>
    </row>
    <row r="3984" spans="2:3" x14ac:dyDescent="0.25">
      <c r="B3984" s="553"/>
      <c r="C3984" s="553"/>
    </row>
    <row r="3985" spans="2:3" x14ac:dyDescent="0.25">
      <c r="B3985" s="553"/>
      <c r="C3985" s="553"/>
    </row>
    <row r="3986" spans="2:3" x14ac:dyDescent="0.25">
      <c r="B3986" s="553"/>
      <c r="C3986" s="553"/>
    </row>
    <row r="3987" spans="2:3" x14ac:dyDescent="0.25">
      <c r="B3987" s="553"/>
      <c r="C3987" s="553"/>
    </row>
    <row r="3988" spans="2:3" x14ac:dyDescent="0.25">
      <c r="B3988" s="553"/>
      <c r="C3988" s="553"/>
    </row>
    <row r="3989" spans="2:3" x14ac:dyDescent="0.25">
      <c r="B3989" s="553"/>
      <c r="C3989" s="553"/>
    </row>
    <row r="3990" spans="2:3" x14ac:dyDescent="0.25">
      <c r="B3990" s="553"/>
      <c r="C3990" s="553"/>
    </row>
    <row r="3991" spans="2:3" x14ac:dyDescent="0.25">
      <c r="B3991" s="553"/>
      <c r="C3991" s="553"/>
    </row>
    <row r="3992" spans="2:3" x14ac:dyDescent="0.25">
      <c r="B3992" s="553"/>
      <c r="C3992" s="553"/>
    </row>
    <row r="3993" spans="2:3" x14ac:dyDescent="0.25">
      <c r="B3993" s="553"/>
      <c r="C3993" s="553"/>
    </row>
    <row r="3994" spans="2:3" x14ac:dyDescent="0.25">
      <c r="B3994" s="553"/>
      <c r="C3994" s="553"/>
    </row>
    <row r="3995" spans="2:3" x14ac:dyDescent="0.25">
      <c r="B3995" s="553"/>
      <c r="C3995" s="553"/>
    </row>
    <row r="3996" spans="2:3" x14ac:dyDescent="0.25">
      <c r="B3996" s="553"/>
      <c r="C3996" s="553"/>
    </row>
    <row r="3997" spans="2:3" x14ac:dyDescent="0.25">
      <c r="B3997" s="553"/>
      <c r="C3997" s="553"/>
    </row>
    <row r="3998" spans="2:3" x14ac:dyDescent="0.25">
      <c r="B3998" s="553"/>
      <c r="C3998" s="553"/>
    </row>
    <row r="3999" spans="2:3" x14ac:dyDescent="0.25">
      <c r="B3999" s="553"/>
      <c r="C3999" s="553"/>
    </row>
    <row r="4000" spans="2:3" x14ac:dyDescent="0.25">
      <c r="B4000" s="553"/>
      <c r="C4000" s="553"/>
    </row>
    <row r="4001" spans="2:3" x14ac:dyDescent="0.25">
      <c r="B4001" s="553"/>
      <c r="C4001" s="553"/>
    </row>
    <row r="4002" spans="2:3" x14ac:dyDescent="0.25">
      <c r="B4002" s="553"/>
      <c r="C4002" s="553"/>
    </row>
    <row r="4003" spans="2:3" x14ac:dyDescent="0.25">
      <c r="B4003" s="553"/>
      <c r="C4003" s="553"/>
    </row>
    <row r="4004" spans="2:3" x14ac:dyDescent="0.25">
      <c r="B4004" s="553"/>
      <c r="C4004" s="553"/>
    </row>
    <row r="4005" spans="2:3" x14ac:dyDescent="0.25">
      <c r="B4005" s="553"/>
      <c r="C4005" s="553"/>
    </row>
    <row r="4006" spans="2:3" x14ac:dyDescent="0.25">
      <c r="B4006" s="553"/>
      <c r="C4006" s="553"/>
    </row>
    <row r="4007" spans="2:3" x14ac:dyDescent="0.25">
      <c r="B4007" s="553"/>
      <c r="C4007" s="553"/>
    </row>
    <row r="4008" spans="2:3" x14ac:dyDescent="0.25">
      <c r="B4008" s="553"/>
      <c r="C4008" s="553"/>
    </row>
    <row r="4009" spans="2:3" x14ac:dyDescent="0.25">
      <c r="B4009" s="553"/>
      <c r="C4009" s="553"/>
    </row>
    <row r="4010" spans="2:3" x14ac:dyDescent="0.25">
      <c r="B4010" s="553"/>
      <c r="C4010" s="553"/>
    </row>
    <row r="4011" spans="2:3" x14ac:dyDescent="0.25">
      <c r="B4011" s="553"/>
      <c r="C4011" s="553"/>
    </row>
    <row r="4012" spans="2:3" x14ac:dyDescent="0.25">
      <c r="B4012" s="553"/>
      <c r="C4012" s="553"/>
    </row>
    <row r="4013" spans="2:3" x14ac:dyDescent="0.25">
      <c r="B4013" s="553"/>
      <c r="C4013" s="553"/>
    </row>
    <row r="4014" spans="2:3" x14ac:dyDescent="0.25">
      <c r="B4014" s="553"/>
      <c r="C4014" s="553"/>
    </row>
    <row r="4015" spans="2:3" x14ac:dyDescent="0.25">
      <c r="B4015" s="553"/>
      <c r="C4015" s="553"/>
    </row>
    <row r="4016" spans="2:3" x14ac:dyDescent="0.25">
      <c r="B4016" s="553"/>
      <c r="C4016" s="553"/>
    </row>
    <row r="4017" spans="2:3" x14ac:dyDescent="0.25">
      <c r="B4017" s="553"/>
      <c r="C4017" s="553"/>
    </row>
    <row r="4018" spans="2:3" x14ac:dyDescent="0.25">
      <c r="B4018" s="553"/>
      <c r="C4018" s="553"/>
    </row>
    <row r="4019" spans="2:3" x14ac:dyDescent="0.25">
      <c r="B4019" s="553"/>
      <c r="C4019" s="553"/>
    </row>
    <row r="4020" spans="2:3" x14ac:dyDescent="0.25">
      <c r="B4020" s="553"/>
      <c r="C4020" s="553"/>
    </row>
    <row r="4021" spans="2:3" x14ac:dyDescent="0.25">
      <c r="B4021" s="553"/>
      <c r="C4021" s="553"/>
    </row>
    <row r="4022" spans="2:3" x14ac:dyDescent="0.25">
      <c r="B4022" s="553"/>
      <c r="C4022" s="553"/>
    </row>
    <row r="4023" spans="2:3" x14ac:dyDescent="0.25">
      <c r="B4023" s="553"/>
      <c r="C4023" s="553"/>
    </row>
    <row r="4024" spans="2:3" x14ac:dyDescent="0.25">
      <c r="B4024" s="553"/>
      <c r="C4024" s="553"/>
    </row>
    <row r="4025" spans="2:3" x14ac:dyDescent="0.25">
      <c r="B4025" s="553"/>
      <c r="C4025" s="553"/>
    </row>
    <row r="4026" spans="2:3" x14ac:dyDescent="0.25">
      <c r="B4026" s="553"/>
      <c r="C4026" s="553"/>
    </row>
    <row r="4027" spans="2:3" x14ac:dyDescent="0.25">
      <c r="B4027" s="553"/>
      <c r="C4027" s="553"/>
    </row>
    <row r="4028" spans="2:3" x14ac:dyDescent="0.25">
      <c r="B4028" s="553"/>
      <c r="C4028" s="553"/>
    </row>
    <row r="4029" spans="2:3" x14ac:dyDescent="0.25">
      <c r="B4029" s="553"/>
      <c r="C4029" s="553"/>
    </row>
    <row r="4030" spans="2:3" x14ac:dyDescent="0.25">
      <c r="B4030" s="553"/>
      <c r="C4030" s="553"/>
    </row>
    <row r="4031" spans="2:3" x14ac:dyDescent="0.25">
      <c r="B4031" s="553"/>
      <c r="C4031" s="553"/>
    </row>
    <row r="4032" spans="2:3" x14ac:dyDescent="0.25">
      <c r="B4032" s="553"/>
      <c r="C4032" s="553"/>
    </row>
    <row r="4033" spans="2:3" x14ac:dyDescent="0.25">
      <c r="B4033" s="553"/>
      <c r="C4033" s="553"/>
    </row>
    <row r="4034" spans="2:3" x14ac:dyDescent="0.25">
      <c r="B4034" s="553"/>
      <c r="C4034" s="553"/>
    </row>
    <row r="4035" spans="2:3" x14ac:dyDescent="0.25">
      <c r="B4035" s="553"/>
      <c r="C4035" s="553"/>
    </row>
    <row r="4036" spans="2:3" x14ac:dyDescent="0.25">
      <c r="B4036" s="553"/>
      <c r="C4036" s="553"/>
    </row>
    <row r="4037" spans="2:3" x14ac:dyDescent="0.25">
      <c r="B4037" s="553"/>
      <c r="C4037" s="553"/>
    </row>
    <row r="4038" spans="2:3" x14ac:dyDescent="0.25">
      <c r="B4038" s="553"/>
      <c r="C4038" s="553"/>
    </row>
    <row r="4039" spans="2:3" x14ac:dyDescent="0.25">
      <c r="B4039" s="553"/>
      <c r="C4039" s="553"/>
    </row>
    <row r="4040" spans="2:3" x14ac:dyDescent="0.25">
      <c r="B4040" s="553"/>
      <c r="C4040" s="553"/>
    </row>
    <row r="4041" spans="2:3" x14ac:dyDescent="0.25">
      <c r="B4041" s="553"/>
      <c r="C4041" s="553"/>
    </row>
    <row r="4042" spans="2:3" x14ac:dyDescent="0.25">
      <c r="B4042" s="553"/>
      <c r="C4042" s="553"/>
    </row>
    <row r="4043" spans="2:3" x14ac:dyDescent="0.25">
      <c r="B4043" s="553"/>
      <c r="C4043" s="553"/>
    </row>
    <row r="4044" spans="2:3" x14ac:dyDescent="0.25">
      <c r="B4044" s="553"/>
      <c r="C4044" s="553"/>
    </row>
    <row r="4045" spans="2:3" x14ac:dyDescent="0.25">
      <c r="B4045" s="553"/>
      <c r="C4045" s="553"/>
    </row>
    <row r="4046" spans="2:3" x14ac:dyDescent="0.25">
      <c r="B4046" s="553"/>
      <c r="C4046" s="553"/>
    </row>
    <row r="4047" spans="2:3" x14ac:dyDescent="0.25">
      <c r="B4047" s="553"/>
      <c r="C4047" s="553"/>
    </row>
    <row r="4048" spans="2:3" x14ac:dyDescent="0.25">
      <c r="B4048" s="553"/>
      <c r="C4048" s="553"/>
    </row>
    <row r="4049" spans="2:3" x14ac:dyDescent="0.25">
      <c r="B4049" s="553"/>
      <c r="C4049" s="553"/>
    </row>
    <row r="4050" spans="2:3" x14ac:dyDescent="0.25">
      <c r="B4050" s="553"/>
      <c r="C4050" s="553"/>
    </row>
    <row r="4051" spans="2:3" x14ac:dyDescent="0.25">
      <c r="B4051" s="553"/>
      <c r="C4051" s="553"/>
    </row>
    <row r="4052" spans="2:3" x14ac:dyDescent="0.25">
      <c r="B4052" s="553"/>
      <c r="C4052" s="553"/>
    </row>
    <row r="4053" spans="2:3" x14ac:dyDescent="0.25">
      <c r="B4053" s="553"/>
      <c r="C4053" s="553"/>
    </row>
    <row r="4054" spans="2:3" x14ac:dyDescent="0.25">
      <c r="B4054" s="553"/>
      <c r="C4054" s="553"/>
    </row>
    <row r="4055" spans="2:3" x14ac:dyDescent="0.25">
      <c r="B4055" s="553"/>
      <c r="C4055" s="553"/>
    </row>
    <row r="4056" spans="2:3" x14ac:dyDescent="0.25">
      <c r="B4056" s="553"/>
      <c r="C4056" s="553"/>
    </row>
    <row r="4057" spans="2:3" x14ac:dyDescent="0.25">
      <c r="B4057" s="553"/>
      <c r="C4057" s="553"/>
    </row>
    <row r="4058" spans="2:3" x14ac:dyDescent="0.25">
      <c r="B4058" s="553"/>
      <c r="C4058" s="553"/>
    </row>
    <row r="4059" spans="2:3" x14ac:dyDescent="0.25">
      <c r="B4059" s="553"/>
      <c r="C4059" s="553"/>
    </row>
    <row r="4060" spans="2:3" x14ac:dyDescent="0.25">
      <c r="B4060" s="553"/>
      <c r="C4060" s="553"/>
    </row>
    <row r="4061" spans="2:3" x14ac:dyDescent="0.25">
      <c r="B4061" s="553"/>
      <c r="C4061" s="553"/>
    </row>
    <row r="4062" spans="2:3" x14ac:dyDescent="0.25">
      <c r="B4062" s="553"/>
      <c r="C4062" s="553"/>
    </row>
    <row r="4063" spans="2:3" x14ac:dyDescent="0.25">
      <c r="B4063" s="553"/>
      <c r="C4063" s="553"/>
    </row>
    <row r="4064" spans="2:3" x14ac:dyDescent="0.25">
      <c r="B4064" s="553"/>
      <c r="C4064" s="553"/>
    </row>
    <row r="4065" spans="2:3" x14ac:dyDescent="0.25">
      <c r="B4065" s="553"/>
      <c r="C4065" s="553"/>
    </row>
    <row r="4066" spans="2:3" x14ac:dyDescent="0.25">
      <c r="B4066" s="553"/>
      <c r="C4066" s="553"/>
    </row>
    <row r="4067" spans="2:3" x14ac:dyDescent="0.25">
      <c r="B4067" s="553"/>
      <c r="C4067" s="553"/>
    </row>
    <row r="4068" spans="2:3" x14ac:dyDescent="0.25">
      <c r="B4068" s="553"/>
      <c r="C4068" s="553"/>
    </row>
    <row r="4069" spans="2:3" x14ac:dyDescent="0.25">
      <c r="B4069" s="553"/>
      <c r="C4069" s="553"/>
    </row>
    <row r="4070" spans="2:3" x14ac:dyDescent="0.25">
      <c r="B4070" s="553"/>
      <c r="C4070" s="553"/>
    </row>
    <row r="4071" spans="2:3" x14ac:dyDescent="0.25">
      <c r="B4071" s="553"/>
      <c r="C4071" s="553"/>
    </row>
    <row r="4072" spans="2:3" x14ac:dyDescent="0.25">
      <c r="B4072" s="553"/>
      <c r="C4072" s="553"/>
    </row>
    <row r="4073" spans="2:3" x14ac:dyDescent="0.25">
      <c r="B4073" s="553"/>
      <c r="C4073" s="553"/>
    </row>
    <row r="4074" spans="2:3" x14ac:dyDescent="0.25">
      <c r="B4074" s="553"/>
      <c r="C4074" s="553"/>
    </row>
    <row r="4075" spans="2:3" x14ac:dyDescent="0.25">
      <c r="B4075" s="553"/>
      <c r="C4075" s="553"/>
    </row>
    <row r="4076" spans="2:3" x14ac:dyDescent="0.25">
      <c r="B4076" s="553"/>
      <c r="C4076" s="553"/>
    </row>
    <row r="4077" spans="2:3" x14ac:dyDescent="0.25">
      <c r="B4077" s="553"/>
      <c r="C4077" s="553"/>
    </row>
    <row r="4078" spans="2:3" x14ac:dyDescent="0.25">
      <c r="B4078" s="553"/>
      <c r="C4078" s="553"/>
    </row>
    <row r="4079" spans="2:3" x14ac:dyDescent="0.25">
      <c r="B4079" s="553"/>
      <c r="C4079" s="553"/>
    </row>
    <row r="4080" spans="2:3" x14ac:dyDescent="0.25">
      <c r="B4080" s="553"/>
      <c r="C4080" s="553"/>
    </row>
    <row r="4081" spans="2:3" x14ac:dyDescent="0.25">
      <c r="B4081" s="553"/>
      <c r="C4081" s="553"/>
    </row>
    <row r="4082" spans="2:3" x14ac:dyDescent="0.25">
      <c r="B4082" s="553"/>
      <c r="C4082" s="553"/>
    </row>
    <row r="4083" spans="2:3" x14ac:dyDescent="0.25">
      <c r="B4083" s="553"/>
      <c r="C4083" s="553"/>
    </row>
    <row r="4084" spans="2:3" x14ac:dyDescent="0.25">
      <c r="B4084" s="553"/>
      <c r="C4084" s="553"/>
    </row>
    <row r="4085" spans="2:3" x14ac:dyDescent="0.25">
      <c r="B4085" s="553"/>
      <c r="C4085" s="553"/>
    </row>
    <row r="4086" spans="2:3" x14ac:dyDescent="0.25">
      <c r="B4086" s="553"/>
      <c r="C4086" s="553"/>
    </row>
    <row r="4087" spans="2:3" x14ac:dyDescent="0.25">
      <c r="B4087" s="553"/>
      <c r="C4087" s="553"/>
    </row>
    <row r="4088" spans="2:3" x14ac:dyDescent="0.25">
      <c r="B4088" s="553"/>
      <c r="C4088" s="553"/>
    </row>
    <row r="4089" spans="2:3" x14ac:dyDescent="0.25">
      <c r="B4089" s="553"/>
      <c r="C4089" s="553"/>
    </row>
    <row r="4090" spans="2:3" x14ac:dyDescent="0.25">
      <c r="B4090" s="553"/>
      <c r="C4090" s="553"/>
    </row>
    <row r="4091" spans="2:3" x14ac:dyDescent="0.25">
      <c r="B4091" s="553"/>
      <c r="C4091" s="553"/>
    </row>
    <row r="4092" spans="2:3" x14ac:dyDescent="0.25">
      <c r="B4092" s="553"/>
      <c r="C4092" s="553"/>
    </row>
    <row r="4093" spans="2:3" x14ac:dyDescent="0.25">
      <c r="B4093" s="553"/>
      <c r="C4093" s="553"/>
    </row>
    <row r="4094" spans="2:3" x14ac:dyDescent="0.25">
      <c r="B4094" s="553"/>
      <c r="C4094" s="553"/>
    </row>
    <row r="4095" spans="2:3" x14ac:dyDescent="0.25">
      <c r="B4095" s="553"/>
      <c r="C4095" s="553"/>
    </row>
    <row r="4096" spans="2:3" x14ac:dyDescent="0.25">
      <c r="B4096" s="553"/>
      <c r="C4096" s="553"/>
    </row>
    <row r="4097" spans="2:3" x14ac:dyDescent="0.25">
      <c r="B4097" s="553"/>
      <c r="C4097" s="553"/>
    </row>
    <row r="4098" spans="2:3" x14ac:dyDescent="0.25">
      <c r="B4098" s="553"/>
      <c r="C4098" s="553"/>
    </row>
    <row r="4099" spans="2:3" x14ac:dyDescent="0.25">
      <c r="B4099" s="553"/>
      <c r="C4099" s="553"/>
    </row>
    <row r="4100" spans="2:3" x14ac:dyDescent="0.25">
      <c r="B4100" s="553"/>
      <c r="C4100" s="553"/>
    </row>
    <row r="4101" spans="2:3" x14ac:dyDescent="0.25">
      <c r="B4101" s="553"/>
      <c r="C4101" s="553"/>
    </row>
    <row r="4102" spans="2:3" x14ac:dyDescent="0.25">
      <c r="B4102" s="553"/>
      <c r="C4102" s="553"/>
    </row>
    <row r="4103" spans="2:3" x14ac:dyDescent="0.25">
      <c r="B4103" s="553"/>
      <c r="C4103" s="553"/>
    </row>
    <row r="4104" spans="2:3" x14ac:dyDescent="0.25">
      <c r="B4104" s="553"/>
      <c r="C4104" s="553"/>
    </row>
    <row r="4105" spans="2:3" x14ac:dyDescent="0.25">
      <c r="B4105" s="553"/>
      <c r="C4105" s="553"/>
    </row>
    <row r="4106" spans="2:3" x14ac:dyDescent="0.25">
      <c r="B4106" s="553"/>
      <c r="C4106" s="553"/>
    </row>
    <row r="4107" spans="2:3" x14ac:dyDescent="0.25">
      <c r="B4107" s="553"/>
      <c r="C4107" s="553"/>
    </row>
    <row r="4108" spans="2:3" x14ac:dyDescent="0.25">
      <c r="B4108" s="553"/>
      <c r="C4108" s="553"/>
    </row>
    <row r="4109" spans="2:3" x14ac:dyDescent="0.25">
      <c r="B4109" s="553"/>
      <c r="C4109" s="553"/>
    </row>
    <row r="4110" spans="2:3" x14ac:dyDescent="0.25">
      <c r="B4110" s="553"/>
      <c r="C4110" s="553"/>
    </row>
    <row r="4111" spans="2:3" x14ac:dyDescent="0.25">
      <c r="B4111" s="553"/>
      <c r="C4111" s="553"/>
    </row>
    <row r="4112" spans="2:3" x14ac:dyDescent="0.25">
      <c r="B4112" s="553"/>
      <c r="C4112" s="553"/>
    </row>
    <row r="4113" spans="2:3" x14ac:dyDescent="0.25">
      <c r="B4113" s="553"/>
      <c r="C4113" s="553"/>
    </row>
    <row r="4114" spans="2:3" x14ac:dyDescent="0.25">
      <c r="B4114" s="553"/>
      <c r="C4114" s="553"/>
    </row>
    <row r="4115" spans="2:3" x14ac:dyDescent="0.25">
      <c r="B4115" s="553"/>
      <c r="C4115" s="553"/>
    </row>
    <row r="4116" spans="2:3" x14ac:dyDescent="0.25">
      <c r="B4116" s="553"/>
      <c r="C4116" s="553"/>
    </row>
    <row r="4117" spans="2:3" x14ac:dyDescent="0.25">
      <c r="B4117" s="553"/>
      <c r="C4117" s="553"/>
    </row>
    <row r="4118" spans="2:3" x14ac:dyDescent="0.25">
      <c r="B4118" s="553"/>
      <c r="C4118" s="553"/>
    </row>
    <row r="4119" spans="2:3" x14ac:dyDescent="0.25">
      <c r="B4119" s="553"/>
      <c r="C4119" s="553"/>
    </row>
    <row r="4120" spans="2:3" x14ac:dyDescent="0.25">
      <c r="B4120" s="553"/>
      <c r="C4120" s="553"/>
    </row>
    <row r="4121" spans="2:3" x14ac:dyDescent="0.25">
      <c r="B4121" s="553"/>
      <c r="C4121" s="553"/>
    </row>
    <row r="4122" spans="2:3" x14ac:dyDescent="0.25">
      <c r="B4122" s="553"/>
      <c r="C4122" s="553"/>
    </row>
    <row r="4123" spans="2:3" x14ac:dyDescent="0.25">
      <c r="B4123" s="553"/>
      <c r="C4123" s="553"/>
    </row>
    <row r="4124" spans="2:3" x14ac:dyDescent="0.25">
      <c r="B4124" s="553"/>
      <c r="C4124" s="553"/>
    </row>
    <row r="4125" spans="2:3" x14ac:dyDescent="0.25">
      <c r="B4125" s="553"/>
      <c r="C4125" s="553"/>
    </row>
    <row r="4126" spans="2:3" x14ac:dyDescent="0.25">
      <c r="B4126" s="553"/>
      <c r="C4126" s="553"/>
    </row>
    <row r="4127" spans="2:3" x14ac:dyDescent="0.25">
      <c r="B4127" s="553"/>
      <c r="C4127" s="553"/>
    </row>
    <row r="4128" spans="2:3" x14ac:dyDescent="0.25">
      <c r="B4128" s="553"/>
      <c r="C4128" s="553"/>
    </row>
    <row r="4129" spans="2:3" x14ac:dyDescent="0.25">
      <c r="B4129" s="553"/>
      <c r="C4129" s="553"/>
    </row>
    <row r="4130" spans="2:3" x14ac:dyDescent="0.25">
      <c r="B4130" s="553"/>
      <c r="C4130" s="553"/>
    </row>
    <row r="4131" spans="2:3" x14ac:dyDescent="0.25">
      <c r="B4131" s="553"/>
      <c r="C4131" s="553"/>
    </row>
    <row r="4132" spans="2:3" x14ac:dyDescent="0.25">
      <c r="B4132" s="553"/>
      <c r="C4132" s="553"/>
    </row>
    <row r="4133" spans="2:3" x14ac:dyDescent="0.25">
      <c r="B4133" s="553"/>
      <c r="C4133" s="553"/>
    </row>
    <row r="4134" spans="2:3" x14ac:dyDescent="0.25">
      <c r="B4134" s="553"/>
      <c r="C4134" s="553"/>
    </row>
    <row r="4135" spans="2:3" x14ac:dyDescent="0.25">
      <c r="B4135" s="553"/>
      <c r="C4135" s="553"/>
    </row>
    <row r="4136" spans="2:3" x14ac:dyDescent="0.25">
      <c r="B4136" s="553"/>
      <c r="C4136" s="553"/>
    </row>
    <row r="4137" spans="2:3" x14ac:dyDescent="0.25">
      <c r="B4137" s="553"/>
      <c r="C4137" s="553"/>
    </row>
    <row r="4138" spans="2:3" x14ac:dyDescent="0.25">
      <c r="B4138" s="553"/>
      <c r="C4138" s="553"/>
    </row>
    <row r="4139" spans="2:3" x14ac:dyDescent="0.25">
      <c r="B4139" s="553"/>
      <c r="C4139" s="553"/>
    </row>
    <row r="4140" spans="2:3" x14ac:dyDescent="0.25">
      <c r="B4140" s="553"/>
      <c r="C4140" s="553"/>
    </row>
    <row r="4141" spans="2:3" x14ac:dyDescent="0.25">
      <c r="B4141" s="553"/>
      <c r="C4141" s="553"/>
    </row>
    <row r="4142" spans="2:3" x14ac:dyDescent="0.25">
      <c r="B4142" s="553"/>
      <c r="C4142" s="553"/>
    </row>
    <row r="4143" spans="2:3" x14ac:dyDescent="0.25">
      <c r="B4143" s="553"/>
      <c r="C4143" s="553"/>
    </row>
    <row r="4144" spans="2:3" x14ac:dyDescent="0.25">
      <c r="B4144" s="553"/>
      <c r="C4144" s="553"/>
    </row>
    <row r="4145" spans="2:3" x14ac:dyDescent="0.25">
      <c r="B4145" s="553"/>
      <c r="C4145" s="553"/>
    </row>
    <row r="4146" spans="2:3" x14ac:dyDescent="0.25">
      <c r="B4146" s="553"/>
      <c r="C4146" s="553"/>
    </row>
    <row r="4147" spans="2:3" x14ac:dyDescent="0.25">
      <c r="B4147" s="553"/>
      <c r="C4147" s="553"/>
    </row>
    <row r="4148" spans="2:3" x14ac:dyDescent="0.25">
      <c r="B4148" s="553"/>
      <c r="C4148" s="553"/>
    </row>
    <row r="4149" spans="2:3" x14ac:dyDescent="0.25">
      <c r="B4149" s="553"/>
      <c r="C4149" s="553"/>
    </row>
    <row r="4150" spans="2:3" x14ac:dyDescent="0.25">
      <c r="B4150" s="553"/>
      <c r="C4150" s="553"/>
    </row>
    <row r="4151" spans="2:3" x14ac:dyDescent="0.25">
      <c r="B4151" s="553"/>
      <c r="C4151" s="553"/>
    </row>
    <row r="4152" spans="2:3" x14ac:dyDescent="0.25">
      <c r="B4152" s="553"/>
      <c r="C4152" s="553"/>
    </row>
    <row r="4153" spans="2:3" x14ac:dyDescent="0.25">
      <c r="B4153" s="553"/>
      <c r="C4153" s="553"/>
    </row>
    <row r="4154" spans="2:3" x14ac:dyDescent="0.25">
      <c r="B4154" s="553"/>
      <c r="C4154" s="553"/>
    </row>
    <row r="4155" spans="2:3" x14ac:dyDescent="0.25">
      <c r="B4155" s="553"/>
      <c r="C4155" s="553"/>
    </row>
    <row r="4156" spans="2:3" x14ac:dyDescent="0.25">
      <c r="B4156" s="553"/>
      <c r="C4156" s="553"/>
    </row>
    <row r="4157" spans="2:3" x14ac:dyDescent="0.25">
      <c r="B4157" s="553"/>
      <c r="C4157" s="553"/>
    </row>
    <row r="4158" spans="2:3" x14ac:dyDescent="0.25">
      <c r="B4158" s="553"/>
      <c r="C4158" s="553"/>
    </row>
    <row r="4159" spans="2:3" x14ac:dyDescent="0.25">
      <c r="B4159" s="553"/>
      <c r="C4159" s="553"/>
    </row>
    <row r="4160" spans="2:3" x14ac:dyDescent="0.25">
      <c r="B4160" s="553"/>
      <c r="C4160" s="553"/>
    </row>
    <row r="4161" spans="2:3" x14ac:dyDescent="0.25">
      <c r="B4161" s="553"/>
      <c r="C4161" s="553"/>
    </row>
    <row r="4162" spans="2:3" x14ac:dyDescent="0.25">
      <c r="B4162" s="553"/>
      <c r="C4162" s="553"/>
    </row>
    <row r="4163" spans="2:3" x14ac:dyDescent="0.25">
      <c r="B4163" s="553"/>
      <c r="C4163" s="553"/>
    </row>
    <row r="4164" spans="2:3" x14ac:dyDescent="0.25">
      <c r="B4164" s="553"/>
      <c r="C4164" s="553"/>
    </row>
    <row r="4165" spans="2:3" x14ac:dyDescent="0.25">
      <c r="B4165" s="553"/>
      <c r="C4165" s="553"/>
    </row>
    <row r="4166" spans="2:3" x14ac:dyDescent="0.25">
      <c r="B4166" s="553"/>
      <c r="C4166" s="553"/>
    </row>
    <row r="4167" spans="2:3" x14ac:dyDescent="0.25">
      <c r="B4167" s="553"/>
      <c r="C4167" s="553"/>
    </row>
    <row r="4168" spans="2:3" x14ac:dyDescent="0.25">
      <c r="B4168" s="553"/>
      <c r="C4168" s="553"/>
    </row>
    <row r="4169" spans="2:3" x14ac:dyDescent="0.25">
      <c r="B4169" s="553"/>
      <c r="C4169" s="553"/>
    </row>
    <row r="4170" spans="2:3" x14ac:dyDescent="0.25">
      <c r="B4170" s="553"/>
      <c r="C4170" s="553"/>
    </row>
  </sheetData>
  <sheetProtection algorithmName="SHA-512" hashValue="xZMkj9PDoPTa+a2VTAr7X94hfVq6WWqPBjDRYTzwXjVgZhHxYF10bv/dTZY+iU5fzf+eabN4BvcoNCzVSYtolw==" saltValue="6pQmZjrJelieRI+ZXgJ1NQ==" spinCount="100000" sheet="1" objects="1" scenarios="1"/>
  <mergeCells count="48">
    <mergeCell ref="A10:B10"/>
    <mergeCell ref="A3:B3"/>
    <mergeCell ref="A4:B4"/>
    <mergeCell ref="A6:L6"/>
    <mergeCell ref="A8:B8"/>
    <mergeCell ref="A9:B9"/>
    <mergeCell ref="L21:L25"/>
    <mergeCell ref="K11:K12"/>
    <mergeCell ref="L11:L12"/>
    <mergeCell ref="A13:C13"/>
    <mergeCell ref="B14:C14"/>
    <mergeCell ref="B15:C15"/>
    <mergeCell ref="A16:A17"/>
    <mergeCell ref="B16:C17"/>
    <mergeCell ref="L16:L17"/>
    <mergeCell ref="A11:A12"/>
    <mergeCell ref="B11:C12"/>
    <mergeCell ref="D11:D12"/>
    <mergeCell ref="E11:F11"/>
    <mergeCell ref="G11:H11"/>
    <mergeCell ref="I11:J11"/>
    <mergeCell ref="B31:C31"/>
    <mergeCell ref="B18:C18"/>
    <mergeCell ref="B19:C19"/>
    <mergeCell ref="B20:C20"/>
    <mergeCell ref="A21:A25"/>
    <mergeCell ref="B21:C25"/>
    <mergeCell ref="B26:C26"/>
    <mergeCell ref="B27:C27"/>
    <mergeCell ref="B28:C28"/>
    <mergeCell ref="B29:C29"/>
    <mergeCell ref="B30:C30"/>
    <mergeCell ref="B32:C32"/>
    <mergeCell ref="A34:B34"/>
    <mergeCell ref="A35:B35"/>
    <mergeCell ref="A36:A37"/>
    <mergeCell ref="B36:C37"/>
    <mergeCell ref="B39:C39"/>
    <mergeCell ref="K39:K40"/>
    <mergeCell ref="L39:L40"/>
    <mergeCell ref="B40:C40"/>
    <mergeCell ref="E36:F36"/>
    <mergeCell ref="G36:H36"/>
    <mergeCell ref="I36:J36"/>
    <mergeCell ref="K36:K37"/>
    <mergeCell ref="L36:L37"/>
    <mergeCell ref="A38:C38"/>
    <mergeCell ref="D36:D3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26.pielikums Jūrmalas pilsētas domes
2020.gada 17.decembra saistošajiem noteikumiem Nr.38
(protokols Nr.23, 14.punkts)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R11" sqref="R11"/>
    </sheetView>
  </sheetViews>
  <sheetFormatPr defaultColWidth="9.28515625" defaultRowHeight="12" outlineLevelCol="1" x14ac:dyDescent="0.25"/>
  <cols>
    <col min="1" max="1" width="10.71093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7.28515625" style="328" hidden="1" customWidth="1" outlineLevel="1"/>
    <col min="17" max="17" width="9.28515625" style="3" collapsed="1"/>
    <col min="18" max="16384" width="9.28515625" style="3"/>
  </cols>
  <sheetData>
    <row r="1" spans="1:17" x14ac:dyDescent="0.25">
      <c r="A1" s="1"/>
      <c r="B1" s="1"/>
      <c r="C1" s="1"/>
      <c r="D1" s="1"/>
      <c r="E1" s="1"/>
      <c r="F1" s="1"/>
      <c r="G1" s="1"/>
      <c r="H1" s="1"/>
      <c r="I1" s="1"/>
      <c r="J1" s="1"/>
      <c r="K1" s="1"/>
      <c r="L1" s="1"/>
      <c r="M1" s="1"/>
      <c r="N1" s="1"/>
      <c r="O1" s="2" t="s">
        <v>406</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407</v>
      </c>
      <c r="D3" s="939"/>
      <c r="E3" s="939"/>
      <c r="F3" s="939"/>
      <c r="G3" s="939"/>
      <c r="H3" s="939"/>
      <c r="I3" s="939"/>
      <c r="J3" s="939"/>
      <c r="K3" s="939"/>
      <c r="L3" s="939"/>
      <c r="M3" s="939"/>
      <c r="N3" s="939"/>
      <c r="O3" s="939"/>
      <c r="P3" s="940"/>
      <c r="Q3" s="4"/>
    </row>
    <row r="4" spans="1:17" ht="12.75" customHeight="1" x14ac:dyDescent="0.25">
      <c r="A4" s="5" t="s">
        <v>4</v>
      </c>
      <c r="B4" s="6"/>
      <c r="C4" s="939" t="s">
        <v>408</v>
      </c>
      <c r="D4" s="939"/>
      <c r="E4" s="939"/>
      <c r="F4" s="939"/>
      <c r="G4" s="939"/>
      <c r="H4" s="939"/>
      <c r="I4" s="939"/>
      <c r="J4" s="939"/>
      <c r="K4" s="939"/>
      <c r="L4" s="939"/>
      <c r="M4" s="939"/>
      <c r="N4" s="939"/>
      <c r="O4" s="939"/>
      <c r="P4" s="940"/>
      <c r="Q4" s="4"/>
    </row>
    <row r="5" spans="1:17" ht="12.75" customHeight="1" x14ac:dyDescent="0.25">
      <c r="A5" s="7" t="s">
        <v>6</v>
      </c>
      <c r="B5" s="8"/>
      <c r="C5" s="934" t="s">
        <v>409</v>
      </c>
      <c r="D5" s="934"/>
      <c r="E5" s="934"/>
      <c r="F5" s="934"/>
      <c r="G5" s="934"/>
      <c r="H5" s="934"/>
      <c r="I5" s="934"/>
      <c r="J5" s="934"/>
      <c r="K5" s="934"/>
      <c r="L5" s="934"/>
      <c r="M5" s="934"/>
      <c r="N5" s="934"/>
      <c r="O5" s="934"/>
      <c r="P5" s="935"/>
      <c r="Q5" s="4"/>
    </row>
    <row r="6" spans="1:17" ht="12.75" customHeight="1" x14ac:dyDescent="0.25">
      <c r="A6" s="7" t="s">
        <v>8</v>
      </c>
      <c r="B6" s="8"/>
      <c r="C6" s="934" t="s">
        <v>410</v>
      </c>
      <c r="D6" s="934"/>
      <c r="E6" s="934"/>
      <c r="F6" s="934"/>
      <c r="G6" s="934"/>
      <c r="H6" s="934"/>
      <c r="I6" s="934"/>
      <c r="J6" s="934"/>
      <c r="K6" s="934"/>
      <c r="L6" s="934"/>
      <c r="M6" s="934"/>
      <c r="N6" s="934"/>
      <c r="O6" s="934"/>
      <c r="P6" s="935"/>
      <c r="Q6" s="4"/>
    </row>
    <row r="7" spans="1:17" x14ac:dyDescent="0.25">
      <c r="A7" s="7" t="s">
        <v>10</v>
      </c>
      <c r="B7" s="8"/>
      <c r="C7" s="939" t="s">
        <v>411</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t="s">
        <v>412</v>
      </c>
      <c r="D9" s="934"/>
      <c r="E9" s="934"/>
      <c r="F9" s="934"/>
      <c r="G9" s="934"/>
      <c r="H9" s="934"/>
      <c r="I9" s="934"/>
      <c r="J9" s="934"/>
      <c r="K9" s="934"/>
      <c r="L9" s="934"/>
      <c r="M9" s="934"/>
      <c r="N9" s="934"/>
      <c r="O9" s="934"/>
      <c r="P9" s="935"/>
      <c r="Q9" s="4"/>
    </row>
    <row r="10" spans="1:17" ht="12.75" customHeight="1" x14ac:dyDescent="0.25">
      <c r="A10" s="7"/>
      <c r="B10" s="8" t="s">
        <v>14</v>
      </c>
      <c r="C10" s="934"/>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53236</v>
      </c>
      <c r="D20" s="38">
        <f t="shared" ref="D20:E20" si="0">SUM(D21,D24,D25,D41,D43)</f>
        <v>53236</v>
      </c>
      <c r="E20" s="39">
        <f t="shared" si="0"/>
        <v>0</v>
      </c>
      <c r="F20" s="40">
        <f>SUM(F21,F24,F25,F41,F43)</f>
        <v>53236</v>
      </c>
      <c r="G20" s="38">
        <f t="shared" ref="G20:H20" si="1">SUM(G21,G24,G43)</f>
        <v>0</v>
      </c>
      <c r="H20" s="39">
        <f t="shared" si="1"/>
        <v>0</v>
      </c>
      <c r="I20" s="40">
        <f>SUM(I21,I24,I43)</f>
        <v>0</v>
      </c>
      <c r="J20" s="41">
        <f t="shared" ref="J20:K20" si="2">SUM(J21,J26,J43)</f>
        <v>0</v>
      </c>
      <c r="K20" s="39">
        <f t="shared" si="2"/>
        <v>0</v>
      </c>
      <c r="L20" s="40">
        <f>SUM(L21,L26,L43)</f>
        <v>0</v>
      </c>
      <c r="M20" s="38">
        <f t="shared" ref="M20:O20" si="3">SUM(M21,M45)</f>
        <v>0</v>
      </c>
      <c r="N20" s="39">
        <f t="shared" si="3"/>
        <v>0</v>
      </c>
      <c r="O20" s="40">
        <f t="shared" si="3"/>
        <v>0</v>
      </c>
      <c r="P20" s="42"/>
    </row>
    <row r="21" spans="1:17" ht="12.75" hidden="1" thickTop="1" x14ac:dyDescent="0.25">
      <c r="A21" s="43"/>
      <c r="B21" s="44" t="s">
        <v>39</v>
      </c>
      <c r="C21" s="45">
        <f t="shared" ref="C21:C84" si="4">F21+I21+L21+O21</f>
        <v>0</v>
      </c>
      <c r="D21" s="46">
        <f t="shared" ref="D21:E21" si="5">SUM(D22:D23)</f>
        <v>0</v>
      </c>
      <c r="E21" s="47">
        <f t="shared" si="5"/>
        <v>0</v>
      </c>
      <c r="F21" s="48">
        <f>SUM(F22:F23)</f>
        <v>0</v>
      </c>
      <c r="G21" s="46">
        <f t="shared" ref="G21:H21" si="6">SUM(G22:G23)</f>
        <v>0</v>
      </c>
      <c r="H21" s="47">
        <f t="shared" si="6"/>
        <v>0</v>
      </c>
      <c r="I21" s="48">
        <f>SUM(I22:I23)</f>
        <v>0</v>
      </c>
      <c r="J21" s="49">
        <f t="shared" ref="J21:K21" si="7">SUM(J22:J23)</f>
        <v>0</v>
      </c>
      <c r="K21" s="47">
        <f t="shared" si="7"/>
        <v>0</v>
      </c>
      <c r="L21" s="48">
        <f>SUM(L22:L23)</f>
        <v>0</v>
      </c>
      <c r="M21" s="46">
        <f t="shared" ref="M21:O21" si="8">SUM(M22:M23)</f>
        <v>0</v>
      </c>
      <c r="N21" s="47">
        <f t="shared" si="8"/>
        <v>0</v>
      </c>
      <c r="O21" s="48">
        <f t="shared" si="8"/>
        <v>0</v>
      </c>
      <c r="P21" s="50"/>
    </row>
    <row r="22" spans="1:17" ht="12.75" hidden="1" thickTop="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ht="12.75" hidden="1" thickTop="1" x14ac:dyDescent="0.25">
      <c r="A23" s="59"/>
      <c r="B23" s="60" t="s">
        <v>41</v>
      </c>
      <c r="C23" s="61">
        <f t="shared" si="4"/>
        <v>0</v>
      </c>
      <c r="D23" s="62"/>
      <c r="E23" s="65"/>
      <c r="F23" s="64">
        <f t="shared" ref="F23:F25" si="9">D23+E23</f>
        <v>0</v>
      </c>
      <c r="G23" s="62"/>
      <c r="H23" s="65"/>
      <c r="I23" s="64">
        <f t="shared" ref="I23:I24" si="10">G23+H23</f>
        <v>0</v>
      </c>
      <c r="J23" s="66"/>
      <c r="K23" s="65"/>
      <c r="L23" s="64">
        <f>J23+K23</f>
        <v>0</v>
      </c>
      <c r="M23" s="62"/>
      <c r="N23" s="65"/>
      <c r="O23" s="64">
        <f>M23+N23</f>
        <v>0</v>
      </c>
      <c r="P23" s="558"/>
    </row>
    <row r="24" spans="1:17" s="34" customFormat="1" ht="25.5" thickTop="1" thickBot="1" x14ac:dyDescent="0.3">
      <c r="A24" s="68">
        <v>19300</v>
      </c>
      <c r="B24" s="68" t="s">
        <v>42</v>
      </c>
      <c r="C24" s="69">
        <f>F24+I24</f>
        <v>53236</v>
      </c>
      <c r="D24" s="70">
        <f>D50</f>
        <v>53236</v>
      </c>
      <c r="E24" s="70">
        <f>E50</f>
        <v>0</v>
      </c>
      <c r="F24" s="72">
        <f t="shared" si="9"/>
        <v>53236</v>
      </c>
      <c r="G24" s="70"/>
      <c r="H24" s="73"/>
      <c r="I24" s="72">
        <f t="shared" si="10"/>
        <v>0</v>
      </c>
      <c r="J24" s="74" t="s">
        <v>43</v>
      </c>
      <c r="K24" s="75" t="s">
        <v>43</v>
      </c>
      <c r="L24" s="76" t="s">
        <v>43</v>
      </c>
      <c r="M24" s="77" t="s">
        <v>43</v>
      </c>
      <c r="N24" s="78" t="s">
        <v>43</v>
      </c>
      <c r="O24" s="76" t="s">
        <v>43</v>
      </c>
      <c r="P24" s="559"/>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90" t="s">
        <v>43</v>
      </c>
      <c r="L25" s="88" t="s">
        <v>43</v>
      </c>
      <c r="M25" s="91" t="s">
        <v>43</v>
      </c>
      <c r="N25" s="90" t="s">
        <v>43</v>
      </c>
      <c r="O25" s="88" t="s">
        <v>43</v>
      </c>
      <c r="P25" s="93"/>
    </row>
    <row r="26" spans="1:17" s="34" customFormat="1" ht="36.75" hidden="1" thickTop="1" x14ac:dyDescent="0.25">
      <c r="A26" s="81">
        <v>21300</v>
      </c>
      <c r="B26" s="81" t="s">
        <v>45</v>
      </c>
      <c r="C26" s="82">
        <f>L26</f>
        <v>0</v>
      </c>
      <c r="D26" s="91" t="s">
        <v>43</v>
      </c>
      <c r="E26" s="90" t="s">
        <v>43</v>
      </c>
      <c r="F26" s="88" t="s">
        <v>43</v>
      </c>
      <c r="G26" s="91" t="s">
        <v>43</v>
      </c>
      <c r="H26" s="90" t="s">
        <v>43</v>
      </c>
      <c r="I26" s="88" t="s">
        <v>43</v>
      </c>
      <c r="J26" s="89">
        <f t="shared" ref="J26:K26" si="11">SUM(J27,J31,J33,J36)</f>
        <v>0</v>
      </c>
      <c r="K26" s="90">
        <f t="shared" si="11"/>
        <v>0</v>
      </c>
      <c r="L26" s="92">
        <f>SUM(L27,L31,L33,L36)</f>
        <v>0</v>
      </c>
      <c r="M26" s="91" t="s">
        <v>43</v>
      </c>
      <c r="N26" s="90" t="s">
        <v>43</v>
      </c>
      <c r="O26" s="88" t="s">
        <v>43</v>
      </c>
      <c r="P26" s="93"/>
    </row>
    <row r="27" spans="1:17" s="34" customFormat="1" ht="24.75" hidden="1" thickTop="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t="12.75" hidden="1" thickTop="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t="12.75" hidden="1" thickTop="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75" hidden="1" thickTop="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75" hidden="1" thickTop="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75" hidden="1" thickTop="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t="12.75" hidden="1" thickTop="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t="12.75" hidden="1" thickTop="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75" hidden="1" thickTop="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hidden="1" customHeight="1" x14ac:dyDescent="0.25">
      <c r="A36" s="94">
        <v>21390</v>
      </c>
      <c r="B36" s="81" t="s">
        <v>55</v>
      </c>
      <c r="C36" s="82">
        <f t="shared" si="13"/>
        <v>0</v>
      </c>
      <c r="D36" s="91" t="s">
        <v>43</v>
      </c>
      <c r="E36" s="90" t="s">
        <v>43</v>
      </c>
      <c r="F36" s="88" t="s">
        <v>43</v>
      </c>
      <c r="G36" s="91" t="s">
        <v>43</v>
      </c>
      <c r="H36" s="90" t="s">
        <v>43</v>
      </c>
      <c r="I36" s="88" t="s">
        <v>43</v>
      </c>
      <c r="J36" s="89">
        <f t="shared" ref="J36:K36" si="18">SUM(J37:J40)</f>
        <v>0</v>
      </c>
      <c r="K36" s="90">
        <f t="shared" si="18"/>
        <v>0</v>
      </c>
      <c r="L36" s="92">
        <f>SUM(L37:L40)</f>
        <v>0</v>
      </c>
      <c r="M36" s="91" t="s">
        <v>43</v>
      </c>
      <c r="N36" s="90" t="s">
        <v>43</v>
      </c>
      <c r="O36" s="88" t="s">
        <v>43</v>
      </c>
      <c r="P36" s="93"/>
    </row>
    <row r="37" spans="1:16" ht="24.75" hidden="1" thickTop="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t="12.75" hidden="1" thickTop="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t="12.75" hidden="1" thickTop="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75" hidden="1" thickTop="1" x14ac:dyDescent="0.25">
      <c r="A40" s="126">
        <v>21399</v>
      </c>
      <c r="B40" s="127" t="s">
        <v>59</v>
      </c>
      <c r="C40" s="128">
        <f t="shared" si="13"/>
        <v>0</v>
      </c>
      <c r="D40" s="129" t="s">
        <v>43</v>
      </c>
      <c r="E40" s="130" t="s">
        <v>43</v>
      </c>
      <c r="F40" s="131" t="s">
        <v>43</v>
      </c>
      <c r="G40" s="129" t="s">
        <v>43</v>
      </c>
      <c r="H40" s="130" t="s">
        <v>43</v>
      </c>
      <c r="I40" s="131" t="s">
        <v>43</v>
      </c>
      <c r="J40" s="132"/>
      <c r="K40" s="133"/>
      <c r="L40" s="134">
        <f t="shared" si="19"/>
        <v>0</v>
      </c>
      <c r="M40" s="135" t="s">
        <v>43</v>
      </c>
      <c r="N40" s="133" t="s">
        <v>43</v>
      </c>
      <c r="O40" s="131" t="s">
        <v>43</v>
      </c>
      <c r="P40" s="136"/>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75" hidden="1" thickTop="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6" s="34" customFormat="1" ht="24.75" hidden="1" thickTop="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560"/>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75" hidden="1" thickTop="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75" hidden="1" thickTop="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t="12.75" hidden="1" thickTop="1" x14ac:dyDescent="0.25">
      <c r="A48" s="171"/>
      <c r="B48" s="167"/>
      <c r="C48" s="172"/>
      <c r="D48" s="173"/>
      <c r="E48" s="174"/>
      <c r="F48" s="143"/>
      <c r="G48" s="146"/>
      <c r="H48" s="145"/>
      <c r="I48" s="143"/>
      <c r="J48" s="144"/>
      <c r="K48" s="145"/>
      <c r="L48" s="142"/>
      <c r="M48" s="140"/>
      <c r="N48" s="141"/>
      <c r="O48" s="142"/>
      <c r="P48" s="170"/>
    </row>
    <row r="49" spans="1:16" s="34" customFormat="1" ht="12.75" hidden="1" thickTop="1" x14ac:dyDescent="0.25">
      <c r="A49" s="175"/>
      <c r="B49" s="176" t="s">
        <v>67</v>
      </c>
      <c r="C49" s="177"/>
      <c r="D49" s="178"/>
      <c r="E49" s="179"/>
      <c r="F49" s="180"/>
      <c r="G49" s="178"/>
      <c r="H49" s="179"/>
      <c r="I49" s="180"/>
      <c r="J49" s="181"/>
      <c r="K49" s="179"/>
      <c r="L49" s="180"/>
      <c r="M49" s="178"/>
      <c r="N49" s="179"/>
      <c r="O49" s="180"/>
      <c r="P49" s="182"/>
    </row>
    <row r="50" spans="1:16" s="34" customFormat="1" ht="13.5" thickTop="1" thickBot="1" x14ac:dyDescent="0.3">
      <c r="A50" s="183"/>
      <c r="B50" s="35" t="s">
        <v>68</v>
      </c>
      <c r="C50" s="184">
        <f t="shared" si="4"/>
        <v>53236</v>
      </c>
      <c r="D50" s="185">
        <f t="shared" ref="D50:E50" si="26">SUM(D51,D269)</f>
        <v>53236</v>
      </c>
      <c r="E50" s="186">
        <f t="shared" si="26"/>
        <v>0</v>
      </c>
      <c r="F50" s="187">
        <f>SUM(F51,F269)</f>
        <v>53236</v>
      </c>
      <c r="G50" s="185">
        <f t="shared" ref="G50:O50" si="27">SUM(G51,G269)</f>
        <v>0</v>
      </c>
      <c r="H50" s="186">
        <f t="shared" si="27"/>
        <v>0</v>
      </c>
      <c r="I50" s="187">
        <f t="shared" si="27"/>
        <v>0</v>
      </c>
      <c r="J50" s="188">
        <f t="shared" si="27"/>
        <v>0</v>
      </c>
      <c r="K50" s="186">
        <f t="shared" si="27"/>
        <v>0</v>
      </c>
      <c r="L50" s="187">
        <f t="shared" si="27"/>
        <v>0</v>
      </c>
      <c r="M50" s="185">
        <f t="shared" si="27"/>
        <v>0</v>
      </c>
      <c r="N50" s="186">
        <f t="shared" si="27"/>
        <v>0</v>
      </c>
      <c r="O50" s="187">
        <f t="shared" si="27"/>
        <v>0</v>
      </c>
      <c r="P50" s="189"/>
    </row>
    <row r="51" spans="1:16" s="34" customFormat="1" ht="36.75" thickTop="1" x14ac:dyDescent="0.25">
      <c r="A51" s="190"/>
      <c r="B51" s="191" t="s">
        <v>69</v>
      </c>
      <c r="C51" s="192">
        <f t="shared" si="4"/>
        <v>53236</v>
      </c>
      <c r="D51" s="193">
        <f t="shared" ref="D51:E51" si="28">SUM(D52,D181)</f>
        <v>53236</v>
      </c>
      <c r="E51" s="194">
        <f t="shared" si="28"/>
        <v>0</v>
      </c>
      <c r="F51" s="195">
        <f>SUM(F52,F181)</f>
        <v>53236</v>
      </c>
      <c r="G51" s="193">
        <f t="shared" ref="G51:H51" si="29">SUM(G52,G181)</f>
        <v>0</v>
      </c>
      <c r="H51" s="194">
        <f t="shared" si="29"/>
        <v>0</v>
      </c>
      <c r="I51" s="195">
        <f>SUM(I52,I181)</f>
        <v>0</v>
      </c>
      <c r="J51" s="196">
        <f t="shared" ref="J51:K51" si="30">SUM(J52,J181)</f>
        <v>0</v>
      </c>
      <c r="K51" s="194">
        <f t="shared" si="30"/>
        <v>0</v>
      </c>
      <c r="L51" s="195">
        <f>SUM(L52,L181)</f>
        <v>0</v>
      </c>
      <c r="M51" s="193">
        <f t="shared" ref="M51:O51" si="31">SUM(M52,M181)</f>
        <v>0</v>
      </c>
      <c r="N51" s="194">
        <f t="shared" si="31"/>
        <v>0</v>
      </c>
      <c r="O51" s="195">
        <f t="shared" si="31"/>
        <v>0</v>
      </c>
      <c r="P51" s="197"/>
    </row>
    <row r="52" spans="1:16" s="34" customFormat="1" ht="24" x14ac:dyDescent="0.25">
      <c r="A52" s="26"/>
      <c r="B52" s="24" t="s">
        <v>70</v>
      </c>
      <c r="C52" s="198">
        <f t="shared" si="4"/>
        <v>44889</v>
      </c>
      <c r="D52" s="199">
        <f t="shared" ref="D52:E52" si="32">SUM(D53,D75,D160,D174)</f>
        <v>47736</v>
      </c>
      <c r="E52" s="200">
        <f t="shared" si="32"/>
        <v>-2847</v>
      </c>
      <c r="F52" s="201">
        <f>SUM(F53,F75,F160,F174)</f>
        <v>44889</v>
      </c>
      <c r="G52" s="199">
        <f t="shared" ref="G52:H52" si="33">SUM(G53,G75,G160,G174)</f>
        <v>0</v>
      </c>
      <c r="H52" s="200">
        <f t="shared" si="33"/>
        <v>0</v>
      </c>
      <c r="I52" s="201">
        <f>SUM(I53,I75,I160,I174)</f>
        <v>0</v>
      </c>
      <c r="J52" s="202">
        <f t="shared" ref="J52:K52" si="34">SUM(J53,J75,J160,J174)</f>
        <v>0</v>
      </c>
      <c r="K52" s="200">
        <f t="shared" si="34"/>
        <v>0</v>
      </c>
      <c r="L52" s="201">
        <f>SUM(L53,L75,L160,L174)</f>
        <v>0</v>
      </c>
      <c r="M52" s="199">
        <f t="shared" ref="M52:O52" si="35">SUM(M53,M75,M160,M174)</f>
        <v>0</v>
      </c>
      <c r="N52" s="200">
        <f t="shared" si="35"/>
        <v>0</v>
      </c>
      <c r="O52" s="201">
        <f t="shared" si="35"/>
        <v>0</v>
      </c>
      <c r="P52" s="203"/>
    </row>
    <row r="53" spans="1:16" s="34" customFormat="1" x14ac:dyDescent="0.25">
      <c r="A53" s="204">
        <v>1000</v>
      </c>
      <c r="B53" s="204" t="s">
        <v>71</v>
      </c>
      <c r="C53" s="205">
        <f t="shared" si="4"/>
        <v>3628</v>
      </c>
      <c r="D53" s="206">
        <f t="shared" ref="D53:E53" si="36">SUM(D54,D67)</f>
        <v>3574</v>
      </c>
      <c r="E53" s="207">
        <f t="shared" si="36"/>
        <v>54</v>
      </c>
      <c r="F53" s="208">
        <f>SUM(F54,F67)</f>
        <v>3628</v>
      </c>
      <c r="G53" s="206">
        <f t="shared" ref="G53:H53" si="37">SUM(G54,G67)</f>
        <v>0</v>
      </c>
      <c r="H53" s="207">
        <f t="shared" si="37"/>
        <v>0</v>
      </c>
      <c r="I53" s="208">
        <f>SUM(I54,I67)</f>
        <v>0</v>
      </c>
      <c r="J53" s="209">
        <f t="shared" ref="J53:K53" si="38">SUM(J54,J67)</f>
        <v>0</v>
      </c>
      <c r="K53" s="207">
        <f t="shared" si="38"/>
        <v>0</v>
      </c>
      <c r="L53" s="208">
        <f>SUM(L54,L67)</f>
        <v>0</v>
      </c>
      <c r="M53" s="206">
        <f t="shared" ref="M53:O53" si="39">SUM(M54,M67)</f>
        <v>0</v>
      </c>
      <c r="N53" s="207">
        <f t="shared" si="39"/>
        <v>0</v>
      </c>
      <c r="O53" s="208">
        <f t="shared" si="39"/>
        <v>0</v>
      </c>
      <c r="P53" s="210"/>
    </row>
    <row r="54" spans="1:16" x14ac:dyDescent="0.25">
      <c r="A54" s="81">
        <v>1100</v>
      </c>
      <c r="B54" s="211" t="s">
        <v>72</v>
      </c>
      <c r="C54" s="82">
        <f t="shared" si="4"/>
        <v>3403</v>
      </c>
      <c r="D54" s="212">
        <f t="shared" ref="D54:E54" si="40">SUM(D55,D58,D66)</f>
        <v>3403</v>
      </c>
      <c r="E54" s="213">
        <f t="shared" si="40"/>
        <v>0</v>
      </c>
      <c r="F54" s="92">
        <f>SUM(F55,F58,F66)</f>
        <v>3403</v>
      </c>
      <c r="G54" s="212">
        <f t="shared" ref="G54:H54" si="41">SUM(G55,G58,G66)</f>
        <v>0</v>
      </c>
      <c r="H54" s="213">
        <f t="shared" si="41"/>
        <v>0</v>
      </c>
      <c r="I54" s="92">
        <f>SUM(I55,I58,I66)</f>
        <v>0</v>
      </c>
      <c r="J54" s="214">
        <f t="shared" ref="J54:K54" si="42">SUM(J55,J58,J66)</f>
        <v>0</v>
      </c>
      <c r="K54" s="213">
        <f t="shared" si="42"/>
        <v>0</v>
      </c>
      <c r="L54" s="92">
        <f>SUM(L55,L58,L66)</f>
        <v>0</v>
      </c>
      <c r="M54" s="212">
        <f t="shared" ref="M54:O54" si="43">SUM(M55,M58,M66)</f>
        <v>0</v>
      </c>
      <c r="N54" s="213">
        <f t="shared" si="43"/>
        <v>0</v>
      </c>
      <c r="O54" s="92">
        <f t="shared" si="43"/>
        <v>0</v>
      </c>
      <c r="P54" s="215"/>
    </row>
    <row r="55" spans="1:16" hidden="1" x14ac:dyDescent="0.25">
      <c r="A55" s="216">
        <v>1110</v>
      </c>
      <c r="B55" s="167" t="s">
        <v>73</v>
      </c>
      <c r="C55" s="172">
        <f t="shared" si="4"/>
        <v>0</v>
      </c>
      <c r="D55" s="173">
        <f t="shared" ref="D55:E55" si="44">SUM(D56:D57)</f>
        <v>0</v>
      </c>
      <c r="E55" s="174">
        <f t="shared" si="44"/>
        <v>0</v>
      </c>
      <c r="F55" s="217">
        <f>SUM(F56:F57)</f>
        <v>0</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4" hidden="1" customHeight="1" x14ac:dyDescent="0.25">
      <c r="A57" s="60">
        <v>1119</v>
      </c>
      <c r="B57" s="105" t="s">
        <v>75</v>
      </c>
      <c r="C57" s="106">
        <f t="shared" si="4"/>
        <v>0</v>
      </c>
      <c r="D57" s="224"/>
      <c r="E57" s="225"/>
      <c r="F57" s="112">
        <f t="shared" si="48"/>
        <v>0</v>
      </c>
      <c r="G57" s="224"/>
      <c r="H57" s="225"/>
      <c r="I57" s="112">
        <f t="shared" si="49"/>
        <v>0</v>
      </c>
      <c r="J57" s="226"/>
      <c r="K57" s="225"/>
      <c r="L57" s="112">
        <f t="shared" si="50"/>
        <v>0</v>
      </c>
      <c r="M57" s="224"/>
      <c r="N57" s="225"/>
      <c r="O57" s="112">
        <f t="shared" si="51"/>
        <v>0</v>
      </c>
      <c r="P57" s="227"/>
    </row>
    <row r="58" spans="1:16" hidden="1" x14ac:dyDescent="0.25">
      <c r="A58" s="228">
        <v>1140</v>
      </c>
      <c r="B58" s="105" t="s">
        <v>76</v>
      </c>
      <c r="C58" s="106">
        <f t="shared" si="4"/>
        <v>0</v>
      </c>
      <c r="D58" s="229">
        <f t="shared" ref="D58:E58" si="52">SUM(D59:D65)</f>
        <v>0</v>
      </c>
      <c r="E58" s="230">
        <f t="shared" si="52"/>
        <v>0</v>
      </c>
      <c r="F58" s="112">
        <f>SUM(F59:F65)</f>
        <v>0</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6" hidden="1" x14ac:dyDescent="0.25">
      <c r="A59" s="60">
        <v>1141</v>
      </c>
      <c r="B59" s="105" t="s">
        <v>77</v>
      </c>
      <c r="C59" s="106">
        <f t="shared" si="4"/>
        <v>0</v>
      </c>
      <c r="D59" s="224"/>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227"/>
    </row>
    <row r="60" spans="1:16" ht="24.75" hidden="1" customHeight="1" x14ac:dyDescent="0.25">
      <c r="A60" s="60">
        <v>1142</v>
      </c>
      <c r="B60" s="105" t="s">
        <v>78</v>
      </c>
      <c r="C60" s="106">
        <f t="shared" si="4"/>
        <v>0</v>
      </c>
      <c r="D60" s="224"/>
      <c r="E60" s="225"/>
      <c r="F60" s="112">
        <f t="shared" si="56"/>
        <v>0</v>
      </c>
      <c r="G60" s="224"/>
      <c r="H60" s="225"/>
      <c r="I60" s="112">
        <f t="shared" si="57"/>
        <v>0</v>
      </c>
      <c r="J60" s="226"/>
      <c r="K60" s="225"/>
      <c r="L60" s="112">
        <f t="shared" si="58"/>
        <v>0</v>
      </c>
      <c r="M60" s="224"/>
      <c r="N60" s="225"/>
      <c r="O60" s="112">
        <f t="shared" si="59"/>
        <v>0</v>
      </c>
      <c r="P60" s="227"/>
    </row>
    <row r="61" spans="1:16"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hidden="1" x14ac:dyDescent="0.25">
      <c r="A63" s="60">
        <v>1147</v>
      </c>
      <c r="B63" s="105" t="s">
        <v>81</v>
      </c>
      <c r="C63" s="106">
        <f t="shared" si="4"/>
        <v>0</v>
      </c>
      <c r="D63" s="224"/>
      <c r="E63" s="225"/>
      <c r="F63" s="112">
        <f t="shared" si="56"/>
        <v>0</v>
      </c>
      <c r="G63" s="224"/>
      <c r="H63" s="225"/>
      <c r="I63" s="112">
        <f t="shared" si="57"/>
        <v>0</v>
      </c>
      <c r="J63" s="226"/>
      <c r="K63" s="225"/>
      <c r="L63" s="112">
        <f t="shared" si="58"/>
        <v>0</v>
      </c>
      <c r="M63" s="224"/>
      <c r="N63" s="225"/>
      <c r="O63" s="112">
        <f t="shared" si="59"/>
        <v>0</v>
      </c>
      <c r="P63" s="227"/>
    </row>
    <row r="64" spans="1:16" hidden="1" x14ac:dyDescent="0.25">
      <c r="A64" s="60">
        <v>1148</v>
      </c>
      <c r="B64" s="105" t="s">
        <v>82</v>
      </c>
      <c r="C64" s="106">
        <f t="shared" si="4"/>
        <v>0</v>
      </c>
      <c r="D64" s="224"/>
      <c r="E64" s="225"/>
      <c r="F64" s="112">
        <f t="shared" si="56"/>
        <v>0</v>
      </c>
      <c r="G64" s="224"/>
      <c r="H64" s="225"/>
      <c r="I64" s="112">
        <f t="shared" si="57"/>
        <v>0</v>
      </c>
      <c r="J64" s="226"/>
      <c r="K64" s="225"/>
      <c r="L64" s="112">
        <f t="shared" si="58"/>
        <v>0</v>
      </c>
      <c r="M64" s="224"/>
      <c r="N64" s="225"/>
      <c r="O64" s="112">
        <f t="shared" si="59"/>
        <v>0</v>
      </c>
      <c r="P64" s="227"/>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x14ac:dyDescent="0.25">
      <c r="A66" s="216">
        <v>1150</v>
      </c>
      <c r="B66" s="167" t="s">
        <v>84</v>
      </c>
      <c r="C66" s="172">
        <f t="shared" si="4"/>
        <v>3403</v>
      </c>
      <c r="D66" s="232">
        <v>3403</v>
      </c>
      <c r="E66" s="233"/>
      <c r="F66" s="217">
        <f t="shared" si="56"/>
        <v>3403</v>
      </c>
      <c r="G66" s="232"/>
      <c r="H66" s="233"/>
      <c r="I66" s="217">
        <f t="shared" si="57"/>
        <v>0</v>
      </c>
      <c r="J66" s="234"/>
      <c r="K66" s="233"/>
      <c r="L66" s="217">
        <f t="shared" si="58"/>
        <v>0</v>
      </c>
      <c r="M66" s="232"/>
      <c r="N66" s="233"/>
      <c r="O66" s="217">
        <f t="shared" si="59"/>
        <v>0</v>
      </c>
      <c r="P66" s="464"/>
    </row>
    <row r="67" spans="1:16" ht="36" x14ac:dyDescent="0.25">
      <c r="A67" s="81">
        <v>1200</v>
      </c>
      <c r="B67" s="211" t="s">
        <v>85</v>
      </c>
      <c r="C67" s="82">
        <f t="shared" si="4"/>
        <v>225</v>
      </c>
      <c r="D67" s="212">
        <f t="shared" ref="D67:E67" si="60">SUM(D68:D69)</f>
        <v>171</v>
      </c>
      <c r="E67" s="213">
        <f t="shared" si="60"/>
        <v>54</v>
      </c>
      <c r="F67" s="92">
        <f>SUM(F68:F69)</f>
        <v>225</v>
      </c>
      <c r="G67" s="212">
        <f t="shared" ref="G67:H67" si="61">SUM(G68:G69)</f>
        <v>0</v>
      </c>
      <c r="H67" s="213">
        <f t="shared" si="61"/>
        <v>0</v>
      </c>
      <c r="I67" s="92">
        <f>SUM(I68:I69)</f>
        <v>0</v>
      </c>
      <c r="J67" s="214">
        <f t="shared" ref="J67:K67" si="62">SUM(J68:J69)</f>
        <v>0</v>
      </c>
      <c r="K67" s="213">
        <f t="shared" si="62"/>
        <v>0</v>
      </c>
      <c r="L67" s="92">
        <f>SUM(L68:L69)</f>
        <v>0</v>
      </c>
      <c r="M67" s="212">
        <f t="shared" ref="M67:O67" si="63">SUM(M68:M69)</f>
        <v>0</v>
      </c>
      <c r="N67" s="213">
        <f t="shared" si="63"/>
        <v>0</v>
      </c>
      <c r="O67" s="92">
        <f t="shared" si="63"/>
        <v>0</v>
      </c>
      <c r="P67" s="235"/>
    </row>
    <row r="68" spans="1:16" ht="24" x14ac:dyDescent="0.25">
      <c r="A68" s="236">
        <v>1210</v>
      </c>
      <c r="B68" s="95" t="s">
        <v>86</v>
      </c>
      <c r="C68" s="96">
        <f t="shared" si="4"/>
        <v>225</v>
      </c>
      <c r="D68" s="220">
        <v>171</v>
      </c>
      <c r="E68" s="221">
        <v>54</v>
      </c>
      <c r="F68" s="102">
        <f>D68+E68</f>
        <v>225</v>
      </c>
      <c r="G68" s="220"/>
      <c r="H68" s="221"/>
      <c r="I68" s="102">
        <f>G68+H68</f>
        <v>0</v>
      </c>
      <c r="J68" s="222"/>
      <c r="K68" s="221"/>
      <c r="L68" s="102">
        <f>J68+K68</f>
        <v>0</v>
      </c>
      <c r="M68" s="220"/>
      <c r="N68" s="221"/>
      <c r="O68" s="102">
        <f t="shared" ref="O68" si="64">M68+N68</f>
        <v>0</v>
      </c>
      <c r="P68" s="465" t="s">
        <v>413</v>
      </c>
    </row>
    <row r="69" spans="1:16" ht="24" hidden="1" x14ac:dyDescent="0.25">
      <c r="A69" s="228">
        <v>1220</v>
      </c>
      <c r="B69" s="105" t="s">
        <v>87</v>
      </c>
      <c r="C69" s="106">
        <f t="shared" si="4"/>
        <v>0</v>
      </c>
      <c r="D69" s="229">
        <f t="shared" ref="D69:E69" si="65">SUM(D70:D74)</f>
        <v>0</v>
      </c>
      <c r="E69" s="230">
        <f t="shared" si="65"/>
        <v>0</v>
      </c>
      <c r="F69" s="112">
        <f>SUM(F70:F74)</f>
        <v>0</v>
      </c>
      <c r="G69" s="229">
        <f t="shared" ref="G69:H69" si="66">SUM(G70:G74)</f>
        <v>0</v>
      </c>
      <c r="H69" s="230">
        <f t="shared" si="66"/>
        <v>0</v>
      </c>
      <c r="I69" s="112">
        <f>SUM(I70:I74)</f>
        <v>0</v>
      </c>
      <c r="J69" s="231">
        <f t="shared" ref="J69:K69" si="67">SUM(J70:J74)</f>
        <v>0</v>
      </c>
      <c r="K69" s="230">
        <f t="shared" si="67"/>
        <v>0</v>
      </c>
      <c r="L69" s="112">
        <f>SUM(L70:L74)</f>
        <v>0</v>
      </c>
      <c r="M69" s="229">
        <f t="shared" ref="M69:O69" si="68">SUM(M70:M74)</f>
        <v>0</v>
      </c>
      <c r="N69" s="230">
        <f t="shared" si="68"/>
        <v>0</v>
      </c>
      <c r="O69" s="112">
        <f t="shared" si="68"/>
        <v>0</v>
      </c>
      <c r="P69" s="227"/>
    </row>
    <row r="70" spans="1:16" ht="60" hidden="1" x14ac:dyDescent="0.25">
      <c r="A70" s="60">
        <v>1221</v>
      </c>
      <c r="B70" s="105" t="s">
        <v>88</v>
      </c>
      <c r="C70" s="106">
        <f t="shared" si="4"/>
        <v>0</v>
      </c>
      <c r="D70" s="224"/>
      <c r="E70" s="225"/>
      <c r="F70" s="112">
        <f t="shared" ref="F70:F74" si="69">D70+E70</f>
        <v>0</v>
      </c>
      <c r="G70" s="224"/>
      <c r="H70" s="225"/>
      <c r="I70" s="112">
        <f t="shared" ref="I70:I74" si="70">G70+H70</f>
        <v>0</v>
      </c>
      <c r="J70" s="226"/>
      <c r="K70" s="225"/>
      <c r="L70" s="112">
        <f t="shared" ref="L70:L74" si="71">J70+K70</f>
        <v>0</v>
      </c>
      <c r="M70" s="224"/>
      <c r="N70" s="225"/>
      <c r="O70" s="112">
        <f t="shared" ref="O70:O74" si="72">M70+N70</f>
        <v>0</v>
      </c>
      <c r="P70" s="227"/>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hidden="1" x14ac:dyDescent="0.25">
      <c r="A73" s="60">
        <v>1227</v>
      </c>
      <c r="B73" s="105" t="s">
        <v>91</v>
      </c>
      <c r="C73" s="106">
        <f t="shared" si="4"/>
        <v>0</v>
      </c>
      <c r="D73" s="224"/>
      <c r="E73" s="225"/>
      <c r="F73" s="112">
        <f t="shared" si="69"/>
        <v>0</v>
      </c>
      <c r="G73" s="224"/>
      <c r="H73" s="225"/>
      <c r="I73" s="112">
        <f t="shared" si="70"/>
        <v>0</v>
      </c>
      <c r="J73" s="226"/>
      <c r="K73" s="225"/>
      <c r="L73" s="112">
        <f t="shared" si="71"/>
        <v>0</v>
      </c>
      <c r="M73" s="224"/>
      <c r="N73" s="225"/>
      <c r="O73" s="112">
        <f t="shared" si="72"/>
        <v>0</v>
      </c>
      <c r="P73" s="227"/>
    </row>
    <row r="74" spans="1:16" ht="60" hidden="1" x14ac:dyDescent="0.25">
      <c r="A74" s="60">
        <v>1228</v>
      </c>
      <c r="B74" s="105" t="s">
        <v>92</v>
      </c>
      <c r="C74" s="106">
        <f t="shared" si="4"/>
        <v>0</v>
      </c>
      <c r="D74" s="224"/>
      <c r="E74" s="225"/>
      <c r="F74" s="112">
        <f t="shared" si="69"/>
        <v>0</v>
      </c>
      <c r="G74" s="224"/>
      <c r="H74" s="225"/>
      <c r="I74" s="112">
        <f t="shared" si="70"/>
        <v>0</v>
      </c>
      <c r="J74" s="226"/>
      <c r="K74" s="225"/>
      <c r="L74" s="112">
        <f t="shared" si="71"/>
        <v>0</v>
      </c>
      <c r="M74" s="224"/>
      <c r="N74" s="225"/>
      <c r="O74" s="112">
        <f t="shared" si="72"/>
        <v>0</v>
      </c>
      <c r="P74" s="227"/>
    </row>
    <row r="75" spans="1:16" x14ac:dyDescent="0.25">
      <c r="A75" s="204">
        <v>2000</v>
      </c>
      <c r="B75" s="204" t="s">
        <v>93</v>
      </c>
      <c r="C75" s="205">
        <f t="shared" si="4"/>
        <v>41261</v>
      </c>
      <c r="D75" s="206">
        <f t="shared" ref="D75:O75" si="73">SUM(D76,D83,D120,D151,D152)</f>
        <v>44162</v>
      </c>
      <c r="E75" s="207">
        <f t="shared" si="73"/>
        <v>-2901</v>
      </c>
      <c r="F75" s="208">
        <f t="shared" si="73"/>
        <v>41261</v>
      </c>
      <c r="G75" s="206">
        <f t="shared" si="73"/>
        <v>0</v>
      </c>
      <c r="H75" s="207">
        <f t="shared" si="73"/>
        <v>0</v>
      </c>
      <c r="I75" s="208">
        <f t="shared" si="73"/>
        <v>0</v>
      </c>
      <c r="J75" s="209">
        <f t="shared" si="73"/>
        <v>0</v>
      </c>
      <c r="K75" s="207">
        <f t="shared" si="73"/>
        <v>0</v>
      </c>
      <c r="L75" s="208">
        <f t="shared" si="73"/>
        <v>0</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36812</v>
      </c>
      <c r="D83" s="212">
        <f t="shared" ref="D83:E83" si="94">SUM(D84,D85,D91,D99,D107,D108,D114,D119)</f>
        <v>39713</v>
      </c>
      <c r="E83" s="213">
        <f t="shared" si="94"/>
        <v>-2901</v>
      </c>
      <c r="F83" s="92">
        <f>SUM(F84,F85,F91,F99,F107,F108,F114,F119)</f>
        <v>36812</v>
      </c>
      <c r="G83" s="212">
        <f t="shared" ref="G83:H83" si="95">SUM(G84,G85,G91,G99,G107,G108,G114,G119)</f>
        <v>0</v>
      </c>
      <c r="H83" s="213">
        <f t="shared" si="95"/>
        <v>0</v>
      </c>
      <c r="I83" s="92">
        <f>SUM(I84,I85,I91,I99,I107,I108,I114,I119)</f>
        <v>0</v>
      </c>
      <c r="J83" s="214">
        <f t="shared" ref="J83:K83" si="96">SUM(J84,J85,J91,J99,J107,J108,J114,J119)</f>
        <v>0</v>
      </c>
      <c r="K83" s="213">
        <f t="shared" si="96"/>
        <v>0</v>
      </c>
      <c r="L83" s="92">
        <f>SUM(L84,L85,L91,L99,L107,L108,L114,L119)</f>
        <v>0</v>
      </c>
      <c r="M83" s="212">
        <f t="shared" ref="M83:O83" si="97">SUM(M84,M85,M91,M99,M107,M108,M114,M119)</f>
        <v>0</v>
      </c>
      <c r="N83" s="213">
        <f t="shared" si="97"/>
        <v>0</v>
      </c>
      <c r="O83" s="92">
        <f t="shared" si="97"/>
        <v>0</v>
      </c>
      <c r="P83" s="240"/>
    </row>
    <row r="84" spans="1:16" hidden="1" x14ac:dyDescent="0.25">
      <c r="A84" s="216">
        <v>2210</v>
      </c>
      <c r="B84" s="167" t="s">
        <v>100</v>
      </c>
      <c r="C84" s="172">
        <f t="shared" si="4"/>
        <v>0</v>
      </c>
      <c r="D84" s="232"/>
      <c r="E84" s="233"/>
      <c r="F84" s="217">
        <f>D84+E84</f>
        <v>0</v>
      </c>
      <c r="G84" s="232"/>
      <c r="H84" s="233"/>
      <c r="I84" s="217">
        <f>G84+H84</f>
        <v>0</v>
      </c>
      <c r="J84" s="234"/>
      <c r="K84" s="233"/>
      <c r="L84" s="217">
        <f>J84+K84</f>
        <v>0</v>
      </c>
      <c r="M84" s="232"/>
      <c r="N84" s="233"/>
      <c r="O84" s="217">
        <f t="shared" ref="O84" si="98">M84+N84</f>
        <v>0</v>
      </c>
      <c r="P84" s="219"/>
    </row>
    <row r="85" spans="1:16" ht="24" hidden="1" x14ac:dyDescent="0.25">
      <c r="A85" s="228">
        <v>2220</v>
      </c>
      <c r="B85" s="105" t="s">
        <v>101</v>
      </c>
      <c r="C85" s="106">
        <f t="shared" ref="C85:C148" si="99">F85+I85+L85+O85</f>
        <v>0</v>
      </c>
      <c r="D85" s="229">
        <f t="shared" ref="D85:E85" si="100">SUM(D86:D90)</f>
        <v>0</v>
      </c>
      <c r="E85" s="230">
        <f t="shared" si="100"/>
        <v>0</v>
      </c>
      <c r="F85" s="112">
        <f>SUM(F86:F90)</f>
        <v>0</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6" hidden="1" x14ac:dyDescent="0.25">
      <c r="A86" s="60">
        <v>2221</v>
      </c>
      <c r="B86" s="105" t="s">
        <v>102</v>
      </c>
      <c r="C86" s="106">
        <f t="shared" si="99"/>
        <v>0</v>
      </c>
      <c r="D86" s="224"/>
      <c r="E86" s="225"/>
      <c r="F86" s="112">
        <f t="shared" ref="F86:F90" si="104">D86+E86</f>
        <v>0</v>
      </c>
      <c r="G86" s="224"/>
      <c r="H86" s="225"/>
      <c r="I86" s="112">
        <f t="shared" ref="I86:I90" si="105">G86+H86</f>
        <v>0</v>
      </c>
      <c r="J86" s="226"/>
      <c r="K86" s="225"/>
      <c r="L86" s="112">
        <f t="shared" ref="L86:L90" si="106">J86+K86</f>
        <v>0</v>
      </c>
      <c r="M86" s="224"/>
      <c r="N86" s="225"/>
      <c r="O86" s="112">
        <f t="shared" ref="O86:O90" si="107">M86+N86</f>
        <v>0</v>
      </c>
      <c r="P86" s="227"/>
    </row>
    <row r="87" spans="1:16" ht="24" hidden="1" x14ac:dyDescent="0.25">
      <c r="A87" s="60">
        <v>2222</v>
      </c>
      <c r="B87" s="105" t="s">
        <v>103</v>
      </c>
      <c r="C87" s="106">
        <f t="shared" si="99"/>
        <v>0</v>
      </c>
      <c r="D87" s="224"/>
      <c r="E87" s="225"/>
      <c r="F87" s="112">
        <f t="shared" si="104"/>
        <v>0</v>
      </c>
      <c r="G87" s="224"/>
      <c r="H87" s="225"/>
      <c r="I87" s="112">
        <f t="shared" si="105"/>
        <v>0</v>
      </c>
      <c r="J87" s="226"/>
      <c r="K87" s="225"/>
      <c r="L87" s="112">
        <f t="shared" si="106"/>
        <v>0</v>
      </c>
      <c r="M87" s="224"/>
      <c r="N87" s="225"/>
      <c r="O87" s="112">
        <f t="shared" si="107"/>
        <v>0</v>
      </c>
      <c r="P87" s="227"/>
    </row>
    <row r="88" spans="1:16" hidden="1" x14ac:dyDescent="0.25">
      <c r="A88" s="60">
        <v>2223</v>
      </c>
      <c r="B88" s="105" t="s">
        <v>104</v>
      </c>
      <c r="C88" s="106">
        <f t="shared" si="99"/>
        <v>0</v>
      </c>
      <c r="D88" s="224"/>
      <c r="E88" s="225"/>
      <c r="F88" s="112">
        <f t="shared" si="104"/>
        <v>0</v>
      </c>
      <c r="G88" s="224"/>
      <c r="H88" s="225"/>
      <c r="I88" s="112">
        <f t="shared" si="105"/>
        <v>0</v>
      </c>
      <c r="J88" s="226"/>
      <c r="K88" s="225"/>
      <c r="L88" s="112">
        <f t="shared" si="106"/>
        <v>0</v>
      </c>
      <c r="M88" s="224"/>
      <c r="N88" s="225"/>
      <c r="O88" s="112">
        <f t="shared" si="107"/>
        <v>0</v>
      </c>
      <c r="P88" s="227"/>
    </row>
    <row r="89" spans="1:16" ht="48" hidden="1" x14ac:dyDescent="0.25">
      <c r="A89" s="60">
        <v>2224</v>
      </c>
      <c r="B89" s="105" t="s">
        <v>105</v>
      </c>
      <c r="C89" s="106">
        <f t="shared" si="99"/>
        <v>0</v>
      </c>
      <c r="D89" s="224"/>
      <c r="E89" s="225"/>
      <c r="F89" s="112">
        <f t="shared" si="104"/>
        <v>0</v>
      </c>
      <c r="G89" s="224"/>
      <c r="H89" s="225"/>
      <c r="I89" s="112">
        <f t="shared" si="105"/>
        <v>0</v>
      </c>
      <c r="J89" s="226"/>
      <c r="K89" s="225"/>
      <c r="L89" s="112">
        <f t="shared" si="106"/>
        <v>0</v>
      </c>
      <c r="M89" s="224"/>
      <c r="N89" s="225"/>
      <c r="O89" s="112">
        <f t="shared" si="107"/>
        <v>0</v>
      </c>
      <c r="P89" s="227"/>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36812</v>
      </c>
      <c r="D91" s="229">
        <f t="shared" ref="D91:E91" si="108">SUM(D92:D98)</f>
        <v>39713</v>
      </c>
      <c r="E91" s="230">
        <f t="shared" si="108"/>
        <v>-2901</v>
      </c>
      <c r="F91" s="112">
        <f>SUM(F92:F98)</f>
        <v>36812</v>
      </c>
      <c r="G91" s="229">
        <f t="shared" ref="G91:H91" si="109">SUM(G92:G98)</f>
        <v>0</v>
      </c>
      <c r="H91" s="230">
        <f t="shared" si="109"/>
        <v>0</v>
      </c>
      <c r="I91" s="112">
        <f>SUM(I92:I98)</f>
        <v>0</v>
      </c>
      <c r="J91" s="231">
        <f t="shared" ref="J91:K91" si="110">SUM(J92:J98)</f>
        <v>0</v>
      </c>
      <c r="K91" s="230">
        <f t="shared" si="110"/>
        <v>0</v>
      </c>
      <c r="L91" s="112">
        <f>SUM(L92:L98)</f>
        <v>0</v>
      </c>
      <c r="M91" s="229">
        <f t="shared" ref="M91:O91" si="111">SUM(M92:M98)</f>
        <v>0</v>
      </c>
      <c r="N91" s="230">
        <f t="shared" si="111"/>
        <v>0</v>
      </c>
      <c r="O91" s="112">
        <f t="shared" si="111"/>
        <v>0</v>
      </c>
      <c r="P91" s="227"/>
    </row>
    <row r="92" spans="1:16" ht="28.5" customHeight="1" x14ac:dyDescent="0.25">
      <c r="A92" s="60">
        <v>2231</v>
      </c>
      <c r="B92" s="105" t="s">
        <v>108</v>
      </c>
      <c r="C92" s="106">
        <f t="shared" si="99"/>
        <v>31597</v>
      </c>
      <c r="D92" s="224">
        <v>34498</v>
      </c>
      <c r="E92" s="225">
        <v>-2901</v>
      </c>
      <c r="F92" s="112">
        <f t="shared" ref="F92:F98" si="112">D92+E92</f>
        <v>31597</v>
      </c>
      <c r="G92" s="224"/>
      <c r="H92" s="225"/>
      <c r="I92" s="112">
        <f t="shared" ref="I92:I98" si="113">G92+H92</f>
        <v>0</v>
      </c>
      <c r="J92" s="226"/>
      <c r="K92" s="225"/>
      <c r="L92" s="112">
        <f t="shared" ref="L92:L98" si="114">J92+K92</f>
        <v>0</v>
      </c>
      <c r="M92" s="224"/>
      <c r="N92" s="225"/>
      <c r="O92" s="112">
        <f t="shared" ref="O92:O98" si="115">M92+N92</f>
        <v>0</v>
      </c>
      <c r="P92" s="284" t="s">
        <v>414</v>
      </c>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24" x14ac:dyDescent="0.25">
      <c r="A96" s="60">
        <v>2235</v>
      </c>
      <c r="B96" s="105" t="s">
        <v>112</v>
      </c>
      <c r="C96" s="106">
        <f t="shared" si="99"/>
        <v>5034</v>
      </c>
      <c r="D96" s="224">
        <v>5034</v>
      </c>
      <c r="E96" s="225"/>
      <c r="F96" s="112">
        <f t="shared" si="112"/>
        <v>5034</v>
      </c>
      <c r="G96" s="224"/>
      <c r="H96" s="225"/>
      <c r="I96" s="112">
        <f t="shared" si="113"/>
        <v>0</v>
      </c>
      <c r="J96" s="226"/>
      <c r="K96" s="225"/>
      <c r="L96" s="112">
        <f t="shared" si="114"/>
        <v>0</v>
      </c>
      <c r="M96" s="224"/>
      <c r="N96" s="225"/>
      <c r="O96" s="112">
        <f t="shared" si="115"/>
        <v>0</v>
      </c>
      <c r="P96" s="227"/>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x14ac:dyDescent="0.25">
      <c r="A98" s="60">
        <v>2239</v>
      </c>
      <c r="B98" s="105" t="s">
        <v>115</v>
      </c>
      <c r="C98" s="106">
        <f t="shared" si="99"/>
        <v>181</v>
      </c>
      <c r="D98" s="224">
        <v>181</v>
      </c>
      <c r="E98" s="225"/>
      <c r="F98" s="112">
        <f t="shared" si="112"/>
        <v>181</v>
      </c>
      <c r="G98" s="224"/>
      <c r="H98" s="225"/>
      <c r="I98" s="112">
        <f t="shared" si="113"/>
        <v>0</v>
      </c>
      <c r="J98" s="226"/>
      <c r="K98" s="225"/>
      <c r="L98" s="112">
        <f t="shared" si="114"/>
        <v>0</v>
      </c>
      <c r="M98" s="224"/>
      <c r="N98" s="225"/>
      <c r="O98" s="112">
        <f t="shared" si="115"/>
        <v>0</v>
      </c>
      <c r="P98" s="227"/>
    </row>
    <row r="99" spans="1:16" ht="36" hidden="1" x14ac:dyDescent="0.25">
      <c r="A99" s="228">
        <v>2240</v>
      </c>
      <c r="B99" s="105" t="s">
        <v>116</v>
      </c>
      <c r="C99" s="106">
        <f t="shared" si="99"/>
        <v>0</v>
      </c>
      <c r="D99" s="229">
        <f t="shared" ref="D99:E99" si="116">SUM(D100:D106)</f>
        <v>0</v>
      </c>
      <c r="E99" s="230">
        <f t="shared" si="116"/>
        <v>0</v>
      </c>
      <c r="F99" s="112">
        <f>SUM(F100:F106)</f>
        <v>0</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6" ht="24" hidden="1" x14ac:dyDescent="0.25">
      <c r="A102" s="60">
        <v>2243</v>
      </c>
      <c r="B102" s="105" t="s">
        <v>119</v>
      </c>
      <c r="C102" s="106">
        <f t="shared" si="99"/>
        <v>0</v>
      </c>
      <c r="D102" s="224"/>
      <c r="E102" s="225"/>
      <c r="F102" s="112">
        <f t="shared" si="120"/>
        <v>0</v>
      </c>
      <c r="G102" s="224"/>
      <c r="H102" s="225"/>
      <c r="I102" s="112">
        <f t="shared" si="121"/>
        <v>0</v>
      </c>
      <c r="J102" s="226"/>
      <c r="K102" s="225"/>
      <c r="L102" s="112">
        <f t="shared" si="122"/>
        <v>0</v>
      </c>
      <c r="M102" s="224"/>
      <c r="N102" s="225"/>
      <c r="O102" s="112">
        <f t="shared" si="123"/>
        <v>0</v>
      </c>
      <c r="P102" s="227"/>
    </row>
    <row r="103" spans="1:16" hidden="1" x14ac:dyDescent="0.25">
      <c r="A103" s="60">
        <v>2244</v>
      </c>
      <c r="B103" s="105" t="s">
        <v>120</v>
      </c>
      <c r="C103" s="106">
        <f t="shared" si="99"/>
        <v>0</v>
      </c>
      <c r="D103" s="224"/>
      <c r="E103" s="225"/>
      <c r="F103" s="112">
        <f t="shared" si="120"/>
        <v>0</v>
      </c>
      <c r="G103" s="224"/>
      <c r="H103" s="225"/>
      <c r="I103" s="112">
        <f t="shared" si="121"/>
        <v>0</v>
      </c>
      <c r="J103" s="226"/>
      <c r="K103" s="225"/>
      <c r="L103" s="112">
        <f t="shared" si="122"/>
        <v>0</v>
      </c>
      <c r="M103" s="224"/>
      <c r="N103" s="225"/>
      <c r="O103" s="112">
        <f t="shared" si="123"/>
        <v>0</v>
      </c>
      <c r="P103" s="227"/>
    </row>
    <row r="104" spans="1:16"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6"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6"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6"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6" hidden="1" x14ac:dyDescent="0.25">
      <c r="A108" s="228">
        <v>2260</v>
      </c>
      <c r="B108" s="105" t="s">
        <v>125</v>
      </c>
      <c r="C108" s="106">
        <f t="shared" si="99"/>
        <v>0</v>
      </c>
      <c r="D108" s="229">
        <f t="shared" ref="D108:E108" si="124">SUM(D109:D113)</f>
        <v>0</v>
      </c>
      <c r="E108" s="230">
        <f t="shared" si="124"/>
        <v>0</v>
      </c>
      <c r="F108" s="112">
        <f>SUM(F109:F113)</f>
        <v>0</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hidden="1" x14ac:dyDescent="0.25">
      <c r="A113" s="60">
        <v>2269</v>
      </c>
      <c r="B113" s="105" t="s">
        <v>130</v>
      </c>
      <c r="C113" s="106">
        <f t="shared" si="99"/>
        <v>0</v>
      </c>
      <c r="D113" s="224"/>
      <c r="E113" s="225"/>
      <c r="F113" s="112">
        <f t="shared" si="128"/>
        <v>0</v>
      </c>
      <c r="G113" s="224"/>
      <c r="H113" s="225"/>
      <c r="I113" s="112">
        <f t="shared" si="129"/>
        <v>0</v>
      </c>
      <c r="J113" s="226"/>
      <c r="K113" s="225"/>
      <c r="L113" s="112">
        <f t="shared" si="130"/>
        <v>0</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4449</v>
      </c>
      <c r="D120" s="244">
        <f t="shared" ref="D120:E120" si="140">SUM(D121,D126,D130,D131,D134,D138,D146,D147,D150)</f>
        <v>4449</v>
      </c>
      <c r="E120" s="245">
        <f t="shared" si="140"/>
        <v>0</v>
      </c>
      <c r="F120" s="134">
        <f>SUM(F121,F126,F130,F131,F134,F138,F146,F147,F150)</f>
        <v>4449</v>
      </c>
      <c r="G120" s="244">
        <f t="shared" ref="G120:H120" si="141">SUM(G121,G126,G130,G131,G134,G138,G146,G147,G150)</f>
        <v>0</v>
      </c>
      <c r="H120" s="245">
        <f t="shared" si="141"/>
        <v>0</v>
      </c>
      <c r="I120" s="134">
        <f>SUM(I121,I126,I130,I131,I134,I138,I146,I147,I150)</f>
        <v>0</v>
      </c>
      <c r="J120" s="246">
        <f t="shared" ref="J120:K120" si="142">SUM(J121,J126,J130,J131,J134,J138,J146,J147,J150)</f>
        <v>0</v>
      </c>
      <c r="K120" s="245">
        <f t="shared" si="142"/>
        <v>0</v>
      </c>
      <c r="L120" s="134">
        <f>SUM(L121,L126,L130,L131,L134,L138,L146,L147,L150)</f>
        <v>0</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4449</v>
      </c>
      <c r="D121" s="237">
        <f t="shared" ref="D121:O121" si="144">SUM(D122:D125)</f>
        <v>4449</v>
      </c>
      <c r="E121" s="238">
        <f t="shared" si="144"/>
        <v>0</v>
      </c>
      <c r="F121" s="102">
        <f t="shared" si="144"/>
        <v>4449</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hidden="1" x14ac:dyDescent="0.25">
      <c r="A122" s="60">
        <v>2311</v>
      </c>
      <c r="B122" s="105" t="s">
        <v>139</v>
      </c>
      <c r="C122" s="106">
        <f t="shared" si="99"/>
        <v>0</v>
      </c>
      <c r="D122" s="224"/>
      <c r="E122" s="225"/>
      <c r="F122" s="112">
        <f t="shared" ref="F122:F125" si="145">D122+E122</f>
        <v>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6" hidden="1" x14ac:dyDescent="0.25">
      <c r="A123" s="60">
        <v>2312</v>
      </c>
      <c r="B123" s="105" t="s">
        <v>140</v>
      </c>
      <c r="C123" s="106">
        <f t="shared" si="99"/>
        <v>0</v>
      </c>
      <c r="D123" s="224"/>
      <c r="E123" s="225"/>
      <c r="F123" s="112">
        <f t="shared" si="145"/>
        <v>0</v>
      </c>
      <c r="G123" s="224"/>
      <c r="H123" s="225"/>
      <c r="I123" s="112">
        <f t="shared" si="146"/>
        <v>0</v>
      </c>
      <c r="J123" s="226"/>
      <c r="K123" s="225"/>
      <c r="L123" s="112">
        <f t="shared" si="147"/>
        <v>0</v>
      </c>
      <c r="M123" s="224"/>
      <c r="N123" s="225"/>
      <c r="O123" s="112">
        <f t="shared" si="148"/>
        <v>0</v>
      </c>
      <c r="P123" s="227"/>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27"/>
    </row>
    <row r="125" spans="1:16" ht="29.25" customHeight="1" x14ac:dyDescent="0.25">
      <c r="A125" s="60">
        <v>2314</v>
      </c>
      <c r="B125" s="105" t="s">
        <v>142</v>
      </c>
      <c r="C125" s="106">
        <f t="shared" si="99"/>
        <v>4449</v>
      </c>
      <c r="D125" s="224">
        <v>4449</v>
      </c>
      <c r="E125" s="225"/>
      <c r="F125" s="112">
        <f t="shared" si="145"/>
        <v>4449</v>
      </c>
      <c r="G125" s="224"/>
      <c r="H125" s="225"/>
      <c r="I125" s="112">
        <f t="shared" si="146"/>
        <v>0</v>
      </c>
      <c r="J125" s="226"/>
      <c r="K125" s="225"/>
      <c r="L125" s="112">
        <f t="shared" si="147"/>
        <v>0</v>
      </c>
      <c r="M125" s="224"/>
      <c r="N125" s="225"/>
      <c r="O125" s="112">
        <f t="shared" si="148"/>
        <v>0</v>
      </c>
      <c r="P125" s="284"/>
    </row>
    <row r="126" spans="1:16" hidden="1" x14ac:dyDescent="0.25">
      <c r="A126" s="228">
        <v>2320</v>
      </c>
      <c r="B126" s="105" t="s">
        <v>143</v>
      </c>
      <c r="C126" s="106">
        <f t="shared" si="99"/>
        <v>0</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hidden="1" x14ac:dyDescent="0.25">
      <c r="A128" s="60">
        <v>2322</v>
      </c>
      <c r="B128" s="105" t="s">
        <v>145</v>
      </c>
      <c r="C128" s="106">
        <f t="shared" si="99"/>
        <v>0</v>
      </c>
      <c r="D128" s="224"/>
      <c r="E128" s="225"/>
      <c r="F128" s="112">
        <f t="shared" si="153"/>
        <v>0</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48" hidden="1" x14ac:dyDescent="0.25">
      <c r="A131" s="228">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hidden="1" x14ac:dyDescent="0.25">
      <c r="A132" s="60">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24" hidden="1" x14ac:dyDescent="0.25">
      <c r="A134" s="216">
        <v>2350</v>
      </c>
      <c r="B134" s="167" t="s">
        <v>151</v>
      </c>
      <c r="C134" s="172">
        <f t="shared" si="99"/>
        <v>0</v>
      </c>
      <c r="D134" s="173">
        <f t="shared" ref="D134:E134" si="165">SUM(D135:D137)</f>
        <v>0</v>
      </c>
      <c r="E134" s="174">
        <f t="shared" si="165"/>
        <v>0</v>
      </c>
      <c r="F134" s="217">
        <f>SUM(F135:F137)</f>
        <v>0</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hidden="1" x14ac:dyDescent="0.25">
      <c r="A135" s="52">
        <v>2351</v>
      </c>
      <c r="B135" s="95" t="s">
        <v>152</v>
      </c>
      <c r="C135" s="96">
        <f t="shared" si="99"/>
        <v>0</v>
      </c>
      <c r="D135" s="220"/>
      <c r="E135" s="221"/>
      <c r="F135" s="102">
        <f t="shared" ref="F135:F137" si="169">D135+E135</f>
        <v>0</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hidden="1" x14ac:dyDescent="0.25">
      <c r="A136" s="60">
        <v>2352</v>
      </c>
      <c r="B136" s="105" t="s">
        <v>153</v>
      </c>
      <c r="C136" s="106">
        <f t="shared" si="99"/>
        <v>0</v>
      </c>
      <c r="D136" s="224"/>
      <c r="E136" s="225"/>
      <c r="F136" s="112">
        <f t="shared" si="169"/>
        <v>0</v>
      </c>
      <c r="G136" s="224"/>
      <c r="H136" s="225"/>
      <c r="I136" s="112">
        <f t="shared" si="170"/>
        <v>0</v>
      </c>
      <c r="J136" s="226"/>
      <c r="K136" s="225"/>
      <c r="L136" s="112">
        <f t="shared" si="171"/>
        <v>0</v>
      </c>
      <c r="M136" s="224"/>
      <c r="N136" s="225"/>
      <c r="O136" s="112">
        <f t="shared" si="172"/>
        <v>0</v>
      </c>
      <c r="P136" s="227"/>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hidden="1" x14ac:dyDescent="0.25">
      <c r="A138" s="228">
        <v>2360</v>
      </c>
      <c r="B138" s="105" t="s">
        <v>155</v>
      </c>
      <c r="C138" s="106">
        <f t="shared" si="99"/>
        <v>0</v>
      </c>
      <c r="D138" s="229">
        <f t="shared" ref="D138:E138" si="173">SUM(D139:D145)</f>
        <v>0</v>
      </c>
      <c r="E138" s="230">
        <f t="shared" si="173"/>
        <v>0</v>
      </c>
      <c r="F138" s="112">
        <f>SUM(F139:F145)</f>
        <v>0</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hidden="1" x14ac:dyDescent="0.25">
      <c r="A152" s="81">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hidden="1" x14ac:dyDescent="0.25">
      <c r="A153" s="23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8347</v>
      </c>
      <c r="D181" s="199">
        <f t="shared" ref="D181:O181" si="245">SUM(D182,D211,D252,D265)</f>
        <v>5500</v>
      </c>
      <c r="E181" s="200">
        <f t="shared" si="245"/>
        <v>2847</v>
      </c>
      <c r="F181" s="201">
        <f t="shared" si="245"/>
        <v>8347</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hidden="1" x14ac:dyDescent="0.25">
      <c r="A182" s="204">
        <v>5000</v>
      </c>
      <c r="B182" s="204" t="s">
        <v>199</v>
      </c>
      <c r="C182" s="205">
        <f t="shared" si="189"/>
        <v>0</v>
      </c>
      <c r="D182" s="206">
        <f t="shared" ref="D182:E182" si="246">D183+D187</f>
        <v>0</v>
      </c>
      <c r="E182" s="207">
        <f t="shared" si="246"/>
        <v>0</v>
      </c>
      <c r="F182" s="208">
        <f>F183+F187</f>
        <v>0</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hidden="1" x14ac:dyDescent="0.25">
      <c r="A187" s="81">
        <v>5200</v>
      </c>
      <c r="B187" s="211" t="s">
        <v>204</v>
      </c>
      <c r="C187" s="82">
        <f t="shared" si="189"/>
        <v>0</v>
      </c>
      <c r="D187" s="212">
        <f t="shared" ref="D187:E187" si="258">D188+D198+D199+D206+D207+D208+D210</f>
        <v>0</v>
      </c>
      <c r="E187" s="213">
        <f t="shared" si="258"/>
        <v>0</v>
      </c>
      <c r="F187" s="92">
        <f>F188+F198+F199+F206+F207+F208+F210</f>
        <v>0</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hidden="1" x14ac:dyDescent="0.25">
      <c r="A199" s="228">
        <v>5230</v>
      </c>
      <c r="B199" s="105" t="s">
        <v>216</v>
      </c>
      <c r="C199" s="106">
        <f t="shared" si="189"/>
        <v>0</v>
      </c>
      <c r="D199" s="229">
        <f t="shared" ref="D199:E199" si="270">SUM(D200:D205)</f>
        <v>0</v>
      </c>
      <c r="E199" s="230">
        <f t="shared" si="270"/>
        <v>0</v>
      </c>
      <c r="F199" s="112">
        <f>SUM(F200:F205)</f>
        <v>0</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hidden="1" x14ac:dyDescent="0.25">
      <c r="A204" s="60">
        <v>5238</v>
      </c>
      <c r="B204" s="105" t="s">
        <v>221</v>
      </c>
      <c r="C204" s="106">
        <f t="shared" si="189"/>
        <v>0</v>
      </c>
      <c r="D204" s="224"/>
      <c r="E204" s="225"/>
      <c r="F204" s="112">
        <f t="shared" si="274"/>
        <v>0</v>
      </c>
      <c r="G204" s="224"/>
      <c r="H204" s="225"/>
      <c r="I204" s="112">
        <f t="shared" si="275"/>
        <v>0</v>
      </c>
      <c r="J204" s="226"/>
      <c r="K204" s="225"/>
      <c r="L204" s="112">
        <f t="shared" si="276"/>
        <v>0</v>
      </c>
      <c r="M204" s="224"/>
      <c r="N204" s="225"/>
      <c r="O204" s="112">
        <f t="shared" si="277"/>
        <v>0</v>
      </c>
      <c r="P204" s="227"/>
    </row>
    <row r="205" spans="1:16" ht="24" hidden="1" x14ac:dyDescent="0.25">
      <c r="A205" s="60">
        <v>5239</v>
      </c>
      <c r="B205" s="105" t="s">
        <v>222</v>
      </c>
      <c r="C205" s="106">
        <f t="shared" si="189"/>
        <v>0</v>
      </c>
      <c r="D205" s="224"/>
      <c r="E205" s="225"/>
      <c r="F205" s="112">
        <f t="shared" si="274"/>
        <v>0</v>
      </c>
      <c r="G205" s="224"/>
      <c r="H205" s="225"/>
      <c r="I205" s="112">
        <f t="shared" si="275"/>
        <v>0</v>
      </c>
      <c r="J205" s="226"/>
      <c r="K205" s="225"/>
      <c r="L205" s="112">
        <f t="shared" si="276"/>
        <v>0</v>
      </c>
      <c r="M205" s="224"/>
      <c r="N205" s="225"/>
      <c r="O205" s="112">
        <f t="shared" si="277"/>
        <v>0</v>
      </c>
      <c r="P205" s="227"/>
    </row>
    <row r="206" spans="1:16" ht="36"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x14ac:dyDescent="0.25">
      <c r="A211" s="204">
        <v>6000</v>
      </c>
      <c r="B211" s="204" t="s">
        <v>228</v>
      </c>
      <c r="C211" s="205">
        <f t="shared" si="189"/>
        <v>8347</v>
      </c>
      <c r="D211" s="206">
        <f t="shared" ref="D211:O211" si="286">D212+D232+D240+D250</f>
        <v>5500</v>
      </c>
      <c r="E211" s="207">
        <f t="shared" si="286"/>
        <v>2847</v>
      </c>
      <c r="F211" s="208">
        <f t="shared" si="286"/>
        <v>8347</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hidden="1" customHeight="1" x14ac:dyDescent="0.25">
      <c r="A212" s="259">
        <v>6200</v>
      </c>
      <c r="B212" s="251" t="s">
        <v>229</v>
      </c>
      <c r="C212" s="260">
        <f t="shared" si="189"/>
        <v>0</v>
      </c>
      <c r="D212" s="261">
        <f t="shared" ref="D212:E212" si="287">SUM(D213,D214,D216,D219,D225,D226,D227)</f>
        <v>0</v>
      </c>
      <c r="E212" s="262">
        <f t="shared" si="287"/>
        <v>0</v>
      </c>
      <c r="F212" s="263">
        <f>SUM(F213,F214,F216,F219,F225,F226,F227)</f>
        <v>0</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hidden="1" customHeight="1" x14ac:dyDescent="0.25">
      <c r="A219" s="228">
        <v>6250</v>
      </c>
      <c r="B219" s="105" t="s">
        <v>236</v>
      </c>
      <c r="C219" s="106">
        <f t="shared" si="291"/>
        <v>0</v>
      </c>
      <c r="D219" s="229">
        <f t="shared" ref="D219:E219" si="303">SUM(D220:D224)</f>
        <v>0</v>
      </c>
      <c r="E219" s="230">
        <f t="shared" si="303"/>
        <v>0</v>
      </c>
      <c r="F219" s="112">
        <f>SUM(F220:F224)</f>
        <v>0</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hidden="1" customHeight="1" x14ac:dyDescent="0.25">
      <c r="A220" s="60">
        <v>6252</v>
      </c>
      <c r="B220" s="105" t="s">
        <v>237</v>
      </c>
      <c r="C220" s="106">
        <f t="shared" si="291"/>
        <v>0</v>
      </c>
      <c r="D220" s="224"/>
      <c r="E220" s="225"/>
      <c r="F220" s="112">
        <f t="shared" ref="F220:F226" si="307">D220+E220</f>
        <v>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hidden="1" x14ac:dyDescent="0.25">
      <c r="A223" s="60">
        <v>6255</v>
      </c>
      <c r="B223" s="105" t="s">
        <v>240</v>
      </c>
      <c r="C223" s="106">
        <f t="shared" si="291"/>
        <v>0</v>
      </c>
      <c r="D223" s="224"/>
      <c r="E223" s="225"/>
      <c r="F223" s="112">
        <f t="shared" si="307"/>
        <v>0</v>
      </c>
      <c r="G223" s="224"/>
      <c r="H223" s="225"/>
      <c r="I223" s="112">
        <f t="shared" si="308"/>
        <v>0</v>
      </c>
      <c r="J223" s="226"/>
      <c r="K223" s="225"/>
      <c r="L223" s="112">
        <f t="shared" si="309"/>
        <v>0</v>
      </c>
      <c r="M223" s="224"/>
      <c r="N223" s="225"/>
      <c r="O223" s="112">
        <f t="shared" si="310"/>
        <v>0</v>
      </c>
      <c r="P223" s="227"/>
    </row>
    <row r="224" spans="1:16" hidden="1" x14ac:dyDescent="0.25">
      <c r="A224" s="60">
        <v>6259</v>
      </c>
      <c r="B224" s="105" t="s">
        <v>241</v>
      </c>
      <c r="C224" s="106">
        <f t="shared" si="291"/>
        <v>0</v>
      </c>
      <c r="D224" s="224"/>
      <c r="E224" s="225"/>
      <c r="F224" s="112">
        <f t="shared" si="307"/>
        <v>0</v>
      </c>
      <c r="G224" s="224"/>
      <c r="H224" s="225"/>
      <c r="I224" s="112">
        <f t="shared" si="308"/>
        <v>0</v>
      </c>
      <c r="J224" s="226"/>
      <c r="K224" s="225"/>
      <c r="L224" s="112">
        <f t="shared" si="309"/>
        <v>0</v>
      </c>
      <c r="M224" s="224"/>
      <c r="N224" s="225"/>
      <c r="O224" s="112">
        <f t="shared" si="310"/>
        <v>0</v>
      </c>
      <c r="P224" s="227"/>
    </row>
    <row r="225" spans="1:16" ht="24" hidden="1" x14ac:dyDescent="0.25">
      <c r="A225" s="228">
        <v>6260</v>
      </c>
      <c r="B225" s="105" t="s">
        <v>242</v>
      </c>
      <c r="C225" s="106">
        <f t="shared" si="291"/>
        <v>0</v>
      </c>
      <c r="D225" s="224"/>
      <c r="E225" s="225"/>
      <c r="F225" s="112">
        <f t="shared" si="307"/>
        <v>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x14ac:dyDescent="0.25">
      <c r="A240" s="81">
        <v>6400</v>
      </c>
      <c r="B240" s="211" t="s">
        <v>257</v>
      </c>
      <c r="C240" s="82">
        <f t="shared" si="291"/>
        <v>8347</v>
      </c>
      <c r="D240" s="212">
        <f t="shared" ref="D240:E240" si="325">SUM(D241,D245)</f>
        <v>5500</v>
      </c>
      <c r="E240" s="213">
        <f t="shared" si="325"/>
        <v>2847</v>
      </c>
      <c r="F240" s="92">
        <f>SUM(F241,F245)</f>
        <v>8347</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x14ac:dyDescent="0.25">
      <c r="A245" s="228">
        <v>6420</v>
      </c>
      <c r="B245" s="105" t="s">
        <v>262</v>
      </c>
      <c r="C245" s="106">
        <f t="shared" si="291"/>
        <v>8347</v>
      </c>
      <c r="D245" s="229">
        <f t="shared" ref="D245:E245" si="333">SUM(D246:D249)</f>
        <v>5500</v>
      </c>
      <c r="E245" s="230">
        <f t="shared" si="333"/>
        <v>2847</v>
      </c>
      <c r="F245" s="112">
        <f>SUM(F246:F249)</f>
        <v>8347</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t="18" customHeight="1" x14ac:dyDescent="0.25">
      <c r="A247" s="60">
        <v>6422</v>
      </c>
      <c r="B247" s="105" t="s">
        <v>264</v>
      </c>
      <c r="C247" s="106">
        <f t="shared" si="291"/>
        <v>8347</v>
      </c>
      <c r="D247" s="224">
        <v>5500</v>
      </c>
      <c r="E247" s="225">
        <v>2847</v>
      </c>
      <c r="F247" s="112">
        <f t="shared" si="337"/>
        <v>8347</v>
      </c>
      <c r="G247" s="224"/>
      <c r="H247" s="225"/>
      <c r="I247" s="112">
        <f t="shared" si="338"/>
        <v>0</v>
      </c>
      <c r="J247" s="226"/>
      <c r="K247" s="225"/>
      <c r="L247" s="112">
        <f t="shared" si="339"/>
        <v>0</v>
      </c>
      <c r="M247" s="224"/>
      <c r="N247" s="225"/>
      <c r="O247" s="112">
        <f t="shared" si="340"/>
        <v>0</v>
      </c>
      <c r="P247" s="284" t="s">
        <v>415</v>
      </c>
    </row>
    <row r="248" spans="1:17" ht="57.75" hidden="1" customHeight="1" x14ac:dyDescent="0.25">
      <c r="A248" s="60">
        <v>6423</v>
      </c>
      <c r="B248" s="105" t="s">
        <v>265</v>
      </c>
      <c r="C248" s="106">
        <f t="shared" si="291"/>
        <v>0</v>
      </c>
      <c r="D248" s="224"/>
      <c r="E248" s="225"/>
      <c r="F248" s="112">
        <f t="shared" si="337"/>
        <v>0</v>
      </c>
      <c r="G248" s="224"/>
      <c r="H248" s="225"/>
      <c r="I248" s="112">
        <f t="shared" si="338"/>
        <v>0</v>
      </c>
      <c r="J248" s="226"/>
      <c r="K248" s="225"/>
      <c r="L248" s="112">
        <f t="shared" si="339"/>
        <v>0</v>
      </c>
      <c r="M248" s="224"/>
      <c r="N248" s="225"/>
      <c r="O248" s="112">
        <f t="shared" si="340"/>
        <v>0</v>
      </c>
      <c r="P248" s="284"/>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hidden="1" x14ac:dyDescent="0.25">
      <c r="A252" s="276">
        <v>7000</v>
      </c>
      <c r="B252" s="276" t="s">
        <v>269</v>
      </c>
      <c r="C252" s="277">
        <f t="shared" si="291"/>
        <v>0</v>
      </c>
      <c r="D252" s="278">
        <f t="shared" ref="D252:E252" si="343">SUM(D253,D263)</f>
        <v>0</v>
      </c>
      <c r="E252" s="279">
        <f t="shared" si="343"/>
        <v>0</v>
      </c>
      <c r="F252" s="280">
        <f>SUM(F253,F263)</f>
        <v>0</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hidden="1" x14ac:dyDescent="0.25">
      <c r="A253" s="81">
        <v>7200</v>
      </c>
      <c r="B253" s="211" t="s">
        <v>270</v>
      </c>
      <c r="C253" s="82">
        <f t="shared" si="291"/>
        <v>0</v>
      </c>
      <c r="D253" s="212">
        <f t="shared" ref="D253:O253" si="347">SUM(D254,D255,D256,D257,D261,D262)</f>
        <v>0</v>
      </c>
      <c r="E253" s="213">
        <f t="shared" si="347"/>
        <v>0</v>
      </c>
      <c r="F253" s="92">
        <f t="shared" si="347"/>
        <v>0</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112">
        <f t="shared" si="351"/>
        <v>0</v>
      </c>
      <c r="P256" s="284"/>
    </row>
    <row r="257" spans="1:16" ht="24" hidden="1" x14ac:dyDescent="0.25">
      <c r="A257" s="228">
        <v>7240</v>
      </c>
      <c r="B257" s="105" t="s">
        <v>273</v>
      </c>
      <c r="C257" s="106">
        <f t="shared" si="291"/>
        <v>0</v>
      </c>
      <c r="D257" s="229">
        <f t="shared" ref="D257:K257" si="352">SUM(D258:D260)</f>
        <v>0</v>
      </c>
      <c r="E257" s="230">
        <f t="shared" si="352"/>
        <v>0</v>
      </c>
      <c r="F257" s="112">
        <f t="shared" si="352"/>
        <v>0</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hidden="1" x14ac:dyDescent="0.25">
      <c r="A260" s="60">
        <v>7247</v>
      </c>
      <c r="B260" s="105" t="s">
        <v>277</v>
      </c>
      <c r="C260" s="106">
        <f t="shared" si="291"/>
        <v>0</v>
      </c>
      <c r="D260" s="224"/>
      <c r="E260" s="225"/>
      <c r="F260" s="112">
        <f t="shared" si="354"/>
        <v>0</v>
      </c>
      <c r="G260" s="224"/>
      <c r="H260" s="225"/>
      <c r="I260" s="112">
        <f t="shared" si="355"/>
        <v>0</v>
      </c>
      <c r="J260" s="226"/>
      <c r="K260" s="225"/>
      <c r="L260" s="112">
        <f t="shared" si="356"/>
        <v>0</v>
      </c>
      <c r="M260" s="224"/>
      <c r="N260" s="225"/>
      <c r="O260" s="112">
        <f t="shared" si="357"/>
        <v>0</v>
      </c>
      <c r="P260" s="227"/>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53236</v>
      </c>
      <c r="D272" s="299">
        <f>SUM(D269,D265,D252,D211,D182,D174,D160,D75,D53)</f>
        <v>53236</v>
      </c>
      <c r="E272" s="300">
        <f t="shared" ref="E272:O272" si="371">SUM(E269,E265,E252,E211,E182,E174,E160,E75,E53)</f>
        <v>0</v>
      </c>
      <c r="F272" s="301">
        <f t="shared" si="371"/>
        <v>53236</v>
      </c>
      <c r="G272" s="299">
        <f t="shared" si="371"/>
        <v>0</v>
      </c>
      <c r="H272" s="300">
        <f t="shared" si="371"/>
        <v>0</v>
      </c>
      <c r="I272" s="301">
        <f t="shared" si="371"/>
        <v>0</v>
      </c>
      <c r="J272" s="302">
        <f t="shared" si="371"/>
        <v>0</v>
      </c>
      <c r="K272" s="300">
        <f t="shared" si="371"/>
        <v>0</v>
      </c>
      <c r="L272" s="301">
        <f t="shared" si="371"/>
        <v>0</v>
      </c>
      <c r="M272" s="299">
        <f t="shared" si="371"/>
        <v>0</v>
      </c>
      <c r="N272" s="300">
        <f t="shared" si="371"/>
        <v>0</v>
      </c>
      <c r="O272" s="301">
        <f t="shared" si="371"/>
        <v>0</v>
      </c>
      <c r="P272" s="303"/>
    </row>
    <row r="273" spans="1:16" s="34" customFormat="1" ht="13.5" hidden="1" thickTop="1" thickBot="1" x14ac:dyDescent="0.3">
      <c r="A273" s="903" t="s">
        <v>292</v>
      </c>
      <c r="B273" s="904"/>
      <c r="C273" s="304">
        <f t="shared" si="291"/>
        <v>0</v>
      </c>
      <c r="D273" s="305">
        <f>SUM(D24,D25,D41,D43)-D51</f>
        <v>0</v>
      </c>
      <c r="E273" s="306">
        <f t="shared" ref="E273:F273" si="372">SUM(E24,E25,E41,E43)-E51</f>
        <v>0</v>
      </c>
      <c r="F273" s="307">
        <f t="shared" si="372"/>
        <v>0</v>
      </c>
      <c r="G273" s="305">
        <f>SUM(G24,G25,G43)-G51</f>
        <v>0</v>
      </c>
      <c r="H273" s="306">
        <f t="shared" ref="H273:I273" si="373">SUM(H24,H25,H43)-H51</f>
        <v>0</v>
      </c>
      <c r="I273" s="307">
        <f t="shared" si="373"/>
        <v>0</v>
      </c>
      <c r="J273" s="308">
        <f t="shared" ref="J273:K273" si="374">(J26+J43)-J51</f>
        <v>0</v>
      </c>
      <c r="K273" s="306">
        <f t="shared" si="374"/>
        <v>0</v>
      </c>
      <c r="L273" s="307">
        <f>(L26+L43)-L51</f>
        <v>0</v>
      </c>
      <c r="M273" s="305">
        <f t="shared" ref="M273:O273" si="375">M45-M51</f>
        <v>0</v>
      </c>
      <c r="N273" s="306">
        <f t="shared" si="375"/>
        <v>0</v>
      </c>
      <c r="O273" s="307">
        <f t="shared" si="375"/>
        <v>0</v>
      </c>
      <c r="P273" s="309"/>
    </row>
    <row r="274" spans="1:16" s="34" customFormat="1" ht="12.75" hidden="1" thickTop="1" x14ac:dyDescent="0.25">
      <c r="A274" s="905" t="s">
        <v>293</v>
      </c>
      <c r="B274" s="906"/>
      <c r="C274" s="310">
        <f t="shared" si="291"/>
        <v>0</v>
      </c>
      <c r="D274" s="311">
        <f t="shared" ref="D274:O274" si="376">SUM(D275,D276)-D283+D284</f>
        <v>0</v>
      </c>
      <c r="E274" s="312">
        <f t="shared" si="376"/>
        <v>0</v>
      </c>
      <c r="F274" s="313">
        <f t="shared" si="376"/>
        <v>0</v>
      </c>
      <c r="G274" s="311">
        <f t="shared" si="376"/>
        <v>0</v>
      </c>
      <c r="H274" s="312">
        <f t="shared" si="376"/>
        <v>0</v>
      </c>
      <c r="I274" s="313">
        <f t="shared" si="376"/>
        <v>0</v>
      </c>
      <c r="J274" s="314">
        <f t="shared" si="376"/>
        <v>0</v>
      </c>
      <c r="K274" s="312">
        <f t="shared" si="376"/>
        <v>0</v>
      </c>
      <c r="L274" s="313">
        <f t="shared" si="376"/>
        <v>0</v>
      </c>
      <c r="M274" s="311">
        <f t="shared" si="376"/>
        <v>0</v>
      </c>
      <c r="N274" s="312">
        <f t="shared" si="376"/>
        <v>0</v>
      </c>
      <c r="O274" s="313">
        <f t="shared" si="376"/>
        <v>0</v>
      </c>
      <c r="P274" s="315"/>
    </row>
    <row r="275" spans="1:16" s="34" customFormat="1" ht="13.5" hidden="1" thickTop="1" thickBot="1" x14ac:dyDescent="0.3">
      <c r="A275" s="183" t="s">
        <v>294</v>
      </c>
      <c r="B275" s="183" t="s">
        <v>295</v>
      </c>
      <c r="C275" s="184">
        <f t="shared" si="291"/>
        <v>0</v>
      </c>
      <c r="D275" s="185">
        <f>D21-D269</f>
        <v>0</v>
      </c>
      <c r="E275" s="185">
        <f t="shared" ref="E275:O275" si="377">E21-E269</f>
        <v>0</v>
      </c>
      <c r="F275" s="185">
        <f t="shared" si="377"/>
        <v>0</v>
      </c>
      <c r="G275" s="185">
        <f t="shared" si="377"/>
        <v>0</v>
      </c>
      <c r="H275" s="185">
        <f t="shared" si="377"/>
        <v>0</v>
      </c>
      <c r="I275" s="185">
        <f t="shared" si="377"/>
        <v>0</v>
      </c>
      <c r="J275" s="185">
        <f t="shared" si="377"/>
        <v>0</v>
      </c>
      <c r="K275" s="185">
        <f t="shared" si="377"/>
        <v>0</v>
      </c>
      <c r="L275" s="184">
        <f t="shared" si="377"/>
        <v>0</v>
      </c>
      <c r="M275" s="185">
        <f t="shared" si="377"/>
        <v>0</v>
      </c>
      <c r="N275" s="185">
        <f t="shared" si="377"/>
        <v>0</v>
      </c>
      <c r="O275" s="184">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sheetData>
  <sheetProtection algorithmName="SHA-512" hashValue="OukZTz5XIv22E96NWzU7OzlWHsf21fjQg0Lt6E2h0+DkTB0dtS1bc1a11NijzQR54JDn3jcClqvXqJ7B3zfYIA==" saltValue="PHo9YoLgT/WOA5l5HCQmzA==" spinCount="100000" sheet="1" objects="1" scenarios="1" formatCells="0" formatColumns="0" formatRows="0" sort="0"/>
  <autoFilter ref="A18:P284">
    <filterColumn colId="2">
      <filters>
        <filter val="181"/>
        <filter val="225"/>
        <filter val="3 403"/>
        <filter val="3 628"/>
        <filter val="31 597"/>
        <filter val="36 812"/>
        <filter val="4 449"/>
        <filter val="41 261"/>
        <filter val="44 889"/>
        <filter val="5 034"/>
        <filter val="53 236"/>
        <filter val="8 347"/>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27.pielikums Jūrmalas pilsētas domes
2020.gada 17.decembra saistošajiem noteikumiem Nr.38
(protokols Nr.23, 14.punkts)</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1"/>
  <sheetViews>
    <sheetView showGridLines="0" view="pageLayout" zoomScaleNormal="100" workbookViewId="0">
      <selection activeCell="S12" sqref="S12"/>
    </sheetView>
  </sheetViews>
  <sheetFormatPr defaultColWidth="9.28515625" defaultRowHeight="12" outlineLevelCol="1" x14ac:dyDescent="0.25"/>
  <cols>
    <col min="1" max="1" width="10.7109375" style="328" customWidth="1"/>
    <col min="2" max="2" width="28" style="328" customWidth="1"/>
    <col min="3" max="3" width="8" style="328" customWidth="1"/>
    <col min="4" max="5" width="8.7109375" style="328" hidden="1" customWidth="1" outlineLevel="1"/>
    <col min="6" max="6" width="8.7109375" style="328" customWidth="1" collapsed="1"/>
    <col min="7" max="8" width="8.7109375" style="328" hidden="1" customWidth="1" outlineLevel="1"/>
    <col min="9" max="9" width="8.7109375" style="328" customWidth="1" collapsed="1"/>
    <col min="10" max="11" width="8.28515625" style="328" hidden="1" customWidth="1" outlineLevel="1"/>
    <col min="12" max="12" width="8.28515625" style="328" customWidth="1" collapsed="1"/>
    <col min="13" max="14" width="7.42578125" style="328" hidden="1" customWidth="1" outlineLevel="1"/>
    <col min="15" max="15" width="7.42578125" style="328" customWidth="1" collapsed="1"/>
    <col min="16" max="16" width="26.7109375" style="328" hidden="1" customWidth="1" outlineLevel="1"/>
    <col min="17" max="17" width="9.28515625" style="3" collapsed="1"/>
    <col min="18" max="16384" width="9.28515625" style="3"/>
  </cols>
  <sheetData>
    <row r="1" spans="1:17" x14ac:dyDescent="0.25">
      <c r="A1" s="1"/>
      <c r="B1" s="1"/>
      <c r="C1" s="1"/>
      <c r="D1" s="1"/>
      <c r="E1" s="1"/>
      <c r="F1" s="1"/>
      <c r="G1" s="1"/>
      <c r="H1" s="1"/>
      <c r="I1" s="1"/>
      <c r="J1" s="1"/>
      <c r="K1" s="1"/>
      <c r="L1" s="1"/>
      <c r="M1" s="1"/>
      <c r="N1" s="1"/>
      <c r="O1" s="2" t="s">
        <v>416</v>
      </c>
      <c r="P1" s="1"/>
    </row>
    <row r="2" spans="1:17" ht="35.25" customHeight="1" x14ac:dyDescent="0.25">
      <c r="A2" s="941" t="s">
        <v>1</v>
      </c>
      <c r="B2" s="942"/>
      <c r="C2" s="942"/>
      <c r="D2" s="942"/>
      <c r="E2" s="942"/>
      <c r="F2" s="942"/>
      <c r="G2" s="942"/>
      <c r="H2" s="942"/>
      <c r="I2" s="942"/>
      <c r="J2" s="942"/>
      <c r="K2" s="942"/>
      <c r="L2" s="942"/>
      <c r="M2" s="942"/>
      <c r="N2" s="942"/>
      <c r="O2" s="942"/>
      <c r="P2" s="943"/>
      <c r="Q2" s="4"/>
    </row>
    <row r="3" spans="1:17" ht="12.75" customHeight="1" x14ac:dyDescent="0.25">
      <c r="A3" s="5" t="s">
        <v>2</v>
      </c>
      <c r="B3" s="6"/>
      <c r="C3" s="939" t="s">
        <v>407</v>
      </c>
      <c r="D3" s="939"/>
      <c r="E3" s="939"/>
      <c r="F3" s="939"/>
      <c r="G3" s="939"/>
      <c r="H3" s="939"/>
      <c r="I3" s="939"/>
      <c r="J3" s="939"/>
      <c r="K3" s="939"/>
      <c r="L3" s="939"/>
      <c r="M3" s="939"/>
      <c r="N3" s="939"/>
      <c r="O3" s="939"/>
      <c r="P3" s="940"/>
      <c r="Q3" s="4"/>
    </row>
    <row r="4" spans="1:17" ht="12.75" customHeight="1" x14ac:dyDescent="0.25">
      <c r="A4" s="5" t="s">
        <v>4</v>
      </c>
      <c r="B4" s="6"/>
      <c r="C4" s="939" t="s">
        <v>408</v>
      </c>
      <c r="D4" s="939"/>
      <c r="E4" s="939"/>
      <c r="F4" s="939"/>
      <c r="G4" s="939"/>
      <c r="H4" s="939"/>
      <c r="I4" s="939"/>
      <c r="J4" s="939"/>
      <c r="K4" s="939"/>
      <c r="L4" s="939"/>
      <c r="M4" s="939"/>
      <c r="N4" s="939"/>
      <c r="O4" s="939"/>
      <c r="P4" s="940"/>
      <c r="Q4" s="4"/>
    </row>
    <row r="5" spans="1:17" ht="12.75" customHeight="1" x14ac:dyDescent="0.25">
      <c r="A5" s="7" t="s">
        <v>6</v>
      </c>
      <c r="B5" s="8"/>
      <c r="C5" s="934" t="s">
        <v>409</v>
      </c>
      <c r="D5" s="934"/>
      <c r="E5" s="934"/>
      <c r="F5" s="934"/>
      <c r="G5" s="934"/>
      <c r="H5" s="934"/>
      <c r="I5" s="934"/>
      <c r="J5" s="934"/>
      <c r="K5" s="934"/>
      <c r="L5" s="934"/>
      <c r="M5" s="934"/>
      <c r="N5" s="934"/>
      <c r="O5" s="934"/>
      <c r="P5" s="935"/>
      <c r="Q5" s="4"/>
    </row>
    <row r="6" spans="1:17" ht="12.75" customHeight="1" x14ac:dyDescent="0.25">
      <c r="A6" s="7" t="s">
        <v>8</v>
      </c>
      <c r="B6" s="8"/>
      <c r="C6" s="934" t="s">
        <v>417</v>
      </c>
      <c r="D6" s="934"/>
      <c r="E6" s="934"/>
      <c r="F6" s="934"/>
      <c r="G6" s="934"/>
      <c r="H6" s="934"/>
      <c r="I6" s="934"/>
      <c r="J6" s="934"/>
      <c r="K6" s="934"/>
      <c r="L6" s="934"/>
      <c r="M6" s="934"/>
      <c r="N6" s="934"/>
      <c r="O6" s="934"/>
      <c r="P6" s="935"/>
      <c r="Q6" s="4"/>
    </row>
    <row r="7" spans="1:17" x14ac:dyDescent="0.25">
      <c r="A7" s="7" t="s">
        <v>10</v>
      </c>
      <c r="B7" s="8"/>
      <c r="C7" s="939" t="s">
        <v>418</v>
      </c>
      <c r="D7" s="939"/>
      <c r="E7" s="939"/>
      <c r="F7" s="939"/>
      <c r="G7" s="939"/>
      <c r="H7" s="939"/>
      <c r="I7" s="939"/>
      <c r="J7" s="939"/>
      <c r="K7" s="939"/>
      <c r="L7" s="939"/>
      <c r="M7" s="939"/>
      <c r="N7" s="939"/>
      <c r="O7" s="939"/>
      <c r="P7" s="940"/>
      <c r="Q7" s="4"/>
    </row>
    <row r="8" spans="1:17" ht="12.75" customHeight="1" x14ac:dyDescent="0.25">
      <c r="A8" s="9" t="s">
        <v>12</v>
      </c>
      <c r="B8" s="8"/>
      <c r="C8" s="932"/>
      <c r="D8" s="932"/>
      <c r="E8" s="932"/>
      <c r="F8" s="932"/>
      <c r="G8" s="932"/>
      <c r="H8" s="932"/>
      <c r="I8" s="932"/>
      <c r="J8" s="932"/>
      <c r="K8" s="932"/>
      <c r="L8" s="932"/>
      <c r="M8" s="932"/>
      <c r="N8" s="932"/>
      <c r="O8" s="932"/>
      <c r="P8" s="933"/>
      <c r="Q8" s="4"/>
    </row>
    <row r="9" spans="1:17" ht="12.75" customHeight="1" x14ac:dyDescent="0.25">
      <c r="A9" s="7"/>
      <c r="B9" s="8" t="s">
        <v>13</v>
      </c>
      <c r="C9" s="934" t="s">
        <v>412</v>
      </c>
      <c r="D9" s="934"/>
      <c r="E9" s="934"/>
      <c r="F9" s="934"/>
      <c r="G9" s="934"/>
      <c r="H9" s="934"/>
      <c r="I9" s="934"/>
      <c r="J9" s="934"/>
      <c r="K9" s="934"/>
      <c r="L9" s="934"/>
      <c r="M9" s="934"/>
      <c r="N9" s="934"/>
      <c r="O9" s="934"/>
      <c r="P9" s="935"/>
      <c r="Q9" s="4"/>
    </row>
    <row r="10" spans="1:17" ht="12.75" customHeight="1" x14ac:dyDescent="0.25">
      <c r="A10" s="7"/>
      <c r="B10" s="8" t="s">
        <v>14</v>
      </c>
      <c r="C10" s="934"/>
      <c r="D10" s="934"/>
      <c r="E10" s="934"/>
      <c r="F10" s="934"/>
      <c r="G10" s="934"/>
      <c r="H10" s="934"/>
      <c r="I10" s="934"/>
      <c r="J10" s="934"/>
      <c r="K10" s="934"/>
      <c r="L10" s="934"/>
      <c r="M10" s="934"/>
      <c r="N10" s="934"/>
      <c r="O10" s="934"/>
      <c r="P10" s="935"/>
      <c r="Q10" s="4"/>
    </row>
    <row r="11" spans="1:17" ht="12.75" customHeight="1" x14ac:dyDescent="0.25">
      <c r="A11" s="7"/>
      <c r="B11" s="8" t="s">
        <v>15</v>
      </c>
      <c r="C11" s="932"/>
      <c r="D11" s="932"/>
      <c r="E11" s="932"/>
      <c r="F11" s="932"/>
      <c r="G11" s="932"/>
      <c r="H11" s="932"/>
      <c r="I11" s="932"/>
      <c r="J11" s="932"/>
      <c r="K11" s="932"/>
      <c r="L11" s="932"/>
      <c r="M11" s="932"/>
      <c r="N11" s="932"/>
      <c r="O11" s="932"/>
      <c r="P11" s="933"/>
      <c r="Q11" s="4"/>
    </row>
    <row r="12" spans="1:17" ht="12.75" customHeight="1" x14ac:dyDescent="0.25">
      <c r="A12" s="7"/>
      <c r="B12" s="8" t="s">
        <v>17</v>
      </c>
      <c r="C12" s="934" t="s">
        <v>419</v>
      </c>
      <c r="D12" s="934"/>
      <c r="E12" s="934"/>
      <c r="F12" s="934"/>
      <c r="G12" s="934"/>
      <c r="H12" s="934"/>
      <c r="I12" s="934"/>
      <c r="J12" s="934"/>
      <c r="K12" s="934"/>
      <c r="L12" s="934"/>
      <c r="M12" s="934"/>
      <c r="N12" s="934"/>
      <c r="O12" s="934"/>
      <c r="P12" s="935"/>
      <c r="Q12" s="4"/>
    </row>
    <row r="13" spans="1:17" ht="12.75" customHeight="1" x14ac:dyDescent="0.25">
      <c r="A13" s="7"/>
      <c r="B13" s="8" t="s">
        <v>18</v>
      </c>
      <c r="C13" s="934"/>
      <c r="D13" s="934"/>
      <c r="E13" s="934"/>
      <c r="F13" s="934"/>
      <c r="G13" s="934"/>
      <c r="H13" s="934"/>
      <c r="I13" s="934"/>
      <c r="J13" s="934"/>
      <c r="K13" s="934"/>
      <c r="L13" s="934"/>
      <c r="M13" s="934"/>
      <c r="N13" s="934"/>
      <c r="O13" s="934"/>
      <c r="P13" s="935"/>
      <c r="Q13" s="4"/>
    </row>
    <row r="14" spans="1:17" ht="12.75" customHeight="1" x14ac:dyDescent="0.25">
      <c r="A14" s="10"/>
      <c r="B14" s="11"/>
      <c r="C14" s="12"/>
      <c r="D14" s="12"/>
      <c r="E14" s="12"/>
      <c r="F14" s="12"/>
      <c r="G14" s="12"/>
      <c r="H14" s="12"/>
      <c r="I14" s="12"/>
      <c r="J14" s="12"/>
      <c r="K14" s="12"/>
      <c r="L14" s="12"/>
      <c r="M14" s="12"/>
      <c r="N14" s="12"/>
      <c r="O14" s="12"/>
      <c r="P14" s="13"/>
      <c r="Q14" s="4"/>
    </row>
    <row r="15" spans="1:17" s="15" customFormat="1" ht="12.75" customHeight="1" x14ac:dyDescent="0.25">
      <c r="A15" s="913" t="s">
        <v>19</v>
      </c>
      <c r="B15" s="916" t="s">
        <v>20</v>
      </c>
      <c r="C15" s="919" t="s">
        <v>21</v>
      </c>
      <c r="D15" s="920"/>
      <c r="E15" s="920"/>
      <c r="F15" s="920"/>
      <c r="G15" s="920"/>
      <c r="H15" s="920"/>
      <c r="I15" s="920"/>
      <c r="J15" s="920"/>
      <c r="K15" s="920"/>
      <c r="L15" s="920"/>
      <c r="M15" s="920"/>
      <c r="N15" s="920"/>
      <c r="O15" s="920"/>
      <c r="P15" s="921"/>
      <c r="Q15" s="14"/>
    </row>
    <row r="16" spans="1:17" s="15" customFormat="1" ht="12.75" customHeight="1" x14ac:dyDescent="0.25">
      <c r="A16" s="914"/>
      <c r="B16" s="917"/>
      <c r="C16" s="922" t="s">
        <v>22</v>
      </c>
      <c r="D16" s="924" t="s">
        <v>23</v>
      </c>
      <c r="E16" s="926" t="s">
        <v>24</v>
      </c>
      <c r="F16" s="928" t="s">
        <v>25</v>
      </c>
      <c r="G16" s="907" t="s">
        <v>26</v>
      </c>
      <c r="H16" s="909" t="s">
        <v>27</v>
      </c>
      <c r="I16" s="930" t="s">
        <v>28</v>
      </c>
      <c r="J16" s="907" t="s">
        <v>29</v>
      </c>
      <c r="K16" s="909" t="s">
        <v>30</v>
      </c>
      <c r="L16" s="911" t="s">
        <v>31</v>
      </c>
      <c r="M16" s="907" t="s">
        <v>32</v>
      </c>
      <c r="N16" s="909" t="s">
        <v>33</v>
      </c>
      <c r="O16" s="937" t="s">
        <v>34</v>
      </c>
      <c r="P16" s="936" t="s">
        <v>35</v>
      </c>
      <c r="Q16" s="14"/>
    </row>
    <row r="17" spans="1:17" s="17" customFormat="1" ht="61.5" customHeight="1" thickBot="1" x14ac:dyDescent="0.3">
      <c r="A17" s="915"/>
      <c r="B17" s="918"/>
      <c r="C17" s="923"/>
      <c r="D17" s="925"/>
      <c r="E17" s="927"/>
      <c r="F17" s="929"/>
      <c r="G17" s="908"/>
      <c r="H17" s="910"/>
      <c r="I17" s="931"/>
      <c r="J17" s="908"/>
      <c r="K17" s="910"/>
      <c r="L17" s="912"/>
      <c r="M17" s="908"/>
      <c r="N17" s="910"/>
      <c r="O17" s="938"/>
      <c r="P17" s="915"/>
      <c r="Q17" s="16"/>
    </row>
    <row r="18" spans="1:17" s="17" customFormat="1" ht="9.75" customHeight="1" thickTop="1" x14ac:dyDescent="0.25">
      <c r="A18" s="18" t="s">
        <v>36</v>
      </c>
      <c r="B18" s="18">
        <v>2</v>
      </c>
      <c r="C18" s="18">
        <v>8</v>
      </c>
      <c r="D18" s="19"/>
      <c r="E18" s="20"/>
      <c r="F18" s="21">
        <v>9</v>
      </c>
      <c r="G18" s="19"/>
      <c r="H18" s="20"/>
      <c r="I18" s="21">
        <v>10</v>
      </c>
      <c r="J18" s="22"/>
      <c r="K18" s="20"/>
      <c r="L18" s="21">
        <v>11</v>
      </c>
      <c r="M18" s="19"/>
      <c r="N18" s="20"/>
      <c r="O18" s="21"/>
      <c r="P18" s="23">
        <v>12</v>
      </c>
    </row>
    <row r="19" spans="1:17" s="34" customFormat="1" hidden="1" x14ac:dyDescent="0.25">
      <c r="A19" s="24"/>
      <c r="B19" s="25" t="s">
        <v>37</v>
      </c>
      <c r="C19" s="26"/>
      <c r="D19" s="27"/>
      <c r="E19" s="28"/>
      <c r="F19" s="29"/>
      <c r="G19" s="30"/>
      <c r="H19" s="31"/>
      <c r="I19" s="29"/>
      <c r="J19" s="32"/>
      <c r="K19" s="31"/>
      <c r="L19" s="29"/>
      <c r="M19" s="30"/>
      <c r="N19" s="31"/>
      <c r="O19" s="29"/>
      <c r="P19" s="33"/>
    </row>
    <row r="20" spans="1:17" s="34" customFormat="1" ht="12.75" thickBot="1" x14ac:dyDescent="0.3">
      <c r="A20" s="35"/>
      <c r="B20" s="36" t="s">
        <v>38</v>
      </c>
      <c r="C20" s="37">
        <f>F20+I20+L20+O20</f>
        <v>476733</v>
      </c>
      <c r="D20" s="38">
        <f t="shared" ref="D20:E20" si="0">SUM(D21,D24,D25,D41,D43)</f>
        <v>471179</v>
      </c>
      <c r="E20" s="39">
        <f t="shared" si="0"/>
        <v>0</v>
      </c>
      <c r="F20" s="40">
        <f>SUM(F21,F24,F25,F41,F43)</f>
        <v>471179</v>
      </c>
      <c r="G20" s="38">
        <f t="shared" ref="G20:H20" si="1">SUM(G21,G24,G43)</f>
        <v>0</v>
      </c>
      <c r="H20" s="39">
        <f t="shared" si="1"/>
        <v>0</v>
      </c>
      <c r="I20" s="40">
        <f>SUM(I21,I24,I43)</f>
        <v>0</v>
      </c>
      <c r="J20" s="41">
        <f t="shared" ref="J20:K20" si="2">SUM(J21,J26,J43)</f>
        <v>5554</v>
      </c>
      <c r="K20" s="39">
        <f t="shared" si="2"/>
        <v>0</v>
      </c>
      <c r="L20" s="40">
        <f>SUM(L21,L26,L43)</f>
        <v>5554</v>
      </c>
      <c r="M20" s="38">
        <f t="shared" ref="M20:O20" si="3">SUM(M21,M45)</f>
        <v>0</v>
      </c>
      <c r="N20" s="39">
        <f t="shared" si="3"/>
        <v>0</v>
      </c>
      <c r="O20" s="40">
        <f t="shared" si="3"/>
        <v>0</v>
      </c>
      <c r="P20" s="42"/>
    </row>
    <row r="21" spans="1:17" ht="12.75" thickTop="1" x14ac:dyDescent="0.25">
      <c r="A21" s="43"/>
      <c r="B21" s="44" t="s">
        <v>39</v>
      </c>
      <c r="C21" s="45">
        <f t="shared" ref="C21:C84" si="4">F21+I21+L21+O21</f>
        <v>142</v>
      </c>
      <c r="D21" s="46">
        <f t="shared" ref="D21:E21" si="5">SUM(D22:D23)</f>
        <v>0</v>
      </c>
      <c r="E21" s="47">
        <f t="shared" si="5"/>
        <v>0</v>
      </c>
      <c r="F21" s="48">
        <f>SUM(F22:F23)</f>
        <v>0</v>
      </c>
      <c r="G21" s="46">
        <f t="shared" ref="G21:H21" si="6">SUM(G22:G23)</f>
        <v>0</v>
      </c>
      <c r="H21" s="47">
        <f t="shared" si="6"/>
        <v>0</v>
      </c>
      <c r="I21" s="48">
        <f>SUM(I22:I23)</f>
        <v>0</v>
      </c>
      <c r="J21" s="49">
        <f t="shared" ref="J21:K21" si="7">SUM(J22:J23)</f>
        <v>142</v>
      </c>
      <c r="K21" s="47">
        <f t="shared" si="7"/>
        <v>0</v>
      </c>
      <c r="L21" s="48">
        <f>SUM(L22:L23)</f>
        <v>142</v>
      </c>
      <c r="M21" s="46">
        <f t="shared" ref="M21:O21" si="8">SUM(M22:M23)</f>
        <v>0</v>
      </c>
      <c r="N21" s="47">
        <f t="shared" si="8"/>
        <v>0</v>
      </c>
      <c r="O21" s="48">
        <f t="shared" si="8"/>
        <v>0</v>
      </c>
      <c r="P21" s="50"/>
    </row>
    <row r="22" spans="1:17" hidden="1" x14ac:dyDescent="0.25">
      <c r="A22" s="51"/>
      <c r="B22" s="52" t="s">
        <v>40</v>
      </c>
      <c r="C22" s="53">
        <f t="shared" si="4"/>
        <v>0</v>
      </c>
      <c r="D22" s="54"/>
      <c r="E22" s="55"/>
      <c r="F22" s="56">
        <f>D22+E22</f>
        <v>0</v>
      </c>
      <c r="G22" s="54"/>
      <c r="H22" s="55"/>
      <c r="I22" s="56">
        <f>G22+H22</f>
        <v>0</v>
      </c>
      <c r="J22" s="57"/>
      <c r="K22" s="55"/>
      <c r="L22" s="56">
        <f>J22+K22</f>
        <v>0</v>
      </c>
      <c r="M22" s="54"/>
      <c r="N22" s="55"/>
      <c r="O22" s="56">
        <f>M22+N22</f>
        <v>0</v>
      </c>
      <c r="P22" s="58"/>
    </row>
    <row r="23" spans="1:17" x14ac:dyDescent="0.25">
      <c r="A23" s="59"/>
      <c r="B23" s="60" t="s">
        <v>41</v>
      </c>
      <c r="C23" s="61">
        <f t="shared" si="4"/>
        <v>142</v>
      </c>
      <c r="D23" s="62"/>
      <c r="E23" s="65"/>
      <c r="F23" s="64">
        <f t="shared" ref="F23:F25" si="9">D23+E23</f>
        <v>0</v>
      </c>
      <c r="G23" s="62"/>
      <c r="H23" s="65"/>
      <c r="I23" s="64">
        <f t="shared" ref="I23:I24" si="10">G23+H23</f>
        <v>0</v>
      </c>
      <c r="J23" s="66">
        <v>142</v>
      </c>
      <c r="K23" s="65"/>
      <c r="L23" s="64">
        <f>J23+K23</f>
        <v>142</v>
      </c>
      <c r="M23" s="62"/>
      <c r="N23" s="65"/>
      <c r="O23" s="64">
        <f>M23+N23</f>
        <v>0</v>
      </c>
      <c r="P23" s="558"/>
    </row>
    <row r="24" spans="1:17" s="34" customFormat="1" ht="24.75" thickBot="1" x14ac:dyDescent="0.3">
      <c r="A24" s="68">
        <v>19300</v>
      </c>
      <c r="B24" s="68" t="s">
        <v>42</v>
      </c>
      <c r="C24" s="69">
        <f>F24+I24</f>
        <v>471179</v>
      </c>
      <c r="D24" s="70">
        <f>D50</f>
        <v>471179</v>
      </c>
      <c r="E24" s="73">
        <f>E50</f>
        <v>0</v>
      </c>
      <c r="F24" s="72">
        <f t="shared" si="9"/>
        <v>471179</v>
      </c>
      <c r="G24" s="70"/>
      <c r="H24" s="73"/>
      <c r="I24" s="72">
        <f t="shared" si="10"/>
        <v>0</v>
      </c>
      <c r="J24" s="74" t="s">
        <v>43</v>
      </c>
      <c r="K24" s="75" t="s">
        <v>43</v>
      </c>
      <c r="L24" s="76" t="s">
        <v>43</v>
      </c>
      <c r="M24" s="77" t="s">
        <v>43</v>
      </c>
      <c r="N24" s="78" t="s">
        <v>43</v>
      </c>
      <c r="O24" s="76" t="s">
        <v>43</v>
      </c>
      <c r="P24" s="559"/>
    </row>
    <row r="25" spans="1:17" s="34" customFormat="1" ht="24.75" hidden="1" thickTop="1" x14ac:dyDescent="0.25">
      <c r="A25" s="80"/>
      <c r="B25" s="81" t="s">
        <v>44</v>
      </c>
      <c r="C25" s="82">
        <f>F25</f>
        <v>0</v>
      </c>
      <c r="D25" s="83"/>
      <c r="E25" s="350"/>
      <c r="F25" s="85">
        <f t="shared" si="9"/>
        <v>0</v>
      </c>
      <c r="G25" s="86" t="s">
        <v>43</v>
      </c>
      <c r="H25" s="87" t="s">
        <v>43</v>
      </c>
      <c r="I25" s="88" t="s">
        <v>43</v>
      </c>
      <c r="J25" s="89" t="s">
        <v>43</v>
      </c>
      <c r="K25" s="90" t="s">
        <v>43</v>
      </c>
      <c r="L25" s="88" t="s">
        <v>43</v>
      </c>
      <c r="M25" s="91" t="s">
        <v>43</v>
      </c>
      <c r="N25" s="90" t="s">
        <v>43</v>
      </c>
      <c r="O25" s="88" t="s">
        <v>43</v>
      </c>
      <c r="P25" s="93"/>
    </row>
    <row r="26" spans="1:17" s="34" customFormat="1" ht="36.75" thickTop="1" x14ac:dyDescent="0.25">
      <c r="A26" s="81">
        <v>21300</v>
      </c>
      <c r="B26" s="81" t="s">
        <v>45</v>
      </c>
      <c r="C26" s="82">
        <f>L26</f>
        <v>5412</v>
      </c>
      <c r="D26" s="91" t="s">
        <v>43</v>
      </c>
      <c r="E26" s="90" t="s">
        <v>43</v>
      </c>
      <c r="F26" s="88" t="s">
        <v>43</v>
      </c>
      <c r="G26" s="91" t="s">
        <v>43</v>
      </c>
      <c r="H26" s="90" t="s">
        <v>43</v>
      </c>
      <c r="I26" s="88" t="s">
        <v>43</v>
      </c>
      <c r="J26" s="89">
        <f t="shared" ref="J26:K26" si="11">SUM(J27,J31,J33,J36)</f>
        <v>5412</v>
      </c>
      <c r="K26" s="90">
        <f t="shared" si="11"/>
        <v>0</v>
      </c>
      <c r="L26" s="92">
        <f>SUM(L27,L31,L33,L36)</f>
        <v>5412</v>
      </c>
      <c r="M26" s="91" t="s">
        <v>43</v>
      </c>
      <c r="N26" s="90" t="s">
        <v>43</v>
      </c>
      <c r="O26" s="88" t="s">
        <v>43</v>
      </c>
      <c r="P26" s="93"/>
    </row>
    <row r="27" spans="1:17" s="34" customFormat="1" ht="24" hidden="1" x14ac:dyDescent="0.25">
      <c r="A27" s="94">
        <v>21350</v>
      </c>
      <c r="B27" s="81" t="s">
        <v>46</v>
      </c>
      <c r="C27" s="82">
        <f>L27</f>
        <v>0</v>
      </c>
      <c r="D27" s="91" t="s">
        <v>43</v>
      </c>
      <c r="E27" s="90" t="s">
        <v>43</v>
      </c>
      <c r="F27" s="88" t="s">
        <v>43</v>
      </c>
      <c r="G27" s="91" t="s">
        <v>43</v>
      </c>
      <c r="H27" s="90" t="s">
        <v>43</v>
      </c>
      <c r="I27" s="88" t="s">
        <v>43</v>
      </c>
      <c r="J27" s="89">
        <f t="shared" ref="J27:K27" si="12">SUM(J28:J30)</f>
        <v>0</v>
      </c>
      <c r="K27" s="90">
        <f t="shared" si="12"/>
        <v>0</v>
      </c>
      <c r="L27" s="92">
        <f>SUM(L28:L30)</f>
        <v>0</v>
      </c>
      <c r="M27" s="91" t="s">
        <v>43</v>
      </c>
      <c r="N27" s="90" t="s">
        <v>43</v>
      </c>
      <c r="O27" s="88" t="s">
        <v>43</v>
      </c>
      <c r="P27" s="93"/>
    </row>
    <row r="28" spans="1:17" hidden="1" x14ac:dyDescent="0.25">
      <c r="A28" s="51">
        <v>21351</v>
      </c>
      <c r="B28" s="95" t="s">
        <v>47</v>
      </c>
      <c r="C28" s="96">
        <f t="shared" ref="C28:C40" si="13">L28</f>
        <v>0</v>
      </c>
      <c r="D28" s="97" t="s">
        <v>43</v>
      </c>
      <c r="E28" s="98" t="s">
        <v>43</v>
      </c>
      <c r="F28" s="99" t="s">
        <v>43</v>
      </c>
      <c r="G28" s="97" t="s">
        <v>43</v>
      </c>
      <c r="H28" s="98" t="s">
        <v>43</v>
      </c>
      <c r="I28" s="99" t="s">
        <v>43</v>
      </c>
      <c r="J28" s="100"/>
      <c r="K28" s="101"/>
      <c r="L28" s="102">
        <f t="shared" ref="L28:L30" si="14">J28+K28</f>
        <v>0</v>
      </c>
      <c r="M28" s="103" t="s">
        <v>43</v>
      </c>
      <c r="N28" s="101" t="s">
        <v>43</v>
      </c>
      <c r="O28" s="99" t="s">
        <v>43</v>
      </c>
      <c r="P28" s="104"/>
    </row>
    <row r="29" spans="1:17" hidden="1" x14ac:dyDescent="0.25">
      <c r="A29" s="59">
        <v>21352</v>
      </c>
      <c r="B29" s="105" t="s">
        <v>48</v>
      </c>
      <c r="C29" s="106">
        <f t="shared" si="13"/>
        <v>0</v>
      </c>
      <c r="D29" s="107" t="s">
        <v>43</v>
      </c>
      <c r="E29" s="108" t="s">
        <v>43</v>
      </c>
      <c r="F29" s="109" t="s">
        <v>43</v>
      </c>
      <c r="G29" s="107" t="s">
        <v>43</v>
      </c>
      <c r="H29" s="108" t="s">
        <v>43</v>
      </c>
      <c r="I29" s="109" t="s">
        <v>43</v>
      </c>
      <c r="J29" s="110"/>
      <c r="K29" s="111"/>
      <c r="L29" s="112">
        <f t="shared" si="14"/>
        <v>0</v>
      </c>
      <c r="M29" s="113" t="s">
        <v>43</v>
      </c>
      <c r="N29" s="111" t="s">
        <v>43</v>
      </c>
      <c r="O29" s="109" t="s">
        <v>43</v>
      </c>
      <c r="P29" s="114"/>
    </row>
    <row r="30" spans="1:17" ht="24" hidden="1" x14ac:dyDescent="0.25">
      <c r="A30" s="59">
        <v>21359</v>
      </c>
      <c r="B30" s="105" t="s">
        <v>49</v>
      </c>
      <c r="C30" s="106">
        <f t="shared" si="13"/>
        <v>0</v>
      </c>
      <c r="D30" s="107" t="s">
        <v>43</v>
      </c>
      <c r="E30" s="108" t="s">
        <v>43</v>
      </c>
      <c r="F30" s="109" t="s">
        <v>43</v>
      </c>
      <c r="G30" s="107" t="s">
        <v>43</v>
      </c>
      <c r="H30" s="108" t="s">
        <v>43</v>
      </c>
      <c r="I30" s="109" t="s">
        <v>43</v>
      </c>
      <c r="J30" s="110"/>
      <c r="K30" s="111"/>
      <c r="L30" s="112">
        <f t="shared" si="14"/>
        <v>0</v>
      </c>
      <c r="M30" s="113" t="s">
        <v>43</v>
      </c>
      <c r="N30" s="111" t="s">
        <v>43</v>
      </c>
      <c r="O30" s="109" t="s">
        <v>43</v>
      </c>
      <c r="P30" s="114"/>
    </row>
    <row r="31" spans="1:17" s="34" customFormat="1" ht="36" hidden="1" x14ac:dyDescent="0.25">
      <c r="A31" s="94">
        <v>21370</v>
      </c>
      <c r="B31" s="81" t="s">
        <v>50</v>
      </c>
      <c r="C31" s="82">
        <f t="shared" si="13"/>
        <v>0</v>
      </c>
      <c r="D31" s="91" t="s">
        <v>43</v>
      </c>
      <c r="E31" s="90" t="s">
        <v>43</v>
      </c>
      <c r="F31" s="88" t="s">
        <v>43</v>
      </c>
      <c r="G31" s="91" t="s">
        <v>43</v>
      </c>
      <c r="H31" s="90" t="s">
        <v>43</v>
      </c>
      <c r="I31" s="88" t="s">
        <v>43</v>
      </c>
      <c r="J31" s="89">
        <f t="shared" ref="J31:K31" si="15">SUM(J32)</f>
        <v>0</v>
      </c>
      <c r="K31" s="90">
        <f t="shared" si="15"/>
        <v>0</v>
      </c>
      <c r="L31" s="92">
        <f>SUM(L32)</f>
        <v>0</v>
      </c>
      <c r="M31" s="91" t="s">
        <v>43</v>
      </c>
      <c r="N31" s="90" t="s">
        <v>43</v>
      </c>
      <c r="O31" s="88" t="s">
        <v>43</v>
      </c>
      <c r="P31" s="93"/>
    </row>
    <row r="32" spans="1:17" ht="36" hidden="1" x14ac:dyDescent="0.25">
      <c r="A32" s="115">
        <v>21379</v>
      </c>
      <c r="B32" s="116" t="s">
        <v>51</v>
      </c>
      <c r="C32" s="117">
        <f t="shared" si="13"/>
        <v>0</v>
      </c>
      <c r="D32" s="118" t="s">
        <v>43</v>
      </c>
      <c r="E32" s="119" t="s">
        <v>43</v>
      </c>
      <c r="F32" s="120" t="s">
        <v>43</v>
      </c>
      <c r="G32" s="118" t="s">
        <v>43</v>
      </c>
      <c r="H32" s="119" t="s">
        <v>43</v>
      </c>
      <c r="I32" s="120" t="s">
        <v>43</v>
      </c>
      <c r="J32" s="121"/>
      <c r="K32" s="122"/>
      <c r="L32" s="123">
        <f>J32+K32</f>
        <v>0</v>
      </c>
      <c r="M32" s="124" t="s">
        <v>43</v>
      </c>
      <c r="N32" s="122" t="s">
        <v>43</v>
      </c>
      <c r="O32" s="120" t="s">
        <v>43</v>
      </c>
      <c r="P32" s="125"/>
    </row>
    <row r="33" spans="1:16" s="34" customFormat="1" hidden="1" x14ac:dyDescent="0.25">
      <c r="A33" s="94">
        <v>21380</v>
      </c>
      <c r="B33" s="81" t="s">
        <v>52</v>
      </c>
      <c r="C33" s="82">
        <f t="shared" si="13"/>
        <v>0</v>
      </c>
      <c r="D33" s="91" t="s">
        <v>43</v>
      </c>
      <c r="E33" s="90" t="s">
        <v>43</v>
      </c>
      <c r="F33" s="88" t="s">
        <v>43</v>
      </c>
      <c r="G33" s="91" t="s">
        <v>43</v>
      </c>
      <c r="H33" s="90" t="s">
        <v>43</v>
      </c>
      <c r="I33" s="88" t="s">
        <v>43</v>
      </c>
      <c r="J33" s="89">
        <f t="shared" ref="J33:K33" si="16">SUM(J34:J35)</f>
        <v>0</v>
      </c>
      <c r="K33" s="90">
        <f t="shared" si="16"/>
        <v>0</v>
      </c>
      <c r="L33" s="92">
        <f>SUM(L34:L35)</f>
        <v>0</v>
      </c>
      <c r="M33" s="91" t="s">
        <v>43</v>
      </c>
      <c r="N33" s="90" t="s">
        <v>43</v>
      </c>
      <c r="O33" s="88" t="s">
        <v>43</v>
      </c>
      <c r="P33" s="93"/>
    </row>
    <row r="34" spans="1:16" hidden="1" x14ac:dyDescent="0.25">
      <c r="A34" s="52">
        <v>21381</v>
      </c>
      <c r="B34" s="95" t="s">
        <v>53</v>
      </c>
      <c r="C34" s="96">
        <f t="shared" si="13"/>
        <v>0</v>
      </c>
      <c r="D34" s="97" t="s">
        <v>43</v>
      </c>
      <c r="E34" s="98" t="s">
        <v>43</v>
      </c>
      <c r="F34" s="99" t="s">
        <v>43</v>
      </c>
      <c r="G34" s="97" t="s">
        <v>43</v>
      </c>
      <c r="H34" s="98" t="s">
        <v>43</v>
      </c>
      <c r="I34" s="99" t="s">
        <v>43</v>
      </c>
      <c r="J34" s="100"/>
      <c r="K34" s="101"/>
      <c r="L34" s="102">
        <f t="shared" ref="L34:L35" si="17">J34+K34</f>
        <v>0</v>
      </c>
      <c r="M34" s="103" t="s">
        <v>43</v>
      </c>
      <c r="N34" s="101" t="s">
        <v>43</v>
      </c>
      <c r="O34" s="99" t="s">
        <v>43</v>
      </c>
      <c r="P34" s="104"/>
    </row>
    <row r="35" spans="1:16" ht="24" hidden="1" x14ac:dyDescent="0.25">
      <c r="A35" s="60">
        <v>21383</v>
      </c>
      <c r="B35" s="105" t="s">
        <v>54</v>
      </c>
      <c r="C35" s="106">
        <f t="shared" si="13"/>
        <v>0</v>
      </c>
      <c r="D35" s="107" t="s">
        <v>43</v>
      </c>
      <c r="E35" s="108" t="s">
        <v>43</v>
      </c>
      <c r="F35" s="109" t="s">
        <v>43</v>
      </c>
      <c r="G35" s="107" t="s">
        <v>43</v>
      </c>
      <c r="H35" s="108" t="s">
        <v>43</v>
      </c>
      <c r="I35" s="109" t="s">
        <v>43</v>
      </c>
      <c r="J35" s="110"/>
      <c r="K35" s="111"/>
      <c r="L35" s="112">
        <f t="shared" si="17"/>
        <v>0</v>
      </c>
      <c r="M35" s="113" t="s">
        <v>43</v>
      </c>
      <c r="N35" s="111" t="s">
        <v>43</v>
      </c>
      <c r="O35" s="109" t="s">
        <v>43</v>
      </c>
      <c r="P35" s="114"/>
    </row>
    <row r="36" spans="1:16" s="34" customFormat="1" ht="25.5" customHeight="1" x14ac:dyDescent="0.25">
      <c r="A36" s="94">
        <v>21390</v>
      </c>
      <c r="B36" s="81" t="s">
        <v>55</v>
      </c>
      <c r="C36" s="82">
        <f t="shared" si="13"/>
        <v>5412</v>
      </c>
      <c r="D36" s="91" t="s">
        <v>43</v>
      </c>
      <c r="E36" s="90" t="s">
        <v>43</v>
      </c>
      <c r="F36" s="88" t="s">
        <v>43</v>
      </c>
      <c r="G36" s="91" t="s">
        <v>43</v>
      </c>
      <c r="H36" s="90" t="s">
        <v>43</v>
      </c>
      <c r="I36" s="88" t="s">
        <v>43</v>
      </c>
      <c r="J36" s="89">
        <f t="shared" ref="J36:K36" si="18">SUM(J37:J40)</f>
        <v>5412</v>
      </c>
      <c r="K36" s="90">
        <f t="shared" si="18"/>
        <v>0</v>
      </c>
      <c r="L36" s="92">
        <f>SUM(L37:L40)</f>
        <v>5412</v>
      </c>
      <c r="M36" s="91" t="s">
        <v>43</v>
      </c>
      <c r="N36" s="90" t="s">
        <v>43</v>
      </c>
      <c r="O36" s="88" t="s">
        <v>43</v>
      </c>
      <c r="P36" s="93"/>
    </row>
    <row r="37" spans="1:16" ht="24" hidden="1" x14ac:dyDescent="0.25">
      <c r="A37" s="52">
        <v>21391</v>
      </c>
      <c r="B37" s="95" t="s">
        <v>56</v>
      </c>
      <c r="C37" s="96">
        <f t="shared" si="13"/>
        <v>0</v>
      </c>
      <c r="D37" s="97" t="s">
        <v>43</v>
      </c>
      <c r="E37" s="98" t="s">
        <v>43</v>
      </c>
      <c r="F37" s="99" t="s">
        <v>43</v>
      </c>
      <c r="G37" s="97" t="s">
        <v>43</v>
      </c>
      <c r="H37" s="98" t="s">
        <v>43</v>
      </c>
      <c r="I37" s="99" t="s">
        <v>43</v>
      </c>
      <c r="J37" s="100"/>
      <c r="K37" s="101"/>
      <c r="L37" s="102">
        <f t="shared" ref="L37:L40" si="19">J37+K37</f>
        <v>0</v>
      </c>
      <c r="M37" s="103" t="s">
        <v>43</v>
      </c>
      <c r="N37" s="101" t="s">
        <v>43</v>
      </c>
      <c r="O37" s="99" t="s">
        <v>43</v>
      </c>
      <c r="P37" s="104"/>
    </row>
    <row r="38" spans="1:16" hidden="1" x14ac:dyDescent="0.25">
      <c r="A38" s="60">
        <v>21393</v>
      </c>
      <c r="B38" s="105" t="s">
        <v>57</v>
      </c>
      <c r="C38" s="106">
        <f t="shared" si="13"/>
        <v>0</v>
      </c>
      <c r="D38" s="107" t="s">
        <v>43</v>
      </c>
      <c r="E38" s="108" t="s">
        <v>43</v>
      </c>
      <c r="F38" s="109" t="s">
        <v>43</v>
      </c>
      <c r="G38" s="107" t="s">
        <v>43</v>
      </c>
      <c r="H38" s="108" t="s">
        <v>43</v>
      </c>
      <c r="I38" s="109" t="s">
        <v>43</v>
      </c>
      <c r="J38" s="110"/>
      <c r="K38" s="111"/>
      <c r="L38" s="112">
        <f t="shared" si="19"/>
        <v>0</v>
      </c>
      <c r="M38" s="113" t="s">
        <v>43</v>
      </c>
      <c r="N38" s="111" t="s">
        <v>43</v>
      </c>
      <c r="O38" s="109" t="s">
        <v>43</v>
      </c>
      <c r="P38" s="114"/>
    </row>
    <row r="39" spans="1:16" hidden="1" x14ac:dyDescent="0.25">
      <c r="A39" s="60">
        <v>21395</v>
      </c>
      <c r="B39" s="105" t="s">
        <v>58</v>
      </c>
      <c r="C39" s="106">
        <f t="shared" si="13"/>
        <v>0</v>
      </c>
      <c r="D39" s="107" t="s">
        <v>43</v>
      </c>
      <c r="E39" s="108" t="s">
        <v>43</v>
      </c>
      <c r="F39" s="109" t="s">
        <v>43</v>
      </c>
      <c r="G39" s="107" t="s">
        <v>43</v>
      </c>
      <c r="H39" s="108" t="s">
        <v>43</v>
      </c>
      <c r="I39" s="109" t="s">
        <v>43</v>
      </c>
      <c r="J39" s="110"/>
      <c r="K39" s="111"/>
      <c r="L39" s="112">
        <f t="shared" si="19"/>
        <v>0</v>
      </c>
      <c r="M39" s="113" t="s">
        <v>43</v>
      </c>
      <c r="N39" s="111" t="s">
        <v>43</v>
      </c>
      <c r="O39" s="109" t="s">
        <v>43</v>
      </c>
      <c r="P39" s="114"/>
    </row>
    <row r="40" spans="1:16" ht="24" x14ac:dyDescent="0.25">
      <c r="A40" s="126">
        <v>21399</v>
      </c>
      <c r="B40" s="127" t="s">
        <v>59</v>
      </c>
      <c r="C40" s="128">
        <f t="shared" si="13"/>
        <v>5412</v>
      </c>
      <c r="D40" s="129" t="s">
        <v>43</v>
      </c>
      <c r="E40" s="130" t="s">
        <v>43</v>
      </c>
      <c r="F40" s="131" t="s">
        <v>43</v>
      </c>
      <c r="G40" s="129" t="s">
        <v>43</v>
      </c>
      <c r="H40" s="130" t="s">
        <v>43</v>
      </c>
      <c r="I40" s="131" t="s">
        <v>43</v>
      </c>
      <c r="J40" s="132">
        <v>5412</v>
      </c>
      <c r="K40" s="133"/>
      <c r="L40" s="134">
        <f t="shared" si="19"/>
        <v>5412</v>
      </c>
      <c r="M40" s="135" t="s">
        <v>43</v>
      </c>
      <c r="N40" s="133" t="s">
        <v>43</v>
      </c>
      <c r="O40" s="131" t="s">
        <v>43</v>
      </c>
      <c r="P40" s="136"/>
    </row>
    <row r="41" spans="1:16" s="34" customFormat="1" ht="26.25" hidden="1" customHeight="1" x14ac:dyDescent="0.25">
      <c r="A41" s="137">
        <v>21420</v>
      </c>
      <c r="B41" s="138" t="s">
        <v>60</v>
      </c>
      <c r="C41" s="139">
        <f>F41</f>
        <v>0</v>
      </c>
      <c r="D41" s="140">
        <f t="shared" ref="D41:E41" si="20">SUM(D42)</f>
        <v>0</v>
      </c>
      <c r="E41" s="141">
        <f t="shared" si="20"/>
        <v>0</v>
      </c>
      <c r="F41" s="142">
        <f>SUM(F42)</f>
        <v>0</v>
      </c>
      <c r="G41" s="140" t="s">
        <v>43</v>
      </c>
      <c r="H41" s="141" t="s">
        <v>43</v>
      </c>
      <c r="I41" s="143" t="s">
        <v>43</v>
      </c>
      <c r="J41" s="144" t="s">
        <v>43</v>
      </c>
      <c r="K41" s="145" t="s">
        <v>43</v>
      </c>
      <c r="L41" s="143" t="s">
        <v>43</v>
      </c>
      <c r="M41" s="146" t="s">
        <v>43</v>
      </c>
      <c r="N41" s="145" t="s">
        <v>43</v>
      </c>
      <c r="O41" s="143" t="s">
        <v>43</v>
      </c>
      <c r="P41" s="147"/>
    </row>
    <row r="42" spans="1:16" s="34" customFormat="1" ht="26.25" hidden="1" customHeight="1" x14ac:dyDescent="0.25">
      <c r="A42" s="126">
        <v>21429</v>
      </c>
      <c r="B42" s="127" t="s">
        <v>61</v>
      </c>
      <c r="C42" s="128">
        <f>F42</f>
        <v>0</v>
      </c>
      <c r="D42" s="148"/>
      <c r="E42" s="149"/>
      <c r="F42" s="150">
        <f>D42+E42</f>
        <v>0</v>
      </c>
      <c r="G42" s="151" t="s">
        <v>43</v>
      </c>
      <c r="H42" s="152" t="s">
        <v>43</v>
      </c>
      <c r="I42" s="131" t="s">
        <v>43</v>
      </c>
      <c r="J42" s="153" t="s">
        <v>43</v>
      </c>
      <c r="K42" s="130" t="s">
        <v>43</v>
      </c>
      <c r="L42" s="131" t="s">
        <v>43</v>
      </c>
      <c r="M42" s="129" t="s">
        <v>43</v>
      </c>
      <c r="N42" s="130" t="s">
        <v>43</v>
      </c>
      <c r="O42" s="131" t="s">
        <v>43</v>
      </c>
      <c r="P42" s="136"/>
    </row>
    <row r="43" spans="1:16" s="34" customFormat="1" ht="24" hidden="1" x14ac:dyDescent="0.25">
      <c r="A43" s="94">
        <v>21490</v>
      </c>
      <c r="B43" s="81" t="s">
        <v>62</v>
      </c>
      <c r="C43" s="154">
        <f>F43+I43+L43</f>
        <v>0</v>
      </c>
      <c r="D43" s="155">
        <f t="shared" ref="D43:E43" si="21">D44</f>
        <v>0</v>
      </c>
      <c r="E43" s="156">
        <f t="shared" si="21"/>
        <v>0</v>
      </c>
      <c r="F43" s="85">
        <f>F44</f>
        <v>0</v>
      </c>
      <c r="G43" s="155">
        <f t="shared" ref="G43:L43" si="22">G44</f>
        <v>0</v>
      </c>
      <c r="H43" s="156">
        <f t="shared" si="22"/>
        <v>0</v>
      </c>
      <c r="I43" s="85">
        <f t="shared" si="22"/>
        <v>0</v>
      </c>
      <c r="J43" s="157">
        <f t="shared" si="22"/>
        <v>0</v>
      </c>
      <c r="K43" s="156">
        <f t="shared" si="22"/>
        <v>0</v>
      </c>
      <c r="L43" s="85">
        <f t="shared" si="22"/>
        <v>0</v>
      </c>
      <c r="M43" s="91" t="s">
        <v>43</v>
      </c>
      <c r="N43" s="90" t="s">
        <v>43</v>
      </c>
      <c r="O43" s="88" t="s">
        <v>43</v>
      </c>
      <c r="P43" s="93"/>
    </row>
    <row r="44" spans="1:16" s="34" customFormat="1" ht="24" hidden="1" x14ac:dyDescent="0.25">
      <c r="A44" s="60">
        <v>21499</v>
      </c>
      <c r="B44" s="105" t="s">
        <v>63</v>
      </c>
      <c r="C44" s="158">
        <f>F44+I44+L44</f>
        <v>0</v>
      </c>
      <c r="D44" s="159"/>
      <c r="E44" s="160"/>
      <c r="F44" s="56">
        <f>D44+E44</f>
        <v>0</v>
      </c>
      <c r="G44" s="54"/>
      <c r="H44" s="55"/>
      <c r="I44" s="56">
        <f>G44+H44</f>
        <v>0</v>
      </c>
      <c r="J44" s="100"/>
      <c r="K44" s="101"/>
      <c r="L44" s="56">
        <f>J44+K44</f>
        <v>0</v>
      </c>
      <c r="M44" s="124" t="s">
        <v>43</v>
      </c>
      <c r="N44" s="122" t="s">
        <v>43</v>
      </c>
      <c r="O44" s="120" t="s">
        <v>43</v>
      </c>
      <c r="P44" s="125"/>
    </row>
    <row r="45" spans="1:16" ht="12.75" hidden="1" customHeight="1" x14ac:dyDescent="0.25">
      <c r="A45" s="161">
        <v>23000</v>
      </c>
      <c r="B45" s="162" t="s">
        <v>64</v>
      </c>
      <c r="C45" s="154">
        <f>O45</f>
        <v>0</v>
      </c>
      <c r="D45" s="163" t="s">
        <v>43</v>
      </c>
      <c r="E45" s="164" t="s">
        <v>43</v>
      </c>
      <c r="F45" s="131" t="s">
        <v>43</v>
      </c>
      <c r="G45" s="129" t="s">
        <v>43</v>
      </c>
      <c r="H45" s="130" t="s">
        <v>43</v>
      </c>
      <c r="I45" s="131" t="s">
        <v>43</v>
      </c>
      <c r="J45" s="153" t="s">
        <v>43</v>
      </c>
      <c r="K45" s="130" t="s">
        <v>43</v>
      </c>
      <c r="L45" s="131" t="s">
        <v>43</v>
      </c>
      <c r="M45" s="163">
        <f t="shared" ref="M45:O45" si="23">SUM(M46:M47)</f>
        <v>0</v>
      </c>
      <c r="N45" s="164">
        <f t="shared" si="23"/>
        <v>0</v>
      </c>
      <c r="O45" s="150">
        <f t="shared" si="23"/>
        <v>0</v>
      </c>
      <c r="P45" s="165"/>
    </row>
    <row r="46" spans="1:16" ht="24" hidden="1" x14ac:dyDescent="0.25">
      <c r="A46" s="166">
        <v>23410</v>
      </c>
      <c r="B46" s="167" t="s">
        <v>65</v>
      </c>
      <c r="C46" s="139">
        <f t="shared" ref="C46:C47" si="24">O46</f>
        <v>0</v>
      </c>
      <c r="D46" s="140" t="s">
        <v>43</v>
      </c>
      <c r="E46" s="141" t="s">
        <v>43</v>
      </c>
      <c r="F46" s="143" t="s">
        <v>43</v>
      </c>
      <c r="G46" s="146" t="s">
        <v>43</v>
      </c>
      <c r="H46" s="145" t="s">
        <v>43</v>
      </c>
      <c r="I46" s="143" t="s">
        <v>43</v>
      </c>
      <c r="J46" s="144" t="s">
        <v>43</v>
      </c>
      <c r="K46" s="145" t="s">
        <v>43</v>
      </c>
      <c r="L46" s="143" t="s">
        <v>43</v>
      </c>
      <c r="M46" s="168"/>
      <c r="N46" s="169"/>
      <c r="O46" s="142">
        <f t="shared" ref="O46:O47" si="25">M46+N46</f>
        <v>0</v>
      </c>
      <c r="P46" s="170"/>
    </row>
    <row r="47" spans="1:16" ht="24" hidden="1" x14ac:dyDescent="0.25">
      <c r="A47" s="166">
        <v>23510</v>
      </c>
      <c r="B47" s="167" t="s">
        <v>66</v>
      </c>
      <c r="C47" s="139">
        <f t="shared" si="24"/>
        <v>0</v>
      </c>
      <c r="D47" s="140" t="s">
        <v>43</v>
      </c>
      <c r="E47" s="141" t="s">
        <v>43</v>
      </c>
      <c r="F47" s="143" t="s">
        <v>43</v>
      </c>
      <c r="G47" s="146" t="s">
        <v>43</v>
      </c>
      <c r="H47" s="145" t="s">
        <v>43</v>
      </c>
      <c r="I47" s="143" t="s">
        <v>43</v>
      </c>
      <c r="J47" s="144" t="s">
        <v>43</v>
      </c>
      <c r="K47" s="145" t="s">
        <v>43</v>
      </c>
      <c r="L47" s="143" t="s">
        <v>43</v>
      </c>
      <c r="M47" s="168"/>
      <c r="N47" s="169"/>
      <c r="O47" s="142">
        <f t="shared" si="25"/>
        <v>0</v>
      </c>
      <c r="P47" s="170"/>
    </row>
    <row r="48" spans="1:16" hidden="1" x14ac:dyDescent="0.25">
      <c r="A48" s="171"/>
      <c r="B48" s="167"/>
      <c r="C48" s="172"/>
      <c r="D48" s="173"/>
      <c r="E48" s="174"/>
      <c r="F48" s="143"/>
      <c r="G48" s="146"/>
      <c r="H48" s="145"/>
      <c r="I48" s="143"/>
      <c r="J48" s="144"/>
      <c r="K48" s="145"/>
      <c r="L48" s="142"/>
      <c r="M48" s="140"/>
      <c r="N48" s="141"/>
      <c r="O48" s="142"/>
      <c r="P48" s="170"/>
    </row>
    <row r="49" spans="1:16" s="34" customFormat="1" hidden="1" x14ac:dyDescent="0.25">
      <c r="A49" s="175"/>
      <c r="B49" s="176" t="s">
        <v>67</v>
      </c>
      <c r="C49" s="177"/>
      <c r="D49" s="178"/>
      <c r="E49" s="179"/>
      <c r="F49" s="180"/>
      <c r="G49" s="178"/>
      <c r="H49" s="179"/>
      <c r="I49" s="180"/>
      <c r="J49" s="181"/>
      <c r="K49" s="179"/>
      <c r="L49" s="180"/>
      <c r="M49" s="178"/>
      <c r="N49" s="179"/>
      <c r="O49" s="180"/>
      <c r="P49" s="182"/>
    </row>
    <row r="50" spans="1:16" s="34" customFormat="1" ht="12.75" thickBot="1" x14ac:dyDescent="0.3">
      <c r="A50" s="183"/>
      <c r="B50" s="35" t="s">
        <v>68</v>
      </c>
      <c r="C50" s="184">
        <f t="shared" si="4"/>
        <v>476733</v>
      </c>
      <c r="D50" s="185">
        <f t="shared" ref="D50:E50" si="26">SUM(D51,D269)</f>
        <v>471179</v>
      </c>
      <c r="E50" s="186">
        <f t="shared" si="26"/>
        <v>0</v>
      </c>
      <c r="F50" s="187">
        <f>SUM(F51,F269)</f>
        <v>471179</v>
      </c>
      <c r="G50" s="185">
        <f t="shared" ref="G50:O50" si="27">SUM(G51,G269)</f>
        <v>0</v>
      </c>
      <c r="H50" s="186">
        <f t="shared" si="27"/>
        <v>0</v>
      </c>
      <c r="I50" s="187">
        <f t="shared" si="27"/>
        <v>0</v>
      </c>
      <c r="J50" s="188">
        <f t="shared" si="27"/>
        <v>5554</v>
      </c>
      <c r="K50" s="186">
        <f t="shared" si="27"/>
        <v>0</v>
      </c>
      <c r="L50" s="187">
        <f t="shared" si="27"/>
        <v>5554</v>
      </c>
      <c r="M50" s="185">
        <f t="shared" si="27"/>
        <v>0</v>
      </c>
      <c r="N50" s="186">
        <f t="shared" si="27"/>
        <v>0</v>
      </c>
      <c r="O50" s="187">
        <f t="shared" si="27"/>
        <v>0</v>
      </c>
      <c r="P50" s="189"/>
    </row>
    <row r="51" spans="1:16" s="34" customFormat="1" ht="36.75" thickTop="1" x14ac:dyDescent="0.25">
      <c r="A51" s="190"/>
      <c r="B51" s="191" t="s">
        <v>69</v>
      </c>
      <c r="C51" s="192">
        <f t="shared" si="4"/>
        <v>476733</v>
      </c>
      <c r="D51" s="193">
        <f t="shared" ref="D51:E51" si="28">SUM(D52,D181)</f>
        <v>471179</v>
      </c>
      <c r="E51" s="194">
        <f t="shared" si="28"/>
        <v>0</v>
      </c>
      <c r="F51" s="195">
        <f>SUM(F52,F181)</f>
        <v>471179</v>
      </c>
      <c r="G51" s="193">
        <f t="shared" ref="G51:H51" si="29">SUM(G52,G181)</f>
        <v>0</v>
      </c>
      <c r="H51" s="194">
        <f t="shared" si="29"/>
        <v>0</v>
      </c>
      <c r="I51" s="195">
        <f>SUM(I52,I181)</f>
        <v>0</v>
      </c>
      <c r="J51" s="196">
        <f t="shared" ref="J51:K51" si="30">SUM(J52,J181)</f>
        <v>5554</v>
      </c>
      <c r="K51" s="194">
        <f t="shared" si="30"/>
        <v>0</v>
      </c>
      <c r="L51" s="195">
        <f>SUM(L52,L181)</f>
        <v>5554</v>
      </c>
      <c r="M51" s="193">
        <f t="shared" ref="M51:O51" si="31">SUM(M52,M181)</f>
        <v>0</v>
      </c>
      <c r="N51" s="194">
        <f t="shared" si="31"/>
        <v>0</v>
      </c>
      <c r="O51" s="195">
        <f t="shared" si="31"/>
        <v>0</v>
      </c>
      <c r="P51" s="197"/>
    </row>
    <row r="52" spans="1:16" s="34" customFormat="1" ht="24" x14ac:dyDescent="0.25">
      <c r="A52" s="26"/>
      <c r="B52" s="24" t="s">
        <v>70</v>
      </c>
      <c r="C52" s="198">
        <f t="shared" si="4"/>
        <v>8034</v>
      </c>
      <c r="D52" s="199">
        <f t="shared" ref="D52:E52" si="32">SUM(D53,D75,D160,D174)</f>
        <v>2480</v>
      </c>
      <c r="E52" s="200">
        <f t="shared" si="32"/>
        <v>0</v>
      </c>
      <c r="F52" s="201">
        <f>SUM(F53,F75,F160,F174)</f>
        <v>2480</v>
      </c>
      <c r="G52" s="199">
        <f t="shared" ref="G52:H52" si="33">SUM(G53,G75,G160,G174)</f>
        <v>0</v>
      </c>
      <c r="H52" s="200">
        <f t="shared" si="33"/>
        <v>0</v>
      </c>
      <c r="I52" s="201">
        <f>SUM(I53,I75,I160,I174)</f>
        <v>0</v>
      </c>
      <c r="J52" s="202">
        <f t="shared" ref="J52:K52" si="34">SUM(J53,J75,J160,J174)</f>
        <v>5554</v>
      </c>
      <c r="K52" s="200">
        <f t="shared" si="34"/>
        <v>0</v>
      </c>
      <c r="L52" s="201">
        <f>SUM(L53,L75,L160,L174)</f>
        <v>5554</v>
      </c>
      <c r="M52" s="199">
        <f t="shared" ref="M52:O52" si="35">SUM(M53,M75,M160,M174)</f>
        <v>0</v>
      </c>
      <c r="N52" s="200">
        <f t="shared" si="35"/>
        <v>0</v>
      </c>
      <c r="O52" s="201">
        <f t="shared" si="35"/>
        <v>0</v>
      </c>
      <c r="P52" s="203"/>
    </row>
    <row r="53" spans="1:16" s="34" customFormat="1" x14ac:dyDescent="0.25">
      <c r="A53" s="204">
        <v>1000</v>
      </c>
      <c r="B53" s="204" t="s">
        <v>71</v>
      </c>
      <c r="C53" s="205">
        <f t="shared" si="4"/>
        <v>1993</v>
      </c>
      <c r="D53" s="206">
        <f t="shared" ref="D53:E53" si="36">SUM(D54,D67)</f>
        <v>0</v>
      </c>
      <c r="E53" s="207">
        <f t="shared" si="36"/>
        <v>0</v>
      </c>
      <c r="F53" s="208">
        <f>SUM(F54,F67)</f>
        <v>0</v>
      </c>
      <c r="G53" s="206">
        <f t="shared" ref="G53:H53" si="37">SUM(G54,G67)</f>
        <v>0</v>
      </c>
      <c r="H53" s="207">
        <f t="shared" si="37"/>
        <v>0</v>
      </c>
      <c r="I53" s="208">
        <f>SUM(I54,I67)</f>
        <v>0</v>
      </c>
      <c r="J53" s="209">
        <f t="shared" ref="J53:K53" si="38">SUM(J54,J67)</f>
        <v>1993</v>
      </c>
      <c r="K53" s="207">
        <f t="shared" si="38"/>
        <v>0</v>
      </c>
      <c r="L53" s="208">
        <f>SUM(L54,L67)</f>
        <v>1993</v>
      </c>
      <c r="M53" s="206">
        <f t="shared" ref="M53:O53" si="39">SUM(M54,M67)</f>
        <v>0</v>
      </c>
      <c r="N53" s="207">
        <f t="shared" si="39"/>
        <v>0</v>
      </c>
      <c r="O53" s="208">
        <f t="shared" si="39"/>
        <v>0</v>
      </c>
      <c r="P53" s="210"/>
    </row>
    <row r="54" spans="1:16" x14ac:dyDescent="0.25">
      <c r="A54" s="81">
        <v>1100</v>
      </c>
      <c r="B54" s="211" t="s">
        <v>72</v>
      </c>
      <c r="C54" s="82">
        <f t="shared" si="4"/>
        <v>1605</v>
      </c>
      <c r="D54" s="212">
        <f t="shared" ref="D54:E54" si="40">SUM(D55,D58,D66)</f>
        <v>0</v>
      </c>
      <c r="E54" s="213">
        <f t="shared" si="40"/>
        <v>0</v>
      </c>
      <c r="F54" s="92">
        <f>SUM(F55,F58,F66)</f>
        <v>0</v>
      </c>
      <c r="G54" s="212">
        <f t="shared" ref="G54:H54" si="41">SUM(G55,G58,G66)</f>
        <v>0</v>
      </c>
      <c r="H54" s="213">
        <f t="shared" si="41"/>
        <v>0</v>
      </c>
      <c r="I54" s="92">
        <f>SUM(I55,I58,I66)</f>
        <v>0</v>
      </c>
      <c r="J54" s="214">
        <f t="shared" ref="J54:K54" si="42">SUM(J55,J58,J66)</f>
        <v>1605</v>
      </c>
      <c r="K54" s="213">
        <f t="shared" si="42"/>
        <v>0</v>
      </c>
      <c r="L54" s="92">
        <f>SUM(L55,L58,L66)</f>
        <v>1605</v>
      </c>
      <c r="M54" s="212">
        <f t="shared" ref="M54:O54" si="43">SUM(M55,M58,M66)</f>
        <v>0</v>
      </c>
      <c r="N54" s="213">
        <f t="shared" si="43"/>
        <v>0</v>
      </c>
      <c r="O54" s="92">
        <f t="shared" si="43"/>
        <v>0</v>
      </c>
      <c r="P54" s="215"/>
    </row>
    <row r="55" spans="1:16" hidden="1" x14ac:dyDescent="0.25">
      <c r="A55" s="216">
        <v>1110</v>
      </c>
      <c r="B55" s="167" t="s">
        <v>73</v>
      </c>
      <c r="C55" s="172">
        <f t="shared" si="4"/>
        <v>0</v>
      </c>
      <c r="D55" s="173">
        <f t="shared" ref="D55:E55" si="44">SUM(D56:D57)</f>
        <v>0</v>
      </c>
      <c r="E55" s="174">
        <f t="shared" si="44"/>
        <v>0</v>
      </c>
      <c r="F55" s="217">
        <f>SUM(F56:F57)</f>
        <v>0</v>
      </c>
      <c r="G55" s="173">
        <f t="shared" ref="G55:H55" si="45">SUM(G56:G57)</f>
        <v>0</v>
      </c>
      <c r="H55" s="174">
        <f t="shared" si="45"/>
        <v>0</v>
      </c>
      <c r="I55" s="217">
        <f>SUM(I56:I57)</f>
        <v>0</v>
      </c>
      <c r="J55" s="218">
        <f t="shared" ref="J55:K55" si="46">SUM(J56:J57)</f>
        <v>0</v>
      </c>
      <c r="K55" s="174">
        <f t="shared" si="46"/>
        <v>0</v>
      </c>
      <c r="L55" s="217">
        <f>SUM(L56:L57)</f>
        <v>0</v>
      </c>
      <c r="M55" s="173">
        <f t="shared" ref="M55:O55" si="47">SUM(M56:M57)</f>
        <v>0</v>
      </c>
      <c r="N55" s="174">
        <f t="shared" si="47"/>
        <v>0</v>
      </c>
      <c r="O55" s="217">
        <f t="shared" si="47"/>
        <v>0</v>
      </c>
      <c r="P55" s="219"/>
    </row>
    <row r="56" spans="1:16" hidden="1" x14ac:dyDescent="0.25">
      <c r="A56" s="52">
        <v>1111</v>
      </c>
      <c r="B56" s="95" t="s">
        <v>74</v>
      </c>
      <c r="C56" s="96">
        <f t="shared" si="4"/>
        <v>0</v>
      </c>
      <c r="D56" s="220"/>
      <c r="E56" s="221"/>
      <c r="F56" s="102">
        <f t="shared" ref="F56:F57" si="48">D56+E56</f>
        <v>0</v>
      </c>
      <c r="G56" s="220"/>
      <c r="H56" s="221"/>
      <c r="I56" s="102">
        <f t="shared" ref="I56:I57" si="49">G56+H56</f>
        <v>0</v>
      </c>
      <c r="J56" s="222"/>
      <c r="K56" s="221"/>
      <c r="L56" s="102">
        <f t="shared" ref="L56:L57" si="50">J56+K56</f>
        <v>0</v>
      </c>
      <c r="M56" s="220"/>
      <c r="N56" s="221"/>
      <c r="O56" s="102">
        <f t="shared" ref="O56:O57" si="51">M56+N56</f>
        <v>0</v>
      </c>
      <c r="P56" s="223"/>
    </row>
    <row r="57" spans="1:16" ht="24" hidden="1" customHeight="1" x14ac:dyDescent="0.25">
      <c r="A57" s="60">
        <v>1119</v>
      </c>
      <c r="B57" s="105" t="s">
        <v>75</v>
      </c>
      <c r="C57" s="106">
        <f t="shared" si="4"/>
        <v>0</v>
      </c>
      <c r="D57" s="224"/>
      <c r="E57" s="225"/>
      <c r="F57" s="112">
        <f t="shared" si="48"/>
        <v>0</v>
      </c>
      <c r="G57" s="224"/>
      <c r="H57" s="225"/>
      <c r="I57" s="112">
        <f t="shared" si="49"/>
        <v>0</v>
      </c>
      <c r="J57" s="226"/>
      <c r="K57" s="225"/>
      <c r="L57" s="112">
        <f t="shared" si="50"/>
        <v>0</v>
      </c>
      <c r="M57" s="224"/>
      <c r="N57" s="225"/>
      <c r="O57" s="112">
        <f t="shared" si="51"/>
        <v>0</v>
      </c>
      <c r="P57" s="227"/>
    </row>
    <row r="58" spans="1:16" hidden="1" x14ac:dyDescent="0.25">
      <c r="A58" s="228">
        <v>1140</v>
      </c>
      <c r="B58" s="105" t="s">
        <v>76</v>
      </c>
      <c r="C58" s="106">
        <f t="shared" si="4"/>
        <v>0</v>
      </c>
      <c r="D58" s="229">
        <f t="shared" ref="D58:E58" si="52">SUM(D59:D65)</f>
        <v>0</v>
      </c>
      <c r="E58" s="230">
        <f t="shared" si="52"/>
        <v>0</v>
      </c>
      <c r="F58" s="112">
        <f>SUM(F59:F65)</f>
        <v>0</v>
      </c>
      <c r="G58" s="229">
        <f t="shared" ref="G58:H58" si="53">SUM(G59:G65)</f>
        <v>0</v>
      </c>
      <c r="H58" s="230">
        <f t="shared" si="53"/>
        <v>0</v>
      </c>
      <c r="I58" s="112">
        <f>SUM(I59:I65)</f>
        <v>0</v>
      </c>
      <c r="J58" s="231">
        <f t="shared" ref="J58:K58" si="54">SUM(J59:J65)</f>
        <v>0</v>
      </c>
      <c r="K58" s="230">
        <f t="shared" si="54"/>
        <v>0</v>
      </c>
      <c r="L58" s="112">
        <f>SUM(L59:L65)</f>
        <v>0</v>
      </c>
      <c r="M58" s="229">
        <f t="shared" ref="M58:O58" si="55">SUM(M59:M65)</f>
        <v>0</v>
      </c>
      <c r="N58" s="230">
        <f t="shared" si="55"/>
        <v>0</v>
      </c>
      <c r="O58" s="112">
        <f t="shared" si="55"/>
        <v>0</v>
      </c>
      <c r="P58" s="227"/>
    </row>
    <row r="59" spans="1:16" hidden="1" x14ac:dyDescent="0.25">
      <c r="A59" s="60">
        <v>1141</v>
      </c>
      <c r="B59" s="105" t="s">
        <v>77</v>
      </c>
      <c r="C59" s="106">
        <f t="shared" si="4"/>
        <v>0</v>
      </c>
      <c r="D59" s="224"/>
      <c r="E59" s="225"/>
      <c r="F59" s="112">
        <f t="shared" ref="F59:F66" si="56">D59+E59</f>
        <v>0</v>
      </c>
      <c r="G59" s="224"/>
      <c r="H59" s="225"/>
      <c r="I59" s="112">
        <f t="shared" ref="I59:I66" si="57">G59+H59</f>
        <v>0</v>
      </c>
      <c r="J59" s="226"/>
      <c r="K59" s="225"/>
      <c r="L59" s="112">
        <f t="shared" ref="L59:L66" si="58">J59+K59</f>
        <v>0</v>
      </c>
      <c r="M59" s="224"/>
      <c r="N59" s="225"/>
      <c r="O59" s="112">
        <f t="shared" ref="O59:O66" si="59">M59+N59</f>
        <v>0</v>
      </c>
      <c r="P59" s="227"/>
    </row>
    <row r="60" spans="1:16" ht="24.75" hidden="1" customHeight="1" x14ac:dyDescent="0.25">
      <c r="A60" s="60">
        <v>1142</v>
      </c>
      <c r="B60" s="105" t="s">
        <v>78</v>
      </c>
      <c r="C60" s="106">
        <f t="shared" si="4"/>
        <v>0</v>
      </c>
      <c r="D60" s="224"/>
      <c r="E60" s="225"/>
      <c r="F60" s="112">
        <f t="shared" si="56"/>
        <v>0</v>
      </c>
      <c r="G60" s="224"/>
      <c r="H60" s="225"/>
      <c r="I60" s="112">
        <f t="shared" si="57"/>
        <v>0</v>
      </c>
      <c r="J60" s="226"/>
      <c r="K60" s="225"/>
      <c r="L60" s="112">
        <f t="shared" si="58"/>
        <v>0</v>
      </c>
      <c r="M60" s="224"/>
      <c r="N60" s="225"/>
      <c r="O60" s="112">
        <f t="shared" si="59"/>
        <v>0</v>
      </c>
      <c r="P60" s="227"/>
    </row>
    <row r="61" spans="1:16" ht="24" hidden="1" x14ac:dyDescent="0.25">
      <c r="A61" s="60">
        <v>1145</v>
      </c>
      <c r="B61" s="105" t="s">
        <v>79</v>
      </c>
      <c r="C61" s="106">
        <f t="shared" si="4"/>
        <v>0</v>
      </c>
      <c r="D61" s="224"/>
      <c r="E61" s="225"/>
      <c r="F61" s="112">
        <f t="shared" si="56"/>
        <v>0</v>
      </c>
      <c r="G61" s="224"/>
      <c r="H61" s="225"/>
      <c r="I61" s="112">
        <f t="shared" si="57"/>
        <v>0</v>
      </c>
      <c r="J61" s="226"/>
      <c r="K61" s="225"/>
      <c r="L61" s="112">
        <f t="shared" si="58"/>
        <v>0</v>
      </c>
      <c r="M61" s="224"/>
      <c r="N61" s="225"/>
      <c r="O61" s="112">
        <f t="shared" si="59"/>
        <v>0</v>
      </c>
      <c r="P61" s="227"/>
    </row>
    <row r="62" spans="1:16" ht="27.75" hidden="1" customHeight="1" x14ac:dyDescent="0.25">
      <c r="A62" s="60">
        <v>1146</v>
      </c>
      <c r="B62" s="105" t="s">
        <v>80</v>
      </c>
      <c r="C62" s="106">
        <f t="shared" si="4"/>
        <v>0</v>
      </c>
      <c r="D62" s="224"/>
      <c r="E62" s="225"/>
      <c r="F62" s="112">
        <f t="shared" si="56"/>
        <v>0</v>
      </c>
      <c r="G62" s="224"/>
      <c r="H62" s="225"/>
      <c r="I62" s="112">
        <f t="shared" si="57"/>
        <v>0</v>
      </c>
      <c r="J62" s="226"/>
      <c r="K62" s="225"/>
      <c r="L62" s="112">
        <f t="shared" si="58"/>
        <v>0</v>
      </c>
      <c r="M62" s="224"/>
      <c r="N62" s="225"/>
      <c r="O62" s="112">
        <f t="shared" si="59"/>
        <v>0</v>
      </c>
      <c r="P62" s="227"/>
    </row>
    <row r="63" spans="1:16" hidden="1" x14ac:dyDescent="0.25">
      <c r="A63" s="60">
        <v>1147</v>
      </c>
      <c r="B63" s="105" t="s">
        <v>81</v>
      </c>
      <c r="C63" s="106">
        <f t="shared" si="4"/>
        <v>0</v>
      </c>
      <c r="D63" s="224"/>
      <c r="E63" s="225"/>
      <c r="F63" s="112">
        <f t="shared" si="56"/>
        <v>0</v>
      </c>
      <c r="G63" s="224"/>
      <c r="H63" s="225"/>
      <c r="I63" s="112">
        <f t="shared" si="57"/>
        <v>0</v>
      </c>
      <c r="J63" s="226"/>
      <c r="K63" s="225"/>
      <c r="L63" s="112">
        <f t="shared" si="58"/>
        <v>0</v>
      </c>
      <c r="M63" s="224"/>
      <c r="N63" s="225"/>
      <c r="O63" s="112">
        <f t="shared" si="59"/>
        <v>0</v>
      </c>
      <c r="P63" s="227"/>
    </row>
    <row r="64" spans="1:16" hidden="1" x14ac:dyDescent="0.25">
      <c r="A64" s="60">
        <v>1148</v>
      </c>
      <c r="B64" s="105" t="s">
        <v>82</v>
      </c>
      <c r="C64" s="106">
        <f t="shared" si="4"/>
        <v>0</v>
      </c>
      <c r="D64" s="224"/>
      <c r="E64" s="225"/>
      <c r="F64" s="112">
        <f t="shared" si="56"/>
        <v>0</v>
      </c>
      <c r="G64" s="224"/>
      <c r="H64" s="225"/>
      <c r="I64" s="112">
        <f t="shared" si="57"/>
        <v>0</v>
      </c>
      <c r="J64" s="226"/>
      <c r="K64" s="225"/>
      <c r="L64" s="112">
        <f t="shared" si="58"/>
        <v>0</v>
      </c>
      <c r="M64" s="224"/>
      <c r="N64" s="225"/>
      <c r="O64" s="112">
        <f t="shared" si="59"/>
        <v>0</v>
      </c>
      <c r="P64" s="227"/>
    </row>
    <row r="65" spans="1:16" ht="24" hidden="1" customHeight="1" x14ac:dyDescent="0.25">
      <c r="A65" s="60">
        <v>1149</v>
      </c>
      <c r="B65" s="105" t="s">
        <v>83</v>
      </c>
      <c r="C65" s="106">
        <f t="shared" si="4"/>
        <v>0</v>
      </c>
      <c r="D65" s="224"/>
      <c r="E65" s="225"/>
      <c r="F65" s="112">
        <f t="shared" si="56"/>
        <v>0</v>
      </c>
      <c r="G65" s="224"/>
      <c r="H65" s="225"/>
      <c r="I65" s="112">
        <f t="shared" si="57"/>
        <v>0</v>
      </c>
      <c r="J65" s="226"/>
      <c r="K65" s="225"/>
      <c r="L65" s="112">
        <f t="shared" si="58"/>
        <v>0</v>
      </c>
      <c r="M65" s="224"/>
      <c r="N65" s="225"/>
      <c r="O65" s="112">
        <f t="shared" si="59"/>
        <v>0</v>
      </c>
      <c r="P65" s="227"/>
    </row>
    <row r="66" spans="1:16" ht="36" x14ac:dyDescent="0.25">
      <c r="A66" s="216">
        <v>1150</v>
      </c>
      <c r="B66" s="167" t="s">
        <v>84</v>
      </c>
      <c r="C66" s="172">
        <f t="shared" si="4"/>
        <v>1605</v>
      </c>
      <c r="D66" s="232"/>
      <c r="E66" s="233"/>
      <c r="F66" s="217">
        <f t="shared" si="56"/>
        <v>0</v>
      </c>
      <c r="G66" s="232"/>
      <c r="H66" s="233"/>
      <c r="I66" s="217">
        <f t="shared" si="57"/>
        <v>0</v>
      </c>
      <c r="J66" s="234">
        <v>1605</v>
      </c>
      <c r="K66" s="233"/>
      <c r="L66" s="217">
        <f t="shared" si="58"/>
        <v>1605</v>
      </c>
      <c r="M66" s="232"/>
      <c r="N66" s="233"/>
      <c r="O66" s="217">
        <f t="shared" si="59"/>
        <v>0</v>
      </c>
      <c r="P66" s="219"/>
    </row>
    <row r="67" spans="1:16" ht="36" x14ac:dyDescent="0.25">
      <c r="A67" s="81">
        <v>1200</v>
      </c>
      <c r="B67" s="211" t="s">
        <v>85</v>
      </c>
      <c r="C67" s="82">
        <f t="shared" si="4"/>
        <v>388</v>
      </c>
      <c r="D67" s="212">
        <f t="shared" ref="D67:E67" si="60">SUM(D68:D69)</f>
        <v>0</v>
      </c>
      <c r="E67" s="213">
        <f t="shared" si="60"/>
        <v>0</v>
      </c>
      <c r="F67" s="92">
        <f>SUM(F68:F69)</f>
        <v>0</v>
      </c>
      <c r="G67" s="212">
        <f t="shared" ref="G67:H67" si="61">SUM(G68:G69)</f>
        <v>0</v>
      </c>
      <c r="H67" s="213">
        <f t="shared" si="61"/>
        <v>0</v>
      </c>
      <c r="I67" s="92">
        <f>SUM(I68:I69)</f>
        <v>0</v>
      </c>
      <c r="J67" s="214">
        <f t="shared" ref="J67:K67" si="62">SUM(J68:J69)</f>
        <v>388</v>
      </c>
      <c r="K67" s="213">
        <f t="shared" si="62"/>
        <v>0</v>
      </c>
      <c r="L67" s="92">
        <f>SUM(L68:L69)</f>
        <v>388</v>
      </c>
      <c r="M67" s="212">
        <f t="shared" ref="M67:O67" si="63">SUM(M68:M69)</f>
        <v>0</v>
      </c>
      <c r="N67" s="213">
        <f t="shared" si="63"/>
        <v>0</v>
      </c>
      <c r="O67" s="92">
        <f t="shared" si="63"/>
        <v>0</v>
      </c>
      <c r="P67" s="235"/>
    </row>
    <row r="68" spans="1:16" ht="24" x14ac:dyDescent="0.25">
      <c r="A68" s="236">
        <v>1210</v>
      </c>
      <c r="B68" s="95" t="s">
        <v>86</v>
      </c>
      <c r="C68" s="96">
        <f t="shared" si="4"/>
        <v>388</v>
      </c>
      <c r="D68" s="220"/>
      <c r="E68" s="221"/>
      <c r="F68" s="102">
        <f>D68+E68</f>
        <v>0</v>
      </c>
      <c r="G68" s="220"/>
      <c r="H68" s="221"/>
      <c r="I68" s="102">
        <f>G68+H68</f>
        <v>0</v>
      </c>
      <c r="J68" s="222">
        <v>388</v>
      </c>
      <c r="K68" s="221"/>
      <c r="L68" s="102">
        <f>J68+K68</f>
        <v>388</v>
      </c>
      <c r="M68" s="220"/>
      <c r="N68" s="221"/>
      <c r="O68" s="102">
        <f t="shared" ref="O68" si="64">M68+N68</f>
        <v>0</v>
      </c>
      <c r="P68" s="223"/>
    </row>
    <row r="69" spans="1:16" ht="24" hidden="1" x14ac:dyDescent="0.25">
      <c r="A69" s="228">
        <v>1220</v>
      </c>
      <c r="B69" s="105" t="s">
        <v>87</v>
      </c>
      <c r="C69" s="106">
        <f t="shared" si="4"/>
        <v>0</v>
      </c>
      <c r="D69" s="229">
        <f t="shared" ref="D69:E69" si="65">SUM(D70:D74)</f>
        <v>0</v>
      </c>
      <c r="E69" s="230">
        <f t="shared" si="65"/>
        <v>0</v>
      </c>
      <c r="F69" s="112">
        <f>SUM(F70:F74)</f>
        <v>0</v>
      </c>
      <c r="G69" s="229">
        <f t="shared" ref="G69:H69" si="66">SUM(G70:G74)</f>
        <v>0</v>
      </c>
      <c r="H69" s="230">
        <f t="shared" si="66"/>
        <v>0</v>
      </c>
      <c r="I69" s="112">
        <f>SUM(I70:I74)</f>
        <v>0</v>
      </c>
      <c r="J69" s="231">
        <f t="shared" ref="J69:K69" si="67">SUM(J70:J74)</f>
        <v>0</v>
      </c>
      <c r="K69" s="230">
        <f t="shared" si="67"/>
        <v>0</v>
      </c>
      <c r="L69" s="112">
        <f>SUM(L70:L74)</f>
        <v>0</v>
      </c>
      <c r="M69" s="229">
        <f t="shared" ref="M69:O69" si="68">SUM(M70:M74)</f>
        <v>0</v>
      </c>
      <c r="N69" s="230">
        <f t="shared" si="68"/>
        <v>0</v>
      </c>
      <c r="O69" s="112">
        <f t="shared" si="68"/>
        <v>0</v>
      </c>
      <c r="P69" s="227"/>
    </row>
    <row r="70" spans="1:16" ht="60" hidden="1" x14ac:dyDescent="0.25">
      <c r="A70" s="60">
        <v>1221</v>
      </c>
      <c r="B70" s="105" t="s">
        <v>88</v>
      </c>
      <c r="C70" s="106">
        <f t="shared" si="4"/>
        <v>0</v>
      </c>
      <c r="D70" s="224"/>
      <c r="E70" s="225"/>
      <c r="F70" s="112">
        <f t="shared" ref="F70:F74" si="69">D70+E70</f>
        <v>0</v>
      </c>
      <c r="G70" s="224"/>
      <c r="H70" s="225"/>
      <c r="I70" s="112">
        <f t="shared" ref="I70:I74" si="70">G70+H70</f>
        <v>0</v>
      </c>
      <c r="J70" s="226"/>
      <c r="K70" s="225"/>
      <c r="L70" s="112">
        <f t="shared" ref="L70:L74" si="71">J70+K70</f>
        <v>0</v>
      </c>
      <c r="M70" s="224"/>
      <c r="N70" s="225"/>
      <c r="O70" s="112">
        <f t="shared" ref="O70:O74" si="72">M70+N70</f>
        <v>0</v>
      </c>
      <c r="P70" s="227"/>
    </row>
    <row r="71" spans="1:16" hidden="1" x14ac:dyDescent="0.25">
      <c r="A71" s="60">
        <v>1223</v>
      </c>
      <c r="B71" s="105" t="s">
        <v>89</v>
      </c>
      <c r="C71" s="106">
        <f t="shared" si="4"/>
        <v>0</v>
      </c>
      <c r="D71" s="224"/>
      <c r="E71" s="225"/>
      <c r="F71" s="112">
        <f t="shared" si="69"/>
        <v>0</v>
      </c>
      <c r="G71" s="224"/>
      <c r="H71" s="225"/>
      <c r="I71" s="112">
        <f t="shared" si="70"/>
        <v>0</v>
      </c>
      <c r="J71" s="226"/>
      <c r="K71" s="225"/>
      <c r="L71" s="112">
        <f t="shared" si="71"/>
        <v>0</v>
      </c>
      <c r="M71" s="224"/>
      <c r="N71" s="225"/>
      <c r="O71" s="112">
        <f t="shared" si="72"/>
        <v>0</v>
      </c>
      <c r="P71" s="227"/>
    </row>
    <row r="72" spans="1:16" ht="24" hidden="1" x14ac:dyDescent="0.25">
      <c r="A72" s="60">
        <v>1225</v>
      </c>
      <c r="B72" s="105" t="s">
        <v>90</v>
      </c>
      <c r="C72" s="106">
        <f t="shared" si="4"/>
        <v>0</v>
      </c>
      <c r="D72" s="224"/>
      <c r="E72" s="225"/>
      <c r="F72" s="112">
        <f t="shared" si="69"/>
        <v>0</v>
      </c>
      <c r="G72" s="224"/>
      <c r="H72" s="225"/>
      <c r="I72" s="112">
        <f t="shared" si="70"/>
        <v>0</v>
      </c>
      <c r="J72" s="226"/>
      <c r="K72" s="225"/>
      <c r="L72" s="112">
        <f t="shared" si="71"/>
        <v>0</v>
      </c>
      <c r="M72" s="224"/>
      <c r="N72" s="225"/>
      <c r="O72" s="112">
        <f t="shared" si="72"/>
        <v>0</v>
      </c>
      <c r="P72" s="227"/>
    </row>
    <row r="73" spans="1:16" ht="36" hidden="1" x14ac:dyDescent="0.25">
      <c r="A73" s="60">
        <v>1227</v>
      </c>
      <c r="B73" s="105" t="s">
        <v>91</v>
      </c>
      <c r="C73" s="106">
        <f t="shared" si="4"/>
        <v>0</v>
      </c>
      <c r="D73" s="224"/>
      <c r="E73" s="225"/>
      <c r="F73" s="112">
        <f t="shared" si="69"/>
        <v>0</v>
      </c>
      <c r="G73" s="224"/>
      <c r="H73" s="225"/>
      <c r="I73" s="112">
        <f t="shared" si="70"/>
        <v>0</v>
      </c>
      <c r="J73" s="226"/>
      <c r="K73" s="225"/>
      <c r="L73" s="112">
        <f t="shared" si="71"/>
        <v>0</v>
      </c>
      <c r="M73" s="224"/>
      <c r="N73" s="225"/>
      <c r="O73" s="112">
        <f t="shared" si="72"/>
        <v>0</v>
      </c>
      <c r="P73" s="227"/>
    </row>
    <row r="74" spans="1:16" ht="60" hidden="1" x14ac:dyDescent="0.25">
      <c r="A74" s="60">
        <v>1228</v>
      </c>
      <c r="B74" s="105" t="s">
        <v>92</v>
      </c>
      <c r="C74" s="106">
        <f t="shared" si="4"/>
        <v>0</v>
      </c>
      <c r="D74" s="224"/>
      <c r="E74" s="225"/>
      <c r="F74" s="112">
        <f t="shared" si="69"/>
        <v>0</v>
      </c>
      <c r="G74" s="224"/>
      <c r="H74" s="225"/>
      <c r="I74" s="112">
        <f t="shared" si="70"/>
        <v>0</v>
      </c>
      <c r="J74" s="226"/>
      <c r="K74" s="225"/>
      <c r="L74" s="112">
        <f t="shared" si="71"/>
        <v>0</v>
      </c>
      <c r="M74" s="224"/>
      <c r="N74" s="225"/>
      <c r="O74" s="112">
        <f t="shared" si="72"/>
        <v>0</v>
      </c>
      <c r="P74" s="227"/>
    </row>
    <row r="75" spans="1:16" x14ac:dyDescent="0.25">
      <c r="A75" s="204">
        <v>2000</v>
      </c>
      <c r="B75" s="204" t="s">
        <v>93</v>
      </c>
      <c r="C75" s="205">
        <f t="shared" si="4"/>
        <v>6041</v>
      </c>
      <c r="D75" s="206">
        <f t="shared" ref="D75:O75" si="73">SUM(D76,D83,D120,D151,D152)</f>
        <v>2480</v>
      </c>
      <c r="E75" s="207">
        <f t="shared" si="73"/>
        <v>0</v>
      </c>
      <c r="F75" s="208">
        <f t="shared" si="73"/>
        <v>2480</v>
      </c>
      <c r="G75" s="206">
        <f t="shared" si="73"/>
        <v>0</v>
      </c>
      <c r="H75" s="207">
        <f t="shared" si="73"/>
        <v>0</v>
      </c>
      <c r="I75" s="208">
        <f t="shared" si="73"/>
        <v>0</v>
      </c>
      <c r="J75" s="209">
        <f t="shared" si="73"/>
        <v>3561</v>
      </c>
      <c r="K75" s="207">
        <f t="shared" si="73"/>
        <v>0</v>
      </c>
      <c r="L75" s="208">
        <f t="shared" si="73"/>
        <v>3561</v>
      </c>
      <c r="M75" s="206">
        <f t="shared" si="73"/>
        <v>0</v>
      </c>
      <c r="N75" s="207">
        <f t="shared" si="73"/>
        <v>0</v>
      </c>
      <c r="O75" s="208">
        <f t="shared" si="73"/>
        <v>0</v>
      </c>
      <c r="P75" s="210"/>
    </row>
    <row r="76" spans="1:16" ht="24" hidden="1" x14ac:dyDescent="0.25">
      <c r="A76" s="81">
        <v>2100</v>
      </c>
      <c r="B76" s="211" t="s">
        <v>94</v>
      </c>
      <c r="C76" s="82">
        <f t="shared" si="4"/>
        <v>0</v>
      </c>
      <c r="D76" s="212">
        <f t="shared" ref="D76:E76" si="74">SUM(D77,D80)</f>
        <v>0</v>
      </c>
      <c r="E76" s="213">
        <f t="shared" si="74"/>
        <v>0</v>
      </c>
      <c r="F76" s="92">
        <f>SUM(F77,F80)</f>
        <v>0</v>
      </c>
      <c r="G76" s="212">
        <f t="shared" ref="G76:H76" si="75">SUM(G77,G80)</f>
        <v>0</v>
      </c>
      <c r="H76" s="213">
        <f t="shared" si="75"/>
        <v>0</v>
      </c>
      <c r="I76" s="92">
        <f>SUM(I77,I80)</f>
        <v>0</v>
      </c>
      <c r="J76" s="214">
        <f t="shared" ref="J76:K76" si="76">SUM(J77,J80)</f>
        <v>0</v>
      </c>
      <c r="K76" s="213">
        <f t="shared" si="76"/>
        <v>0</v>
      </c>
      <c r="L76" s="92">
        <f>SUM(L77,L80)</f>
        <v>0</v>
      </c>
      <c r="M76" s="212">
        <f t="shared" ref="M76:O76" si="77">SUM(M77,M80)</f>
        <v>0</v>
      </c>
      <c r="N76" s="213">
        <f t="shared" si="77"/>
        <v>0</v>
      </c>
      <c r="O76" s="92">
        <f t="shared" si="77"/>
        <v>0</v>
      </c>
      <c r="P76" s="235"/>
    </row>
    <row r="77" spans="1:16" ht="24" hidden="1" x14ac:dyDescent="0.25">
      <c r="A77" s="236">
        <v>2110</v>
      </c>
      <c r="B77" s="95" t="s">
        <v>95</v>
      </c>
      <c r="C77" s="96">
        <f t="shared" si="4"/>
        <v>0</v>
      </c>
      <c r="D77" s="237">
        <f t="shared" ref="D77:E77" si="78">SUM(D78:D79)</f>
        <v>0</v>
      </c>
      <c r="E77" s="238">
        <f t="shared" si="78"/>
        <v>0</v>
      </c>
      <c r="F77" s="102">
        <f>SUM(F78:F79)</f>
        <v>0</v>
      </c>
      <c r="G77" s="237">
        <f t="shared" ref="G77:H77" si="79">SUM(G78:G79)</f>
        <v>0</v>
      </c>
      <c r="H77" s="238">
        <f t="shared" si="79"/>
        <v>0</v>
      </c>
      <c r="I77" s="102">
        <f>SUM(I78:I79)</f>
        <v>0</v>
      </c>
      <c r="J77" s="239">
        <f t="shared" ref="J77:K77" si="80">SUM(J78:J79)</f>
        <v>0</v>
      </c>
      <c r="K77" s="238">
        <f t="shared" si="80"/>
        <v>0</v>
      </c>
      <c r="L77" s="102">
        <f>SUM(L78:L79)</f>
        <v>0</v>
      </c>
      <c r="M77" s="237">
        <f t="shared" ref="M77:O77" si="81">SUM(M78:M79)</f>
        <v>0</v>
      </c>
      <c r="N77" s="238">
        <f t="shared" si="81"/>
        <v>0</v>
      </c>
      <c r="O77" s="102">
        <f t="shared" si="81"/>
        <v>0</v>
      </c>
      <c r="P77" s="223"/>
    </row>
    <row r="78" spans="1:16" hidden="1" x14ac:dyDescent="0.25">
      <c r="A78" s="60">
        <v>2111</v>
      </c>
      <c r="B78" s="105" t="s">
        <v>96</v>
      </c>
      <c r="C78" s="106">
        <f t="shared" si="4"/>
        <v>0</v>
      </c>
      <c r="D78" s="224"/>
      <c r="E78" s="225"/>
      <c r="F78" s="112">
        <f t="shared" ref="F78:F79" si="82">D78+E78</f>
        <v>0</v>
      </c>
      <c r="G78" s="224"/>
      <c r="H78" s="225"/>
      <c r="I78" s="112">
        <f t="shared" ref="I78:I79" si="83">G78+H78</f>
        <v>0</v>
      </c>
      <c r="J78" s="226"/>
      <c r="K78" s="225"/>
      <c r="L78" s="112">
        <f t="shared" ref="L78:L79" si="84">J78+K78</f>
        <v>0</v>
      </c>
      <c r="M78" s="224"/>
      <c r="N78" s="225"/>
      <c r="O78" s="112">
        <f t="shared" ref="O78:O79" si="85">M78+N78</f>
        <v>0</v>
      </c>
      <c r="P78" s="227"/>
    </row>
    <row r="79" spans="1:16" ht="24" hidden="1" x14ac:dyDescent="0.25">
      <c r="A79" s="60">
        <v>2112</v>
      </c>
      <c r="B79" s="105" t="s">
        <v>97</v>
      </c>
      <c r="C79" s="106">
        <f t="shared" si="4"/>
        <v>0</v>
      </c>
      <c r="D79" s="224"/>
      <c r="E79" s="225"/>
      <c r="F79" s="112">
        <f t="shared" si="82"/>
        <v>0</v>
      </c>
      <c r="G79" s="224"/>
      <c r="H79" s="225"/>
      <c r="I79" s="112">
        <f t="shared" si="83"/>
        <v>0</v>
      </c>
      <c r="J79" s="226"/>
      <c r="K79" s="225"/>
      <c r="L79" s="112">
        <f t="shared" si="84"/>
        <v>0</v>
      </c>
      <c r="M79" s="224"/>
      <c r="N79" s="225"/>
      <c r="O79" s="112">
        <f t="shared" si="85"/>
        <v>0</v>
      </c>
      <c r="P79" s="227"/>
    </row>
    <row r="80" spans="1:16" ht="24" hidden="1" x14ac:dyDescent="0.25">
      <c r="A80" s="228">
        <v>2120</v>
      </c>
      <c r="B80" s="105" t="s">
        <v>98</v>
      </c>
      <c r="C80" s="106">
        <f t="shared" si="4"/>
        <v>0</v>
      </c>
      <c r="D80" s="229">
        <f t="shared" ref="D80:E80" si="86">SUM(D81:D82)</f>
        <v>0</v>
      </c>
      <c r="E80" s="230">
        <f t="shared" si="86"/>
        <v>0</v>
      </c>
      <c r="F80" s="112">
        <f>SUM(F81:F82)</f>
        <v>0</v>
      </c>
      <c r="G80" s="229">
        <f t="shared" ref="G80:H80" si="87">SUM(G81:G82)</f>
        <v>0</v>
      </c>
      <c r="H80" s="230">
        <f t="shared" si="87"/>
        <v>0</v>
      </c>
      <c r="I80" s="112">
        <f>SUM(I81:I82)</f>
        <v>0</v>
      </c>
      <c r="J80" s="231">
        <f t="shared" ref="J80:K80" si="88">SUM(J81:J82)</f>
        <v>0</v>
      </c>
      <c r="K80" s="230">
        <f t="shared" si="88"/>
        <v>0</v>
      </c>
      <c r="L80" s="112">
        <f>SUM(L81:L82)</f>
        <v>0</v>
      </c>
      <c r="M80" s="229">
        <f t="shared" ref="M80:O80" si="89">SUM(M81:M82)</f>
        <v>0</v>
      </c>
      <c r="N80" s="230">
        <f t="shared" si="89"/>
        <v>0</v>
      </c>
      <c r="O80" s="112">
        <f t="shared" si="89"/>
        <v>0</v>
      </c>
      <c r="P80" s="227"/>
    </row>
    <row r="81" spans="1:16" hidden="1" x14ac:dyDescent="0.25">
      <c r="A81" s="60">
        <v>2121</v>
      </c>
      <c r="B81" s="105" t="s">
        <v>96</v>
      </c>
      <c r="C81" s="106">
        <f t="shared" si="4"/>
        <v>0</v>
      </c>
      <c r="D81" s="224"/>
      <c r="E81" s="225"/>
      <c r="F81" s="112">
        <f t="shared" ref="F81:F82" si="90">D81+E81</f>
        <v>0</v>
      </c>
      <c r="G81" s="224"/>
      <c r="H81" s="225"/>
      <c r="I81" s="112">
        <f t="shared" ref="I81:I82" si="91">G81+H81</f>
        <v>0</v>
      </c>
      <c r="J81" s="226"/>
      <c r="K81" s="225"/>
      <c r="L81" s="112">
        <f t="shared" ref="L81:L82" si="92">J81+K81</f>
        <v>0</v>
      </c>
      <c r="M81" s="224"/>
      <c r="N81" s="225"/>
      <c r="O81" s="112">
        <f t="shared" ref="O81:O82" si="93">M81+N81</f>
        <v>0</v>
      </c>
      <c r="P81" s="227"/>
    </row>
    <row r="82" spans="1:16" ht="24" hidden="1" x14ac:dyDescent="0.25">
      <c r="A82" s="60">
        <v>2122</v>
      </c>
      <c r="B82" s="105" t="s">
        <v>97</v>
      </c>
      <c r="C82" s="106">
        <f t="shared" si="4"/>
        <v>0</v>
      </c>
      <c r="D82" s="224"/>
      <c r="E82" s="225"/>
      <c r="F82" s="112">
        <f t="shared" si="90"/>
        <v>0</v>
      </c>
      <c r="G82" s="224"/>
      <c r="H82" s="225"/>
      <c r="I82" s="112">
        <f t="shared" si="91"/>
        <v>0</v>
      </c>
      <c r="J82" s="226"/>
      <c r="K82" s="225"/>
      <c r="L82" s="112">
        <f t="shared" si="92"/>
        <v>0</v>
      </c>
      <c r="M82" s="224"/>
      <c r="N82" s="225"/>
      <c r="O82" s="112">
        <f t="shared" si="93"/>
        <v>0</v>
      </c>
      <c r="P82" s="227"/>
    </row>
    <row r="83" spans="1:16" x14ac:dyDescent="0.25">
      <c r="A83" s="81">
        <v>2200</v>
      </c>
      <c r="B83" s="211" t="s">
        <v>99</v>
      </c>
      <c r="C83" s="82">
        <f t="shared" si="4"/>
        <v>3861</v>
      </c>
      <c r="D83" s="212">
        <f t="shared" ref="D83:E83" si="94">SUM(D84,D85,D91,D99,D107,D108,D114,D119)</f>
        <v>300</v>
      </c>
      <c r="E83" s="213">
        <f t="shared" si="94"/>
        <v>0</v>
      </c>
      <c r="F83" s="92">
        <f>SUM(F84,F85,F91,F99,F107,F108,F114,F119)</f>
        <v>300</v>
      </c>
      <c r="G83" s="212">
        <f t="shared" ref="G83:H83" si="95">SUM(G84,G85,G91,G99,G107,G108,G114,G119)</f>
        <v>0</v>
      </c>
      <c r="H83" s="213">
        <f t="shared" si="95"/>
        <v>0</v>
      </c>
      <c r="I83" s="92">
        <f>SUM(I84,I85,I91,I99,I107,I108,I114,I119)</f>
        <v>0</v>
      </c>
      <c r="J83" s="214">
        <f t="shared" ref="J83:K83" si="96">SUM(J84,J85,J91,J99,J107,J108,J114,J119)</f>
        <v>3561</v>
      </c>
      <c r="K83" s="213">
        <f t="shared" si="96"/>
        <v>0</v>
      </c>
      <c r="L83" s="92">
        <f>SUM(L84,L85,L91,L99,L107,L108,L114,L119)</f>
        <v>3561</v>
      </c>
      <c r="M83" s="212">
        <f t="shared" ref="M83:O83" si="97">SUM(M84,M85,M91,M99,M107,M108,M114,M119)</f>
        <v>0</v>
      </c>
      <c r="N83" s="213">
        <f t="shared" si="97"/>
        <v>0</v>
      </c>
      <c r="O83" s="92">
        <f t="shared" si="97"/>
        <v>0</v>
      </c>
      <c r="P83" s="240"/>
    </row>
    <row r="84" spans="1:16" hidden="1" x14ac:dyDescent="0.25">
      <c r="A84" s="216">
        <v>2210</v>
      </c>
      <c r="B84" s="167" t="s">
        <v>100</v>
      </c>
      <c r="C84" s="172">
        <f t="shared" si="4"/>
        <v>0</v>
      </c>
      <c r="D84" s="232"/>
      <c r="E84" s="233"/>
      <c r="F84" s="217">
        <f>D84+E84</f>
        <v>0</v>
      </c>
      <c r="G84" s="232"/>
      <c r="H84" s="233"/>
      <c r="I84" s="217">
        <f>G84+H84</f>
        <v>0</v>
      </c>
      <c r="J84" s="234"/>
      <c r="K84" s="233"/>
      <c r="L84" s="217">
        <f>J84+K84</f>
        <v>0</v>
      </c>
      <c r="M84" s="232"/>
      <c r="N84" s="233"/>
      <c r="O84" s="217">
        <f t="shared" ref="O84" si="98">M84+N84</f>
        <v>0</v>
      </c>
      <c r="P84" s="219"/>
    </row>
    <row r="85" spans="1:16" ht="24" hidden="1" x14ac:dyDescent="0.25">
      <c r="A85" s="228">
        <v>2220</v>
      </c>
      <c r="B85" s="105" t="s">
        <v>101</v>
      </c>
      <c r="C85" s="106">
        <f t="shared" ref="C85:C148" si="99">F85+I85+L85+O85</f>
        <v>0</v>
      </c>
      <c r="D85" s="229">
        <f t="shared" ref="D85:E85" si="100">SUM(D86:D90)</f>
        <v>0</v>
      </c>
      <c r="E85" s="230">
        <f t="shared" si="100"/>
        <v>0</v>
      </c>
      <c r="F85" s="112">
        <f>SUM(F86:F90)</f>
        <v>0</v>
      </c>
      <c r="G85" s="229">
        <f t="shared" ref="G85:H85" si="101">SUM(G86:G90)</f>
        <v>0</v>
      </c>
      <c r="H85" s="230">
        <f t="shared" si="101"/>
        <v>0</v>
      </c>
      <c r="I85" s="112">
        <f>SUM(I86:I90)</f>
        <v>0</v>
      </c>
      <c r="J85" s="231">
        <f t="shared" ref="J85:K85" si="102">SUM(J86:J90)</f>
        <v>0</v>
      </c>
      <c r="K85" s="230">
        <f t="shared" si="102"/>
        <v>0</v>
      </c>
      <c r="L85" s="112">
        <f>SUM(L86:L90)</f>
        <v>0</v>
      </c>
      <c r="M85" s="229">
        <f t="shared" ref="M85:O85" si="103">SUM(M86:M90)</f>
        <v>0</v>
      </c>
      <c r="N85" s="230">
        <f t="shared" si="103"/>
        <v>0</v>
      </c>
      <c r="O85" s="112">
        <f t="shared" si="103"/>
        <v>0</v>
      </c>
      <c r="P85" s="227"/>
    </row>
    <row r="86" spans="1:16" hidden="1" x14ac:dyDescent="0.25">
      <c r="A86" s="60">
        <v>2221</v>
      </c>
      <c r="B86" s="105" t="s">
        <v>102</v>
      </c>
      <c r="C86" s="106">
        <f t="shared" si="99"/>
        <v>0</v>
      </c>
      <c r="D86" s="224"/>
      <c r="E86" s="225"/>
      <c r="F86" s="112">
        <f t="shared" ref="F86:F90" si="104">D86+E86</f>
        <v>0</v>
      </c>
      <c r="G86" s="224"/>
      <c r="H86" s="225"/>
      <c r="I86" s="112">
        <f t="shared" ref="I86:I90" si="105">G86+H86</f>
        <v>0</v>
      </c>
      <c r="J86" s="226"/>
      <c r="K86" s="225"/>
      <c r="L86" s="112">
        <f t="shared" ref="L86:L90" si="106">J86+K86</f>
        <v>0</v>
      </c>
      <c r="M86" s="224"/>
      <c r="N86" s="225"/>
      <c r="O86" s="112">
        <f t="shared" ref="O86:O90" si="107">M86+N86</f>
        <v>0</v>
      </c>
      <c r="P86" s="227"/>
    </row>
    <row r="87" spans="1:16" ht="24" hidden="1" x14ac:dyDescent="0.25">
      <c r="A87" s="60">
        <v>2222</v>
      </c>
      <c r="B87" s="105" t="s">
        <v>103</v>
      </c>
      <c r="C87" s="106">
        <f t="shared" si="99"/>
        <v>0</v>
      </c>
      <c r="D87" s="224"/>
      <c r="E87" s="225"/>
      <c r="F87" s="112">
        <f t="shared" si="104"/>
        <v>0</v>
      </c>
      <c r="G87" s="224"/>
      <c r="H87" s="225"/>
      <c r="I87" s="112">
        <f t="shared" si="105"/>
        <v>0</v>
      </c>
      <c r="J87" s="226"/>
      <c r="K87" s="225"/>
      <c r="L87" s="112">
        <f t="shared" si="106"/>
        <v>0</v>
      </c>
      <c r="M87" s="224"/>
      <c r="N87" s="225"/>
      <c r="O87" s="112">
        <f t="shared" si="107"/>
        <v>0</v>
      </c>
      <c r="P87" s="227"/>
    </row>
    <row r="88" spans="1:16" hidden="1" x14ac:dyDescent="0.25">
      <c r="A88" s="60">
        <v>2223</v>
      </c>
      <c r="B88" s="105" t="s">
        <v>104</v>
      </c>
      <c r="C88" s="106">
        <f t="shared" si="99"/>
        <v>0</v>
      </c>
      <c r="D88" s="224"/>
      <c r="E88" s="225"/>
      <c r="F88" s="112">
        <f t="shared" si="104"/>
        <v>0</v>
      </c>
      <c r="G88" s="224"/>
      <c r="H88" s="225"/>
      <c r="I88" s="112">
        <f t="shared" si="105"/>
        <v>0</v>
      </c>
      <c r="J88" s="226"/>
      <c r="K88" s="225"/>
      <c r="L88" s="112">
        <f t="shared" si="106"/>
        <v>0</v>
      </c>
      <c r="M88" s="224"/>
      <c r="N88" s="225"/>
      <c r="O88" s="112">
        <f t="shared" si="107"/>
        <v>0</v>
      </c>
      <c r="P88" s="227"/>
    </row>
    <row r="89" spans="1:16" ht="48" hidden="1" x14ac:dyDescent="0.25">
      <c r="A89" s="60">
        <v>2224</v>
      </c>
      <c r="B89" s="105" t="s">
        <v>105</v>
      </c>
      <c r="C89" s="106">
        <f t="shared" si="99"/>
        <v>0</v>
      </c>
      <c r="D89" s="224"/>
      <c r="E89" s="225"/>
      <c r="F89" s="112">
        <f t="shared" si="104"/>
        <v>0</v>
      </c>
      <c r="G89" s="224"/>
      <c r="H89" s="225"/>
      <c r="I89" s="112">
        <f t="shared" si="105"/>
        <v>0</v>
      </c>
      <c r="J89" s="226"/>
      <c r="K89" s="225"/>
      <c r="L89" s="112">
        <f t="shared" si="106"/>
        <v>0</v>
      </c>
      <c r="M89" s="224"/>
      <c r="N89" s="225"/>
      <c r="O89" s="112">
        <f t="shared" si="107"/>
        <v>0</v>
      </c>
      <c r="P89" s="227"/>
    </row>
    <row r="90" spans="1:16" ht="24" hidden="1" x14ac:dyDescent="0.25">
      <c r="A90" s="60">
        <v>2229</v>
      </c>
      <c r="B90" s="105" t="s">
        <v>106</v>
      </c>
      <c r="C90" s="106">
        <f t="shared" si="99"/>
        <v>0</v>
      </c>
      <c r="D90" s="224"/>
      <c r="E90" s="225"/>
      <c r="F90" s="112">
        <f t="shared" si="104"/>
        <v>0</v>
      </c>
      <c r="G90" s="224"/>
      <c r="H90" s="225"/>
      <c r="I90" s="112">
        <f t="shared" si="105"/>
        <v>0</v>
      </c>
      <c r="J90" s="226"/>
      <c r="K90" s="225"/>
      <c r="L90" s="112">
        <f t="shared" si="106"/>
        <v>0</v>
      </c>
      <c r="M90" s="224"/>
      <c r="N90" s="225"/>
      <c r="O90" s="112">
        <f t="shared" si="107"/>
        <v>0</v>
      </c>
      <c r="P90" s="227"/>
    </row>
    <row r="91" spans="1:16" x14ac:dyDescent="0.25">
      <c r="A91" s="228">
        <v>2230</v>
      </c>
      <c r="B91" s="105" t="s">
        <v>107</v>
      </c>
      <c r="C91" s="106">
        <f t="shared" si="99"/>
        <v>3861</v>
      </c>
      <c r="D91" s="229">
        <f t="shared" ref="D91:E91" si="108">SUM(D92:D98)</f>
        <v>300</v>
      </c>
      <c r="E91" s="230">
        <f t="shared" si="108"/>
        <v>0</v>
      </c>
      <c r="F91" s="112">
        <f>SUM(F92:F98)</f>
        <v>300</v>
      </c>
      <c r="G91" s="229">
        <f t="shared" ref="G91:H91" si="109">SUM(G92:G98)</f>
        <v>0</v>
      </c>
      <c r="H91" s="230">
        <f t="shared" si="109"/>
        <v>0</v>
      </c>
      <c r="I91" s="112">
        <f>SUM(I92:I98)</f>
        <v>0</v>
      </c>
      <c r="J91" s="231">
        <f t="shared" ref="J91:K91" si="110">SUM(J92:J98)</f>
        <v>3561</v>
      </c>
      <c r="K91" s="230">
        <f t="shared" si="110"/>
        <v>0</v>
      </c>
      <c r="L91" s="112">
        <f>SUM(L92:L98)</f>
        <v>3561</v>
      </c>
      <c r="M91" s="229">
        <f t="shared" ref="M91:O91" si="111">SUM(M92:M98)</f>
        <v>0</v>
      </c>
      <c r="N91" s="230">
        <f t="shared" si="111"/>
        <v>0</v>
      </c>
      <c r="O91" s="112">
        <f t="shared" si="111"/>
        <v>0</v>
      </c>
      <c r="P91" s="227"/>
    </row>
    <row r="92" spans="1:16" ht="24" x14ac:dyDescent="0.25">
      <c r="A92" s="60">
        <v>2231</v>
      </c>
      <c r="B92" s="105" t="s">
        <v>108</v>
      </c>
      <c r="C92" s="106">
        <f t="shared" si="99"/>
        <v>3861</v>
      </c>
      <c r="D92" s="224">
        <v>300</v>
      </c>
      <c r="E92" s="225"/>
      <c r="F92" s="112">
        <f t="shared" ref="F92:F98" si="112">D92+E92</f>
        <v>300</v>
      </c>
      <c r="G92" s="224"/>
      <c r="H92" s="225"/>
      <c r="I92" s="112">
        <f t="shared" ref="I92:I98" si="113">G92+H92</f>
        <v>0</v>
      </c>
      <c r="J92" s="226">
        <v>3561</v>
      </c>
      <c r="K92" s="225"/>
      <c r="L92" s="112">
        <f t="shared" ref="L92:L98" si="114">J92+K92</f>
        <v>3561</v>
      </c>
      <c r="M92" s="224"/>
      <c r="N92" s="225"/>
      <c r="O92" s="112">
        <f t="shared" ref="O92:O98" si="115">M92+N92</f>
        <v>0</v>
      </c>
      <c r="P92" s="227"/>
    </row>
    <row r="93" spans="1:16" ht="24.75" hidden="1" customHeight="1" x14ac:dyDescent="0.25">
      <c r="A93" s="60">
        <v>2232</v>
      </c>
      <c r="B93" s="105" t="s">
        <v>109</v>
      </c>
      <c r="C93" s="106">
        <f t="shared" si="99"/>
        <v>0</v>
      </c>
      <c r="D93" s="224"/>
      <c r="E93" s="225"/>
      <c r="F93" s="112">
        <f t="shared" si="112"/>
        <v>0</v>
      </c>
      <c r="G93" s="224"/>
      <c r="H93" s="225"/>
      <c r="I93" s="112">
        <f t="shared" si="113"/>
        <v>0</v>
      </c>
      <c r="J93" s="226"/>
      <c r="K93" s="225"/>
      <c r="L93" s="112">
        <f t="shared" si="114"/>
        <v>0</v>
      </c>
      <c r="M93" s="224"/>
      <c r="N93" s="225"/>
      <c r="O93" s="112">
        <f t="shared" si="115"/>
        <v>0</v>
      </c>
      <c r="P93" s="227"/>
    </row>
    <row r="94" spans="1:16" ht="24" hidden="1" x14ac:dyDescent="0.25">
      <c r="A94" s="52">
        <v>2233</v>
      </c>
      <c r="B94" s="95" t="s">
        <v>110</v>
      </c>
      <c r="C94" s="96">
        <f t="shared" si="99"/>
        <v>0</v>
      </c>
      <c r="D94" s="220"/>
      <c r="E94" s="221"/>
      <c r="F94" s="102">
        <f t="shared" si="112"/>
        <v>0</v>
      </c>
      <c r="G94" s="220"/>
      <c r="H94" s="221"/>
      <c r="I94" s="102">
        <f t="shared" si="113"/>
        <v>0</v>
      </c>
      <c r="J94" s="222"/>
      <c r="K94" s="221"/>
      <c r="L94" s="102">
        <f t="shared" si="114"/>
        <v>0</v>
      </c>
      <c r="M94" s="220"/>
      <c r="N94" s="221"/>
      <c r="O94" s="102">
        <f t="shared" si="115"/>
        <v>0</v>
      </c>
      <c r="P94" s="223"/>
    </row>
    <row r="95" spans="1:16" ht="36" hidden="1" x14ac:dyDescent="0.25">
      <c r="A95" s="60">
        <v>2234</v>
      </c>
      <c r="B95" s="105" t="s">
        <v>111</v>
      </c>
      <c r="C95" s="106">
        <f t="shared" si="99"/>
        <v>0</v>
      </c>
      <c r="D95" s="224"/>
      <c r="E95" s="225"/>
      <c r="F95" s="112">
        <f t="shared" si="112"/>
        <v>0</v>
      </c>
      <c r="G95" s="224"/>
      <c r="H95" s="225"/>
      <c r="I95" s="112">
        <f t="shared" si="113"/>
        <v>0</v>
      </c>
      <c r="J95" s="226"/>
      <c r="K95" s="225"/>
      <c r="L95" s="112">
        <f t="shared" si="114"/>
        <v>0</v>
      </c>
      <c r="M95" s="224"/>
      <c r="N95" s="225"/>
      <c r="O95" s="112">
        <f t="shared" si="115"/>
        <v>0</v>
      </c>
      <c r="P95" s="227"/>
    </row>
    <row r="96" spans="1:16" ht="24" hidden="1" x14ac:dyDescent="0.25">
      <c r="A96" s="60">
        <v>2235</v>
      </c>
      <c r="B96" s="105" t="s">
        <v>112</v>
      </c>
      <c r="C96" s="106">
        <f t="shared" si="99"/>
        <v>0</v>
      </c>
      <c r="D96" s="224"/>
      <c r="E96" s="225"/>
      <c r="F96" s="112">
        <f t="shared" si="112"/>
        <v>0</v>
      </c>
      <c r="G96" s="224"/>
      <c r="H96" s="225"/>
      <c r="I96" s="112">
        <f t="shared" si="113"/>
        <v>0</v>
      </c>
      <c r="J96" s="226"/>
      <c r="K96" s="225"/>
      <c r="L96" s="112">
        <f t="shared" si="114"/>
        <v>0</v>
      </c>
      <c r="M96" s="224"/>
      <c r="N96" s="225"/>
      <c r="O96" s="112">
        <f t="shared" si="115"/>
        <v>0</v>
      </c>
      <c r="P96" s="227"/>
    </row>
    <row r="97" spans="1:16" hidden="1" x14ac:dyDescent="0.25">
      <c r="A97" s="60">
        <v>2236</v>
      </c>
      <c r="B97" s="105" t="s">
        <v>114</v>
      </c>
      <c r="C97" s="106">
        <f t="shared" si="99"/>
        <v>0</v>
      </c>
      <c r="D97" s="224"/>
      <c r="E97" s="225"/>
      <c r="F97" s="112">
        <f t="shared" si="112"/>
        <v>0</v>
      </c>
      <c r="G97" s="224"/>
      <c r="H97" s="225"/>
      <c r="I97" s="112">
        <f t="shared" si="113"/>
        <v>0</v>
      </c>
      <c r="J97" s="226"/>
      <c r="K97" s="225"/>
      <c r="L97" s="112">
        <f t="shared" si="114"/>
        <v>0</v>
      </c>
      <c r="M97" s="224"/>
      <c r="N97" s="225"/>
      <c r="O97" s="112">
        <f t="shared" si="115"/>
        <v>0</v>
      </c>
      <c r="P97" s="227"/>
    </row>
    <row r="98" spans="1:16" hidden="1" x14ac:dyDescent="0.25">
      <c r="A98" s="60">
        <v>2239</v>
      </c>
      <c r="B98" s="105" t="s">
        <v>115</v>
      </c>
      <c r="C98" s="106">
        <f t="shared" si="99"/>
        <v>0</v>
      </c>
      <c r="D98" s="224"/>
      <c r="E98" s="225"/>
      <c r="F98" s="112">
        <f t="shared" si="112"/>
        <v>0</v>
      </c>
      <c r="G98" s="224"/>
      <c r="H98" s="225"/>
      <c r="I98" s="112">
        <f t="shared" si="113"/>
        <v>0</v>
      </c>
      <c r="J98" s="226"/>
      <c r="K98" s="225"/>
      <c r="L98" s="112">
        <f t="shared" si="114"/>
        <v>0</v>
      </c>
      <c r="M98" s="224"/>
      <c r="N98" s="225"/>
      <c r="O98" s="112">
        <f t="shared" si="115"/>
        <v>0</v>
      </c>
      <c r="P98" s="227"/>
    </row>
    <row r="99" spans="1:16" ht="36" hidden="1" x14ac:dyDescent="0.25">
      <c r="A99" s="228">
        <v>2240</v>
      </c>
      <c r="B99" s="105" t="s">
        <v>116</v>
      </c>
      <c r="C99" s="106">
        <f t="shared" si="99"/>
        <v>0</v>
      </c>
      <c r="D99" s="229">
        <f t="shared" ref="D99:E99" si="116">SUM(D100:D106)</f>
        <v>0</v>
      </c>
      <c r="E99" s="230">
        <f t="shared" si="116"/>
        <v>0</v>
      </c>
      <c r="F99" s="112">
        <f>SUM(F100:F106)</f>
        <v>0</v>
      </c>
      <c r="G99" s="229">
        <f t="shared" ref="G99:H99" si="117">SUM(G100:G106)</f>
        <v>0</v>
      </c>
      <c r="H99" s="230">
        <f t="shared" si="117"/>
        <v>0</v>
      </c>
      <c r="I99" s="112">
        <f>SUM(I100:I106)</f>
        <v>0</v>
      </c>
      <c r="J99" s="231">
        <f t="shared" ref="J99:K99" si="118">SUM(J100:J106)</f>
        <v>0</v>
      </c>
      <c r="K99" s="230">
        <f t="shared" si="118"/>
        <v>0</v>
      </c>
      <c r="L99" s="112">
        <f>SUM(L100:L106)</f>
        <v>0</v>
      </c>
      <c r="M99" s="229">
        <f t="shared" ref="M99:O99" si="119">SUM(M100:M106)</f>
        <v>0</v>
      </c>
      <c r="N99" s="230">
        <f t="shared" si="119"/>
        <v>0</v>
      </c>
      <c r="O99" s="112">
        <f t="shared" si="119"/>
        <v>0</v>
      </c>
      <c r="P99" s="227"/>
    </row>
    <row r="100" spans="1:16" hidden="1" x14ac:dyDescent="0.25">
      <c r="A100" s="60">
        <v>2241</v>
      </c>
      <c r="B100" s="105" t="s">
        <v>117</v>
      </c>
      <c r="C100" s="106">
        <f t="shared" si="99"/>
        <v>0</v>
      </c>
      <c r="D100" s="224"/>
      <c r="E100" s="225"/>
      <c r="F100" s="112">
        <f t="shared" ref="F100:F107" si="120">D100+E100</f>
        <v>0</v>
      </c>
      <c r="G100" s="224"/>
      <c r="H100" s="225"/>
      <c r="I100" s="112">
        <f t="shared" ref="I100:I107" si="121">G100+H100</f>
        <v>0</v>
      </c>
      <c r="J100" s="226"/>
      <c r="K100" s="225"/>
      <c r="L100" s="112">
        <f t="shared" ref="L100:L107" si="122">J100+K100</f>
        <v>0</v>
      </c>
      <c r="M100" s="224"/>
      <c r="N100" s="225"/>
      <c r="O100" s="112">
        <f t="shared" ref="O100:O107" si="123">M100+N100</f>
        <v>0</v>
      </c>
      <c r="P100" s="227"/>
    </row>
    <row r="101" spans="1:16" ht="24" hidden="1" x14ac:dyDescent="0.25">
      <c r="A101" s="60">
        <v>2242</v>
      </c>
      <c r="B101" s="105" t="s">
        <v>118</v>
      </c>
      <c r="C101" s="106">
        <f t="shared" si="99"/>
        <v>0</v>
      </c>
      <c r="D101" s="224"/>
      <c r="E101" s="225"/>
      <c r="F101" s="112">
        <f t="shared" si="120"/>
        <v>0</v>
      </c>
      <c r="G101" s="224"/>
      <c r="H101" s="225"/>
      <c r="I101" s="112">
        <f t="shared" si="121"/>
        <v>0</v>
      </c>
      <c r="J101" s="226"/>
      <c r="K101" s="225"/>
      <c r="L101" s="112">
        <f t="shared" si="122"/>
        <v>0</v>
      </c>
      <c r="M101" s="224"/>
      <c r="N101" s="225"/>
      <c r="O101" s="112">
        <f t="shared" si="123"/>
        <v>0</v>
      </c>
      <c r="P101" s="227"/>
    </row>
    <row r="102" spans="1:16" ht="24" hidden="1" x14ac:dyDescent="0.25">
      <c r="A102" s="60">
        <v>2243</v>
      </c>
      <c r="B102" s="105" t="s">
        <v>119</v>
      </c>
      <c r="C102" s="106">
        <f t="shared" si="99"/>
        <v>0</v>
      </c>
      <c r="D102" s="224"/>
      <c r="E102" s="225"/>
      <c r="F102" s="112">
        <f t="shared" si="120"/>
        <v>0</v>
      </c>
      <c r="G102" s="224"/>
      <c r="H102" s="225"/>
      <c r="I102" s="112">
        <f t="shared" si="121"/>
        <v>0</v>
      </c>
      <c r="J102" s="226"/>
      <c r="K102" s="225"/>
      <c r="L102" s="112">
        <f t="shared" si="122"/>
        <v>0</v>
      </c>
      <c r="M102" s="224"/>
      <c r="N102" s="225"/>
      <c r="O102" s="112">
        <f t="shared" si="123"/>
        <v>0</v>
      </c>
      <c r="P102" s="227"/>
    </row>
    <row r="103" spans="1:16" hidden="1" x14ac:dyDescent="0.25">
      <c r="A103" s="60">
        <v>2244</v>
      </c>
      <c r="B103" s="105" t="s">
        <v>120</v>
      </c>
      <c r="C103" s="106">
        <f t="shared" si="99"/>
        <v>0</v>
      </c>
      <c r="D103" s="224"/>
      <c r="E103" s="225"/>
      <c r="F103" s="112">
        <f t="shared" si="120"/>
        <v>0</v>
      </c>
      <c r="G103" s="224"/>
      <c r="H103" s="225"/>
      <c r="I103" s="112">
        <f t="shared" si="121"/>
        <v>0</v>
      </c>
      <c r="J103" s="226"/>
      <c r="K103" s="225"/>
      <c r="L103" s="112">
        <f t="shared" si="122"/>
        <v>0</v>
      </c>
      <c r="M103" s="224"/>
      <c r="N103" s="225"/>
      <c r="O103" s="112">
        <f t="shared" si="123"/>
        <v>0</v>
      </c>
      <c r="P103" s="227"/>
    </row>
    <row r="104" spans="1:16" ht="24" hidden="1" x14ac:dyDescent="0.25">
      <c r="A104" s="60">
        <v>2246</v>
      </c>
      <c r="B104" s="105" t="s">
        <v>121</v>
      </c>
      <c r="C104" s="106">
        <f t="shared" si="99"/>
        <v>0</v>
      </c>
      <c r="D104" s="224"/>
      <c r="E104" s="225"/>
      <c r="F104" s="112">
        <f t="shared" si="120"/>
        <v>0</v>
      </c>
      <c r="G104" s="224"/>
      <c r="H104" s="225"/>
      <c r="I104" s="112">
        <f t="shared" si="121"/>
        <v>0</v>
      </c>
      <c r="J104" s="226"/>
      <c r="K104" s="225"/>
      <c r="L104" s="112">
        <f t="shared" si="122"/>
        <v>0</v>
      </c>
      <c r="M104" s="224"/>
      <c r="N104" s="225"/>
      <c r="O104" s="112">
        <f t="shared" si="123"/>
        <v>0</v>
      </c>
      <c r="P104" s="227"/>
    </row>
    <row r="105" spans="1:16" hidden="1" x14ac:dyDescent="0.25">
      <c r="A105" s="60">
        <v>2247</v>
      </c>
      <c r="B105" s="105" t="s">
        <v>122</v>
      </c>
      <c r="C105" s="106">
        <f t="shared" si="99"/>
        <v>0</v>
      </c>
      <c r="D105" s="224"/>
      <c r="E105" s="225"/>
      <c r="F105" s="112">
        <f t="shared" si="120"/>
        <v>0</v>
      </c>
      <c r="G105" s="224"/>
      <c r="H105" s="225"/>
      <c r="I105" s="112">
        <f t="shared" si="121"/>
        <v>0</v>
      </c>
      <c r="J105" s="226"/>
      <c r="K105" s="225"/>
      <c r="L105" s="112">
        <f t="shared" si="122"/>
        <v>0</v>
      </c>
      <c r="M105" s="224"/>
      <c r="N105" s="225"/>
      <c r="O105" s="112">
        <f t="shared" si="123"/>
        <v>0</v>
      </c>
      <c r="P105" s="227"/>
    </row>
    <row r="106" spans="1:16" ht="24" hidden="1" x14ac:dyDescent="0.25">
      <c r="A106" s="60">
        <v>2249</v>
      </c>
      <c r="B106" s="105" t="s">
        <v>123</v>
      </c>
      <c r="C106" s="106">
        <f t="shared" si="99"/>
        <v>0</v>
      </c>
      <c r="D106" s="224"/>
      <c r="E106" s="225"/>
      <c r="F106" s="112">
        <f t="shared" si="120"/>
        <v>0</v>
      </c>
      <c r="G106" s="224"/>
      <c r="H106" s="225"/>
      <c r="I106" s="112">
        <f t="shared" si="121"/>
        <v>0</v>
      </c>
      <c r="J106" s="226"/>
      <c r="K106" s="225"/>
      <c r="L106" s="112">
        <f t="shared" si="122"/>
        <v>0</v>
      </c>
      <c r="M106" s="224"/>
      <c r="N106" s="225"/>
      <c r="O106" s="112">
        <f t="shared" si="123"/>
        <v>0</v>
      </c>
      <c r="P106" s="227"/>
    </row>
    <row r="107" spans="1:16" hidden="1" x14ac:dyDescent="0.25">
      <c r="A107" s="228">
        <v>2250</v>
      </c>
      <c r="B107" s="105" t="s">
        <v>124</v>
      </c>
      <c r="C107" s="106">
        <f t="shared" si="99"/>
        <v>0</v>
      </c>
      <c r="D107" s="224"/>
      <c r="E107" s="225"/>
      <c r="F107" s="112">
        <f t="shared" si="120"/>
        <v>0</v>
      </c>
      <c r="G107" s="224"/>
      <c r="H107" s="225"/>
      <c r="I107" s="112">
        <f t="shared" si="121"/>
        <v>0</v>
      </c>
      <c r="J107" s="226"/>
      <c r="K107" s="225"/>
      <c r="L107" s="112">
        <f t="shared" si="122"/>
        <v>0</v>
      </c>
      <c r="M107" s="224"/>
      <c r="N107" s="225"/>
      <c r="O107" s="112">
        <f t="shared" si="123"/>
        <v>0</v>
      </c>
      <c r="P107" s="227"/>
    </row>
    <row r="108" spans="1:16" hidden="1" x14ac:dyDescent="0.25">
      <c r="A108" s="228">
        <v>2260</v>
      </c>
      <c r="B108" s="105" t="s">
        <v>125</v>
      </c>
      <c r="C108" s="106">
        <f t="shared" si="99"/>
        <v>0</v>
      </c>
      <c r="D108" s="229">
        <f t="shared" ref="D108:E108" si="124">SUM(D109:D113)</f>
        <v>0</v>
      </c>
      <c r="E108" s="230">
        <f t="shared" si="124"/>
        <v>0</v>
      </c>
      <c r="F108" s="112">
        <f>SUM(F109:F113)</f>
        <v>0</v>
      </c>
      <c r="G108" s="229">
        <f t="shared" ref="G108:H108" si="125">SUM(G109:G113)</f>
        <v>0</v>
      </c>
      <c r="H108" s="230">
        <f t="shared" si="125"/>
        <v>0</v>
      </c>
      <c r="I108" s="112">
        <f>SUM(I109:I113)</f>
        <v>0</v>
      </c>
      <c r="J108" s="231">
        <f t="shared" ref="J108:K108" si="126">SUM(J109:J113)</f>
        <v>0</v>
      </c>
      <c r="K108" s="230">
        <f t="shared" si="126"/>
        <v>0</v>
      </c>
      <c r="L108" s="112">
        <f>SUM(L109:L113)</f>
        <v>0</v>
      </c>
      <c r="M108" s="229">
        <f t="shared" ref="M108:O108" si="127">SUM(M109:M113)</f>
        <v>0</v>
      </c>
      <c r="N108" s="230">
        <f t="shared" si="127"/>
        <v>0</v>
      </c>
      <c r="O108" s="112">
        <f t="shared" si="127"/>
        <v>0</v>
      </c>
      <c r="P108" s="227"/>
    </row>
    <row r="109" spans="1:16" hidden="1" x14ac:dyDescent="0.25">
      <c r="A109" s="60">
        <v>2261</v>
      </c>
      <c r="B109" s="105" t="s">
        <v>126</v>
      </c>
      <c r="C109" s="106">
        <f t="shared" si="99"/>
        <v>0</v>
      </c>
      <c r="D109" s="224"/>
      <c r="E109" s="225"/>
      <c r="F109" s="112">
        <f t="shared" ref="F109:F113" si="128">D109+E109</f>
        <v>0</v>
      </c>
      <c r="G109" s="224"/>
      <c r="H109" s="225"/>
      <c r="I109" s="112">
        <f t="shared" ref="I109:I113" si="129">G109+H109</f>
        <v>0</v>
      </c>
      <c r="J109" s="226"/>
      <c r="K109" s="225"/>
      <c r="L109" s="112">
        <f t="shared" ref="L109:L113" si="130">J109+K109</f>
        <v>0</v>
      </c>
      <c r="M109" s="224"/>
      <c r="N109" s="225"/>
      <c r="O109" s="112">
        <f t="shared" ref="O109:O113" si="131">M109+N109</f>
        <v>0</v>
      </c>
      <c r="P109" s="227"/>
    </row>
    <row r="110" spans="1:16" hidden="1" x14ac:dyDescent="0.25">
      <c r="A110" s="60">
        <v>2262</v>
      </c>
      <c r="B110" s="105" t="s">
        <v>127</v>
      </c>
      <c r="C110" s="106">
        <f t="shared" si="99"/>
        <v>0</v>
      </c>
      <c r="D110" s="224"/>
      <c r="E110" s="225"/>
      <c r="F110" s="112">
        <f t="shared" si="128"/>
        <v>0</v>
      </c>
      <c r="G110" s="224"/>
      <c r="H110" s="225"/>
      <c r="I110" s="112">
        <f t="shared" si="129"/>
        <v>0</v>
      </c>
      <c r="J110" s="226"/>
      <c r="K110" s="225"/>
      <c r="L110" s="112">
        <f t="shared" si="130"/>
        <v>0</v>
      </c>
      <c r="M110" s="224"/>
      <c r="N110" s="225"/>
      <c r="O110" s="112">
        <f t="shared" si="131"/>
        <v>0</v>
      </c>
      <c r="P110" s="227"/>
    </row>
    <row r="111" spans="1:16" hidden="1" x14ac:dyDescent="0.25">
      <c r="A111" s="60">
        <v>2263</v>
      </c>
      <c r="B111" s="105" t="s">
        <v>128</v>
      </c>
      <c r="C111" s="106">
        <f t="shared" si="99"/>
        <v>0</v>
      </c>
      <c r="D111" s="224"/>
      <c r="E111" s="225"/>
      <c r="F111" s="112">
        <f t="shared" si="128"/>
        <v>0</v>
      </c>
      <c r="G111" s="224"/>
      <c r="H111" s="225"/>
      <c r="I111" s="112">
        <f t="shared" si="129"/>
        <v>0</v>
      </c>
      <c r="J111" s="226"/>
      <c r="K111" s="225"/>
      <c r="L111" s="112">
        <f t="shared" si="130"/>
        <v>0</v>
      </c>
      <c r="M111" s="224"/>
      <c r="N111" s="225"/>
      <c r="O111" s="112">
        <f t="shared" si="131"/>
        <v>0</v>
      </c>
      <c r="P111" s="227"/>
    </row>
    <row r="112" spans="1:16" ht="24" hidden="1" x14ac:dyDescent="0.25">
      <c r="A112" s="60">
        <v>2264</v>
      </c>
      <c r="B112" s="105" t="s">
        <v>129</v>
      </c>
      <c r="C112" s="106">
        <f t="shared" si="99"/>
        <v>0</v>
      </c>
      <c r="D112" s="224"/>
      <c r="E112" s="225"/>
      <c r="F112" s="112">
        <f t="shared" si="128"/>
        <v>0</v>
      </c>
      <c r="G112" s="224"/>
      <c r="H112" s="225"/>
      <c r="I112" s="112">
        <f t="shared" si="129"/>
        <v>0</v>
      </c>
      <c r="J112" s="226"/>
      <c r="K112" s="225"/>
      <c r="L112" s="112">
        <f t="shared" si="130"/>
        <v>0</v>
      </c>
      <c r="M112" s="224"/>
      <c r="N112" s="225"/>
      <c r="O112" s="112">
        <f t="shared" si="131"/>
        <v>0</v>
      </c>
      <c r="P112" s="227"/>
    </row>
    <row r="113" spans="1:16" hidden="1" x14ac:dyDescent="0.25">
      <c r="A113" s="60">
        <v>2269</v>
      </c>
      <c r="B113" s="105" t="s">
        <v>130</v>
      </c>
      <c r="C113" s="106">
        <f t="shared" si="99"/>
        <v>0</v>
      </c>
      <c r="D113" s="224"/>
      <c r="E113" s="225"/>
      <c r="F113" s="112">
        <f t="shared" si="128"/>
        <v>0</v>
      </c>
      <c r="G113" s="224"/>
      <c r="H113" s="225"/>
      <c r="I113" s="112">
        <f t="shared" si="129"/>
        <v>0</v>
      </c>
      <c r="J113" s="226"/>
      <c r="K113" s="225"/>
      <c r="L113" s="112">
        <f t="shared" si="130"/>
        <v>0</v>
      </c>
      <c r="M113" s="224"/>
      <c r="N113" s="225"/>
      <c r="O113" s="112">
        <f t="shared" si="131"/>
        <v>0</v>
      </c>
      <c r="P113" s="227"/>
    </row>
    <row r="114" spans="1:16" hidden="1" x14ac:dyDescent="0.25">
      <c r="A114" s="228">
        <v>2270</v>
      </c>
      <c r="B114" s="105" t="s">
        <v>131</v>
      </c>
      <c r="C114" s="106">
        <f t="shared" si="99"/>
        <v>0</v>
      </c>
      <c r="D114" s="229">
        <f t="shared" ref="D114:E114" si="132">SUM(D115:D118)</f>
        <v>0</v>
      </c>
      <c r="E114" s="230">
        <f t="shared" si="132"/>
        <v>0</v>
      </c>
      <c r="F114" s="112">
        <f>SUM(F115:F118)</f>
        <v>0</v>
      </c>
      <c r="G114" s="229">
        <f t="shared" ref="G114:H114" si="133">SUM(G115:G118)</f>
        <v>0</v>
      </c>
      <c r="H114" s="230">
        <f t="shared" si="133"/>
        <v>0</v>
      </c>
      <c r="I114" s="112">
        <f>SUM(I115:I118)</f>
        <v>0</v>
      </c>
      <c r="J114" s="231">
        <f t="shared" ref="J114:K114" si="134">SUM(J115:J118)</f>
        <v>0</v>
      </c>
      <c r="K114" s="230">
        <f t="shared" si="134"/>
        <v>0</v>
      </c>
      <c r="L114" s="112">
        <f>SUM(L115:L118)</f>
        <v>0</v>
      </c>
      <c r="M114" s="229">
        <f t="shared" ref="M114:O114" si="135">SUM(M115:M118)</f>
        <v>0</v>
      </c>
      <c r="N114" s="230">
        <f t="shared" si="135"/>
        <v>0</v>
      </c>
      <c r="O114" s="112">
        <f t="shared" si="135"/>
        <v>0</v>
      </c>
      <c r="P114" s="227"/>
    </row>
    <row r="115" spans="1:16" hidden="1" x14ac:dyDescent="0.25">
      <c r="A115" s="60">
        <v>2272</v>
      </c>
      <c r="B115" s="242" t="s">
        <v>132</v>
      </c>
      <c r="C115" s="106">
        <f t="shared" si="99"/>
        <v>0</v>
      </c>
      <c r="D115" s="224"/>
      <c r="E115" s="225"/>
      <c r="F115" s="112">
        <f t="shared" ref="F115:F119" si="136">D115+E115</f>
        <v>0</v>
      </c>
      <c r="G115" s="224"/>
      <c r="H115" s="225"/>
      <c r="I115" s="112">
        <f t="shared" ref="I115:I119" si="137">G115+H115</f>
        <v>0</v>
      </c>
      <c r="J115" s="226"/>
      <c r="K115" s="225"/>
      <c r="L115" s="112">
        <f t="shared" ref="L115:L119" si="138">J115+K115</f>
        <v>0</v>
      </c>
      <c r="M115" s="224"/>
      <c r="N115" s="225"/>
      <c r="O115" s="112">
        <f t="shared" ref="O115:O119" si="139">M115+N115</f>
        <v>0</v>
      </c>
      <c r="P115" s="227"/>
    </row>
    <row r="116" spans="1:16" ht="24" hidden="1" x14ac:dyDescent="0.25">
      <c r="A116" s="60">
        <v>2274</v>
      </c>
      <c r="B116" s="243" t="s">
        <v>133</v>
      </c>
      <c r="C116" s="106">
        <f t="shared" si="99"/>
        <v>0</v>
      </c>
      <c r="D116" s="224"/>
      <c r="E116" s="225"/>
      <c r="F116" s="112">
        <f t="shared" si="136"/>
        <v>0</v>
      </c>
      <c r="G116" s="224"/>
      <c r="H116" s="225"/>
      <c r="I116" s="112">
        <f t="shared" si="137"/>
        <v>0</v>
      </c>
      <c r="J116" s="226"/>
      <c r="K116" s="225"/>
      <c r="L116" s="112">
        <f t="shared" si="138"/>
        <v>0</v>
      </c>
      <c r="M116" s="224"/>
      <c r="N116" s="225"/>
      <c r="O116" s="112">
        <f t="shared" si="139"/>
        <v>0</v>
      </c>
      <c r="P116" s="227"/>
    </row>
    <row r="117" spans="1:16" ht="24" hidden="1" x14ac:dyDescent="0.25">
      <c r="A117" s="60">
        <v>2275</v>
      </c>
      <c r="B117" s="105" t="s">
        <v>134</v>
      </c>
      <c r="C117" s="106">
        <f t="shared" si="99"/>
        <v>0</v>
      </c>
      <c r="D117" s="224"/>
      <c r="E117" s="225"/>
      <c r="F117" s="112">
        <f t="shared" si="136"/>
        <v>0</v>
      </c>
      <c r="G117" s="224"/>
      <c r="H117" s="225"/>
      <c r="I117" s="112">
        <f t="shared" si="137"/>
        <v>0</v>
      </c>
      <c r="J117" s="226"/>
      <c r="K117" s="225"/>
      <c r="L117" s="112">
        <f t="shared" si="138"/>
        <v>0</v>
      </c>
      <c r="M117" s="224"/>
      <c r="N117" s="225"/>
      <c r="O117" s="112">
        <f t="shared" si="139"/>
        <v>0</v>
      </c>
      <c r="P117" s="227"/>
    </row>
    <row r="118" spans="1:16" ht="36" hidden="1" x14ac:dyDescent="0.25">
      <c r="A118" s="60">
        <v>2276</v>
      </c>
      <c r="B118" s="105" t="s">
        <v>135</v>
      </c>
      <c r="C118" s="106">
        <f t="shared" si="99"/>
        <v>0</v>
      </c>
      <c r="D118" s="224"/>
      <c r="E118" s="225"/>
      <c r="F118" s="112">
        <f t="shared" si="136"/>
        <v>0</v>
      </c>
      <c r="G118" s="224"/>
      <c r="H118" s="225"/>
      <c r="I118" s="112">
        <f t="shared" si="137"/>
        <v>0</v>
      </c>
      <c r="J118" s="226"/>
      <c r="K118" s="225"/>
      <c r="L118" s="112">
        <f t="shared" si="138"/>
        <v>0</v>
      </c>
      <c r="M118" s="224"/>
      <c r="N118" s="225"/>
      <c r="O118" s="112">
        <f t="shared" si="139"/>
        <v>0</v>
      </c>
      <c r="P118" s="227"/>
    </row>
    <row r="119" spans="1:16" ht="48" hidden="1" x14ac:dyDescent="0.25">
      <c r="A119" s="228">
        <v>2280</v>
      </c>
      <c r="B119" s="105" t="s">
        <v>136</v>
      </c>
      <c r="C119" s="106">
        <f t="shared" si="99"/>
        <v>0</v>
      </c>
      <c r="D119" s="224"/>
      <c r="E119" s="225"/>
      <c r="F119" s="112">
        <f t="shared" si="136"/>
        <v>0</v>
      </c>
      <c r="G119" s="224"/>
      <c r="H119" s="225"/>
      <c r="I119" s="112">
        <f t="shared" si="137"/>
        <v>0</v>
      </c>
      <c r="J119" s="226"/>
      <c r="K119" s="225"/>
      <c r="L119" s="112">
        <f t="shared" si="138"/>
        <v>0</v>
      </c>
      <c r="M119" s="224"/>
      <c r="N119" s="225"/>
      <c r="O119" s="112">
        <f t="shared" si="139"/>
        <v>0</v>
      </c>
      <c r="P119" s="227"/>
    </row>
    <row r="120" spans="1:16" ht="38.25" customHeight="1" x14ac:dyDescent="0.25">
      <c r="A120" s="162">
        <v>2300</v>
      </c>
      <c r="B120" s="127" t="s">
        <v>137</v>
      </c>
      <c r="C120" s="128">
        <f t="shared" si="99"/>
        <v>2180</v>
      </c>
      <c r="D120" s="244">
        <f t="shared" ref="D120:E120" si="140">SUM(D121,D126,D130,D131,D134,D138,D146,D147,D150)</f>
        <v>2180</v>
      </c>
      <c r="E120" s="245">
        <f t="shared" si="140"/>
        <v>0</v>
      </c>
      <c r="F120" s="134">
        <f>SUM(F121,F126,F130,F131,F134,F138,F146,F147,F150)</f>
        <v>2180</v>
      </c>
      <c r="G120" s="244">
        <f t="shared" ref="G120:H120" si="141">SUM(G121,G126,G130,G131,G134,G138,G146,G147,G150)</f>
        <v>0</v>
      </c>
      <c r="H120" s="245">
        <f t="shared" si="141"/>
        <v>0</v>
      </c>
      <c r="I120" s="134">
        <f>SUM(I121,I126,I130,I131,I134,I138,I146,I147,I150)</f>
        <v>0</v>
      </c>
      <c r="J120" s="246">
        <f t="shared" ref="J120:K120" si="142">SUM(J121,J126,J130,J131,J134,J138,J146,J147,J150)</f>
        <v>0</v>
      </c>
      <c r="K120" s="245">
        <f t="shared" si="142"/>
        <v>0</v>
      </c>
      <c r="L120" s="134">
        <f>SUM(L121,L126,L130,L131,L134,L138,L146,L147,L150)</f>
        <v>0</v>
      </c>
      <c r="M120" s="244">
        <f t="shared" ref="M120:O120" si="143">SUM(M121,M126,M130,M131,M134,M138,M146,M147,M150)</f>
        <v>0</v>
      </c>
      <c r="N120" s="245">
        <f t="shared" si="143"/>
        <v>0</v>
      </c>
      <c r="O120" s="134">
        <f t="shared" si="143"/>
        <v>0</v>
      </c>
      <c r="P120" s="240"/>
    </row>
    <row r="121" spans="1:16" ht="24" x14ac:dyDescent="0.25">
      <c r="A121" s="236">
        <v>2310</v>
      </c>
      <c r="B121" s="95" t="s">
        <v>138</v>
      </c>
      <c r="C121" s="96">
        <f t="shared" si="99"/>
        <v>2180</v>
      </c>
      <c r="D121" s="237">
        <f t="shared" ref="D121:O121" si="144">SUM(D122:D125)</f>
        <v>2180</v>
      </c>
      <c r="E121" s="238">
        <f t="shared" si="144"/>
        <v>0</v>
      </c>
      <c r="F121" s="102">
        <f t="shared" si="144"/>
        <v>2180</v>
      </c>
      <c r="G121" s="237">
        <f t="shared" si="144"/>
        <v>0</v>
      </c>
      <c r="H121" s="238">
        <f t="shared" si="144"/>
        <v>0</v>
      </c>
      <c r="I121" s="102">
        <f t="shared" si="144"/>
        <v>0</v>
      </c>
      <c r="J121" s="239">
        <f t="shared" si="144"/>
        <v>0</v>
      </c>
      <c r="K121" s="238">
        <f t="shared" si="144"/>
        <v>0</v>
      </c>
      <c r="L121" s="102">
        <f t="shared" si="144"/>
        <v>0</v>
      </c>
      <c r="M121" s="237">
        <f t="shared" si="144"/>
        <v>0</v>
      </c>
      <c r="N121" s="238">
        <f t="shared" si="144"/>
        <v>0</v>
      </c>
      <c r="O121" s="102">
        <f t="shared" si="144"/>
        <v>0</v>
      </c>
      <c r="P121" s="223"/>
    </row>
    <row r="122" spans="1:16" hidden="1" x14ac:dyDescent="0.25">
      <c r="A122" s="60">
        <v>2311</v>
      </c>
      <c r="B122" s="105" t="s">
        <v>139</v>
      </c>
      <c r="C122" s="106">
        <f t="shared" si="99"/>
        <v>0</v>
      </c>
      <c r="D122" s="224"/>
      <c r="E122" s="225"/>
      <c r="F122" s="112">
        <f t="shared" ref="F122:F125" si="145">D122+E122</f>
        <v>0</v>
      </c>
      <c r="G122" s="224"/>
      <c r="H122" s="225"/>
      <c r="I122" s="112">
        <f t="shared" ref="I122:I125" si="146">G122+H122</f>
        <v>0</v>
      </c>
      <c r="J122" s="226"/>
      <c r="K122" s="225"/>
      <c r="L122" s="112">
        <f t="shared" ref="L122:L125" si="147">J122+K122</f>
        <v>0</v>
      </c>
      <c r="M122" s="224"/>
      <c r="N122" s="225"/>
      <c r="O122" s="112">
        <f t="shared" ref="O122:O125" si="148">M122+N122</f>
        <v>0</v>
      </c>
      <c r="P122" s="227"/>
    </row>
    <row r="123" spans="1:16" hidden="1" x14ac:dyDescent="0.25">
      <c r="A123" s="60">
        <v>2312</v>
      </c>
      <c r="B123" s="105" t="s">
        <v>140</v>
      </c>
      <c r="C123" s="106">
        <f t="shared" si="99"/>
        <v>0</v>
      </c>
      <c r="D123" s="224"/>
      <c r="E123" s="225"/>
      <c r="F123" s="112">
        <f t="shared" si="145"/>
        <v>0</v>
      </c>
      <c r="G123" s="224"/>
      <c r="H123" s="225"/>
      <c r="I123" s="112">
        <f t="shared" si="146"/>
        <v>0</v>
      </c>
      <c r="J123" s="226"/>
      <c r="K123" s="225"/>
      <c r="L123" s="112">
        <f t="shared" si="147"/>
        <v>0</v>
      </c>
      <c r="M123" s="224"/>
      <c r="N123" s="225"/>
      <c r="O123" s="112">
        <f t="shared" si="148"/>
        <v>0</v>
      </c>
      <c r="P123" s="227"/>
    </row>
    <row r="124" spans="1:16" hidden="1" x14ac:dyDescent="0.25">
      <c r="A124" s="60">
        <v>2313</v>
      </c>
      <c r="B124" s="105" t="s">
        <v>141</v>
      </c>
      <c r="C124" s="106">
        <f t="shared" si="99"/>
        <v>0</v>
      </c>
      <c r="D124" s="224"/>
      <c r="E124" s="225"/>
      <c r="F124" s="112">
        <f t="shared" si="145"/>
        <v>0</v>
      </c>
      <c r="G124" s="224"/>
      <c r="H124" s="225"/>
      <c r="I124" s="112">
        <f t="shared" si="146"/>
        <v>0</v>
      </c>
      <c r="J124" s="226"/>
      <c r="K124" s="225"/>
      <c r="L124" s="112">
        <f t="shared" si="147"/>
        <v>0</v>
      </c>
      <c r="M124" s="224"/>
      <c r="N124" s="225"/>
      <c r="O124" s="112">
        <f t="shared" si="148"/>
        <v>0</v>
      </c>
      <c r="P124" s="227"/>
    </row>
    <row r="125" spans="1:16" ht="26.25" customHeight="1" x14ac:dyDescent="0.25">
      <c r="A125" s="60">
        <v>2314</v>
      </c>
      <c r="B125" s="105" t="s">
        <v>142</v>
      </c>
      <c r="C125" s="106">
        <f t="shared" si="99"/>
        <v>2180</v>
      </c>
      <c r="D125" s="224">
        <v>2180</v>
      </c>
      <c r="E125" s="225"/>
      <c r="F125" s="112">
        <f t="shared" si="145"/>
        <v>2180</v>
      </c>
      <c r="G125" s="224"/>
      <c r="H125" s="225"/>
      <c r="I125" s="112">
        <f t="shared" si="146"/>
        <v>0</v>
      </c>
      <c r="J125" s="226"/>
      <c r="K125" s="225"/>
      <c r="L125" s="112">
        <f t="shared" si="147"/>
        <v>0</v>
      </c>
      <c r="M125" s="224"/>
      <c r="N125" s="225"/>
      <c r="O125" s="112">
        <f t="shared" si="148"/>
        <v>0</v>
      </c>
      <c r="P125" s="227"/>
    </row>
    <row r="126" spans="1:16" hidden="1" x14ac:dyDescent="0.25">
      <c r="A126" s="228">
        <v>2320</v>
      </c>
      <c r="B126" s="105" t="s">
        <v>143</v>
      </c>
      <c r="C126" s="106">
        <f t="shared" si="99"/>
        <v>0</v>
      </c>
      <c r="D126" s="229">
        <f t="shared" ref="D126:E126" si="149">SUM(D127:D129)</f>
        <v>0</v>
      </c>
      <c r="E126" s="230">
        <f t="shared" si="149"/>
        <v>0</v>
      </c>
      <c r="F126" s="112">
        <f>SUM(F127:F129)</f>
        <v>0</v>
      </c>
      <c r="G126" s="229">
        <f t="shared" ref="G126:H126" si="150">SUM(G127:G129)</f>
        <v>0</v>
      </c>
      <c r="H126" s="230">
        <f t="shared" si="150"/>
        <v>0</v>
      </c>
      <c r="I126" s="112">
        <f>SUM(I127:I129)</f>
        <v>0</v>
      </c>
      <c r="J126" s="231">
        <f t="shared" ref="J126:K126" si="151">SUM(J127:J129)</f>
        <v>0</v>
      </c>
      <c r="K126" s="230">
        <f t="shared" si="151"/>
        <v>0</v>
      </c>
      <c r="L126" s="112">
        <f>SUM(L127:L129)</f>
        <v>0</v>
      </c>
      <c r="M126" s="229">
        <f t="shared" ref="M126:O126" si="152">SUM(M127:M129)</f>
        <v>0</v>
      </c>
      <c r="N126" s="230">
        <f t="shared" si="152"/>
        <v>0</v>
      </c>
      <c r="O126" s="112">
        <f t="shared" si="152"/>
        <v>0</v>
      </c>
      <c r="P126" s="227"/>
    </row>
    <row r="127" spans="1:16" hidden="1" x14ac:dyDescent="0.25">
      <c r="A127" s="60">
        <v>2321</v>
      </c>
      <c r="B127" s="105" t="s">
        <v>144</v>
      </c>
      <c r="C127" s="106">
        <f t="shared" si="99"/>
        <v>0</v>
      </c>
      <c r="D127" s="224"/>
      <c r="E127" s="225"/>
      <c r="F127" s="112">
        <f t="shared" ref="F127:F130" si="153">D127+E127</f>
        <v>0</v>
      </c>
      <c r="G127" s="224"/>
      <c r="H127" s="225"/>
      <c r="I127" s="112">
        <f t="shared" ref="I127:I130" si="154">G127+H127</f>
        <v>0</v>
      </c>
      <c r="J127" s="226"/>
      <c r="K127" s="225"/>
      <c r="L127" s="112">
        <f t="shared" ref="L127:L130" si="155">J127+K127</f>
        <v>0</v>
      </c>
      <c r="M127" s="224"/>
      <c r="N127" s="225"/>
      <c r="O127" s="112">
        <f t="shared" ref="O127:O130" si="156">M127+N127</f>
        <v>0</v>
      </c>
      <c r="P127" s="227"/>
    </row>
    <row r="128" spans="1:16" hidden="1" x14ac:dyDescent="0.25">
      <c r="A128" s="60">
        <v>2322</v>
      </c>
      <c r="B128" s="105" t="s">
        <v>145</v>
      </c>
      <c r="C128" s="106">
        <f t="shared" si="99"/>
        <v>0</v>
      </c>
      <c r="D128" s="224"/>
      <c r="E128" s="225"/>
      <c r="F128" s="112">
        <f t="shared" si="153"/>
        <v>0</v>
      </c>
      <c r="G128" s="224"/>
      <c r="H128" s="225"/>
      <c r="I128" s="112">
        <f t="shared" si="154"/>
        <v>0</v>
      </c>
      <c r="J128" s="226"/>
      <c r="K128" s="225"/>
      <c r="L128" s="112">
        <f t="shared" si="155"/>
        <v>0</v>
      </c>
      <c r="M128" s="224"/>
      <c r="N128" s="225"/>
      <c r="O128" s="112">
        <f t="shared" si="156"/>
        <v>0</v>
      </c>
      <c r="P128" s="227"/>
    </row>
    <row r="129" spans="1:16" ht="10.5" hidden="1" customHeight="1" x14ac:dyDescent="0.25">
      <c r="A129" s="60">
        <v>2329</v>
      </c>
      <c r="B129" s="105" t="s">
        <v>146</v>
      </c>
      <c r="C129" s="106">
        <f t="shared" si="99"/>
        <v>0</v>
      </c>
      <c r="D129" s="224"/>
      <c r="E129" s="225"/>
      <c r="F129" s="112">
        <f t="shared" si="153"/>
        <v>0</v>
      </c>
      <c r="G129" s="224"/>
      <c r="H129" s="225"/>
      <c r="I129" s="112">
        <f t="shared" si="154"/>
        <v>0</v>
      </c>
      <c r="J129" s="226"/>
      <c r="K129" s="225"/>
      <c r="L129" s="112">
        <f t="shared" si="155"/>
        <v>0</v>
      </c>
      <c r="M129" s="224"/>
      <c r="N129" s="225"/>
      <c r="O129" s="112">
        <f t="shared" si="156"/>
        <v>0</v>
      </c>
      <c r="P129" s="227"/>
    </row>
    <row r="130" spans="1:16" hidden="1" x14ac:dyDescent="0.25">
      <c r="A130" s="228">
        <v>2330</v>
      </c>
      <c r="B130" s="105" t="s">
        <v>147</v>
      </c>
      <c r="C130" s="106">
        <f t="shared" si="99"/>
        <v>0</v>
      </c>
      <c r="D130" s="224"/>
      <c r="E130" s="225"/>
      <c r="F130" s="112">
        <f t="shared" si="153"/>
        <v>0</v>
      </c>
      <c r="G130" s="224"/>
      <c r="H130" s="225"/>
      <c r="I130" s="112">
        <f t="shared" si="154"/>
        <v>0</v>
      </c>
      <c r="J130" s="226"/>
      <c r="K130" s="225"/>
      <c r="L130" s="112">
        <f t="shared" si="155"/>
        <v>0</v>
      </c>
      <c r="M130" s="224"/>
      <c r="N130" s="225"/>
      <c r="O130" s="112">
        <f t="shared" si="156"/>
        <v>0</v>
      </c>
      <c r="P130" s="227"/>
    </row>
    <row r="131" spans="1:16" ht="48" hidden="1" x14ac:dyDescent="0.25">
      <c r="A131" s="228">
        <v>2340</v>
      </c>
      <c r="B131" s="105" t="s">
        <v>148</v>
      </c>
      <c r="C131" s="106">
        <f t="shared" si="99"/>
        <v>0</v>
      </c>
      <c r="D131" s="229">
        <f t="shared" ref="D131:E131" si="157">SUM(D132:D133)</f>
        <v>0</v>
      </c>
      <c r="E131" s="230">
        <f t="shared" si="157"/>
        <v>0</v>
      </c>
      <c r="F131" s="112">
        <f>SUM(F132:F133)</f>
        <v>0</v>
      </c>
      <c r="G131" s="229">
        <f t="shared" ref="G131:H131" si="158">SUM(G132:G133)</f>
        <v>0</v>
      </c>
      <c r="H131" s="230">
        <f t="shared" si="158"/>
        <v>0</v>
      </c>
      <c r="I131" s="112">
        <f>SUM(I132:I133)</f>
        <v>0</v>
      </c>
      <c r="J131" s="231">
        <f t="shared" ref="J131:K131" si="159">SUM(J132:J133)</f>
        <v>0</v>
      </c>
      <c r="K131" s="230">
        <f t="shared" si="159"/>
        <v>0</v>
      </c>
      <c r="L131" s="112">
        <f>SUM(L132:L133)</f>
        <v>0</v>
      </c>
      <c r="M131" s="229">
        <f t="shared" ref="M131:O131" si="160">SUM(M132:M133)</f>
        <v>0</v>
      </c>
      <c r="N131" s="230">
        <f t="shared" si="160"/>
        <v>0</v>
      </c>
      <c r="O131" s="112">
        <f t="shared" si="160"/>
        <v>0</v>
      </c>
      <c r="P131" s="227"/>
    </row>
    <row r="132" spans="1:16" hidden="1" x14ac:dyDescent="0.25">
      <c r="A132" s="60">
        <v>2341</v>
      </c>
      <c r="B132" s="105" t="s">
        <v>149</v>
      </c>
      <c r="C132" s="106">
        <f t="shared" si="99"/>
        <v>0</v>
      </c>
      <c r="D132" s="224"/>
      <c r="E132" s="225"/>
      <c r="F132" s="112">
        <f t="shared" ref="F132:F133" si="161">D132+E132</f>
        <v>0</v>
      </c>
      <c r="G132" s="224"/>
      <c r="H132" s="225"/>
      <c r="I132" s="112">
        <f t="shared" ref="I132:I133" si="162">G132+H132</f>
        <v>0</v>
      </c>
      <c r="J132" s="226"/>
      <c r="K132" s="225"/>
      <c r="L132" s="112">
        <f t="shared" ref="L132:L133" si="163">J132+K132</f>
        <v>0</v>
      </c>
      <c r="M132" s="224"/>
      <c r="N132" s="225"/>
      <c r="O132" s="112">
        <f t="shared" ref="O132:O133" si="164">M132+N132</f>
        <v>0</v>
      </c>
      <c r="P132" s="227"/>
    </row>
    <row r="133" spans="1:16" ht="24" hidden="1" x14ac:dyDescent="0.25">
      <c r="A133" s="60">
        <v>2344</v>
      </c>
      <c r="B133" s="105" t="s">
        <v>150</v>
      </c>
      <c r="C133" s="106">
        <f t="shared" si="99"/>
        <v>0</v>
      </c>
      <c r="D133" s="224"/>
      <c r="E133" s="225"/>
      <c r="F133" s="112">
        <f t="shared" si="161"/>
        <v>0</v>
      </c>
      <c r="G133" s="224"/>
      <c r="H133" s="225"/>
      <c r="I133" s="112">
        <f t="shared" si="162"/>
        <v>0</v>
      </c>
      <c r="J133" s="226"/>
      <c r="K133" s="225"/>
      <c r="L133" s="112">
        <f t="shared" si="163"/>
        <v>0</v>
      </c>
      <c r="M133" s="224"/>
      <c r="N133" s="225"/>
      <c r="O133" s="112">
        <f t="shared" si="164"/>
        <v>0</v>
      </c>
      <c r="P133" s="227"/>
    </row>
    <row r="134" spans="1:16" ht="24" hidden="1" x14ac:dyDescent="0.25">
      <c r="A134" s="216">
        <v>2350</v>
      </c>
      <c r="B134" s="167" t="s">
        <v>151</v>
      </c>
      <c r="C134" s="172">
        <f t="shared" si="99"/>
        <v>0</v>
      </c>
      <c r="D134" s="173">
        <f t="shared" ref="D134:E134" si="165">SUM(D135:D137)</f>
        <v>0</v>
      </c>
      <c r="E134" s="174">
        <f t="shared" si="165"/>
        <v>0</v>
      </c>
      <c r="F134" s="217">
        <f>SUM(F135:F137)</f>
        <v>0</v>
      </c>
      <c r="G134" s="173">
        <f t="shared" ref="G134:H134" si="166">SUM(G135:G137)</f>
        <v>0</v>
      </c>
      <c r="H134" s="174">
        <f t="shared" si="166"/>
        <v>0</v>
      </c>
      <c r="I134" s="217">
        <f>SUM(I135:I137)</f>
        <v>0</v>
      </c>
      <c r="J134" s="218">
        <f t="shared" ref="J134:K134" si="167">SUM(J135:J137)</f>
        <v>0</v>
      </c>
      <c r="K134" s="174">
        <f t="shared" si="167"/>
        <v>0</v>
      </c>
      <c r="L134" s="217">
        <f>SUM(L135:L137)</f>
        <v>0</v>
      </c>
      <c r="M134" s="173">
        <f t="shared" ref="M134:O134" si="168">SUM(M135:M137)</f>
        <v>0</v>
      </c>
      <c r="N134" s="174">
        <f t="shared" si="168"/>
        <v>0</v>
      </c>
      <c r="O134" s="217">
        <f t="shared" si="168"/>
        <v>0</v>
      </c>
      <c r="P134" s="219"/>
    </row>
    <row r="135" spans="1:16" hidden="1" x14ac:dyDescent="0.25">
      <c r="A135" s="52">
        <v>2351</v>
      </c>
      <c r="B135" s="95" t="s">
        <v>152</v>
      </c>
      <c r="C135" s="96">
        <f t="shared" si="99"/>
        <v>0</v>
      </c>
      <c r="D135" s="220"/>
      <c r="E135" s="221"/>
      <c r="F135" s="102">
        <f t="shared" ref="F135:F137" si="169">D135+E135</f>
        <v>0</v>
      </c>
      <c r="G135" s="220"/>
      <c r="H135" s="221"/>
      <c r="I135" s="102">
        <f t="shared" ref="I135:I137" si="170">G135+H135</f>
        <v>0</v>
      </c>
      <c r="J135" s="222"/>
      <c r="K135" s="221"/>
      <c r="L135" s="102">
        <f t="shared" ref="L135:L137" si="171">J135+K135</f>
        <v>0</v>
      </c>
      <c r="M135" s="220"/>
      <c r="N135" s="221"/>
      <c r="O135" s="102">
        <f t="shared" ref="O135:O137" si="172">M135+N135</f>
        <v>0</v>
      </c>
      <c r="P135" s="223"/>
    </row>
    <row r="136" spans="1:16" ht="24" hidden="1" x14ac:dyDescent="0.25">
      <c r="A136" s="60">
        <v>2352</v>
      </c>
      <c r="B136" s="105" t="s">
        <v>153</v>
      </c>
      <c r="C136" s="106">
        <f t="shared" si="99"/>
        <v>0</v>
      </c>
      <c r="D136" s="224"/>
      <c r="E136" s="225"/>
      <c r="F136" s="112">
        <f t="shared" si="169"/>
        <v>0</v>
      </c>
      <c r="G136" s="224"/>
      <c r="H136" s="225"/>
      <c r="I136" s="112">
        <f t="shared" si="170"/>
        <v>0</v>
      </c>
      <c r="J136" s="226"/>
      <c r="K136" s="225"/>
      <c r="L136" s="112">
        <f t="shared" si="171"/>
        <v>0</v>
      </c>
      <c r="M136" s="224"/>
      <c r="N136" s="225"/>
      <c r="O136" s="112">
        <f t="shared" si="172"/>
        <v>0</v>
      </c>
      <c r="P136" s="227"/>
    </row>
    <row r="137" spans="1:16" ht="24" hidden="1" x14ac:dyDescent="0.25">
      <c r="A137" s="60">
        <v>2353</v>
      </c>
      <c r="B137" s="105" t="s">
        <v>154</v>
      </c>
      <c r="C137" s="106">
        <f t="shared" si="99"/>
        <v>0</v>
      </c>
      <c r="D137" s="224"/>
      <c r="E137" s="225"/>
      <c r="F137" s="112">
        <f t="shared" si="169"/>
        <v>0</v>
      </c>
      <c r="G137" s="224"/>
      <c r="H137" s="225"/>
      <c r="I137" s="112">
        <f t="shared" si="170"/>
        <v>0</v>
      </c>
      <c r="J137" s="226"/>
      <c r="K137" s="225"/>
      <c r="L137" s="112">
        <f t="shared" si="171"/>
        <v>0</v>
      </c>
      <c r="M137" s="224"/>
      <c r="N137" s="225"/>
      <c r="O137" s="112">
        <f t="shared" si="172"/>
        <v>0</v>
      </c>
      <c r="P137" s="227"/>
    </row>
    <row r="138" spans="1:16" ht="36" hidden="1" x14ac:dyDescent="0.25">
      <c r="A138" s="228">
        <v>2360</v>
      </c>
      <c r="B138" s="105" t="s">
        <v>155</v>
      </c>
      <c r="C138" s="106">
        <f t="shared" si="99"/>
        <v>0</v>
      </c>
      <c r="D138" s="229">
        <f t="shared" ref="D138:E138" si="173">SUM(D139:D145)</f>
        <v>0</v>
      </c>
      <c r="E138" s="230">
        <f t="shared" si="173"/>
        <v>0</v>
      </c>
      <c r="F138" s="112">
        <f>SUM(F139:F145)</f>
        <v>0</v>
      </c>
      <c r="G138" s="229">
        <f t="shared" ref="G138:H138" si="174">SUM(G139:G145)</f>
        <v>0</v>
      </c>
      <c r="H138" s="230">
        <f t="shared" si="174"/>
        <v>0</v>
      </c>
      <c r="I138" s="112">
        <f>SUM(I139:I145)</f>
        <v>0</v>
      </c>
      <c r="J138" s="231">
        <f t="shared" ref="J138:K138" si="175">SUM(J139:J145)</f>
        <v>0</v>
      </c>
      <c r="K138" s="230">
        <f t="shared" si="175"/>
        <v>0</v>
      </c>
      <c r="L138" s="112">
        <f>SUM(L139:L145)</f>
        <v>0</v>
      </c>
      <c r="M138" s="229">
        <f t="shared" ref="M138:O138" si="176">SUM(M139:M145)</f>
        <v>0</v>
      </c>
      <c r="N138" s="230">
        <f t="shared" si="176"/>
        <v>0</v>
      </c>
      <c r="O138" s="112">
        <f t="shared" si="176"/>
        <v>0</v>
      </c>
      <c r="P138" s="227"/>
    </row>
    <row r="139" spans="1:16" hidden="1" x14ac:dyDescent="0.25">
      <c r="A139" s="59">
        <v>2361</v>
      </c>
      <c r="B139" s="105" t="s">
        <v>156</v>
      </c>
      <c r="C139" s="106">
        <f t="shared" si="99"/>
        <v>0</v>
      </c>
      <c r="D139" s="224"/>
      <c r="E139" s="225"/>
      <c r="F139" s="112">
        <f t="shared" ref="F139:F146" si="177">D139+E139</f>
        <v>0</v>
      </c>
      <c r="G139" s="224"/>
      <c r="H139" s="225"/>
      <c r="I139" s="112">
        <f t="shared" ref="I139:I146" si="178">G139+H139</f>
        <v>0</v>
      </c>
      <c r="J139" s="226"/>
      <c r="K139" s="225"/>
      <c r="L139" s="112">
        <f t="shared" ref="L139:L146" si="179">J139+K139</f>
        <v>0</v>
      </c>
      <c r="M139" s="224"/>
      <c r="N139" s="225"/>
      <c r="O139" s="112">
        <f t="shared" ref="O139:O146" si="180">M139+N139</f>
        <v>0</v>
      </c>
      <c r="P139" s="227"/>
    </row>
    <row r="140" spans="1:16" ht="24" hidden="1" x14ac:dyDescent="0.25">
      <c r="A140" s="59">
        <v>2362</v>
      </c>
      <c r="B140" s="105" t="s">
        <v>157</v>
      </c>
      <c r="C140" s="106">
        <f t="shared" si="99"/>
        <v>0</v>
      </c>
      <c r="D140" s="224"/>
      <c r="E140" s="225"/>
      <c r="F140" s="112">
        <f t="shared" si="177"/>
        <v>0</v>
      </c>
      <c r="G140" s="224"/>
      <c r="H140" s="225"/>
      <c r="I140" s="112">
        <f t="shared" si="178"/>
        <v>0</v>
      </c>
      <c r="J140" s="226"/>
      <c r="K140" s="225"/>
      <c r="L140" s="112">
        <f t="shared" si="179"/>
        <v>0</v>
      </c>
      <c r="M140" s="224"/>
      <c r="N140" s="225"/>
      <c r="O140" s="112">
        <f t="shared" si="180"/>
        <v>0</v>
      </c>
      <c r="P140" s="227"/>
    </row>
    <row r="141" spans="1:16" hidden="1" x14ac:dyDescent="0.25">
      <c r="A141" s="59">
        <v>2363</v>
      </c>
      <c r="B141" s="105" t="s">
        <v>158</v>
      </c>
      <c r="C141" s="106">
        <f t="shared" si="99"/>
        <v>0</v>
      </c>
      <c r="D141" s="224"/>
      <c r="E141" s="225"/>
      <c r="F141" s="112">
        <f t="shared" si="177"/>
        <v>0</v>
      </c>
      <c r="G141" s="224"/>
      <c r="H141" s="225"/>
      <c r="I141" s="112">
        <f t="shared" si="178"/>
        <v>0</v>
      </c>
      <c r="J141" s="226"/>
      <c r="K141" s="225"/>
      <c r="L141" s="112">
        <f t="shared" si="179"/>
        <v>0</v>
      </c>
      <c r="M141" s="224"/>
      <c r="N141" s="225"/>
      <c r="O141" s="112">
        <f t="shared" si="180"/>
        <v>0</v>
      </c>
      <c r="P141" s="227"/>
    </row>
    <row r="142" spans="1:16" hidden="1" x14ac:dyDescent="0.25">
      <c r="A142" s="59">
        <v>2364</v>
      </c>
      <c r="B142" s="105" t="s">
        <v>159</v>
      </c>
      <c r="C142" s="106">
        <f t="shared" si="99"/>
        <v>0</v>
      </c>
      <c r="D142" s="224"/>
      <c r="E142" s="225"/>
      <c r="F142" s="112">
        <f t="shared" si="177"/>
        <v>0</v>
      </c>
      <c r="G142" s="224"/>
      <c r="H142" s="225"/>
      <c r="I142" s="112">
        <f t="shared" si="178"/>
        <v>0</v>
      </c>
      <c r="J142" s="226"/>
      <c r="K142" s="225"/>
      <c r="L142" s="112">
        <f t="shared" si="179"/>
        <v>0</v>
      </c>
      <c r="M142" s="224"/>
      <c r="N142" s="225"/>
      <c r="O142" s="112">
        <f t="shared" si="180"/>
        <v>0</v>
      </c>
      <c r="P142" s="227"/>
    </row>
    <row r="143" spans="1:16" ht="12.75" hidden="1" customHeight="1" x14ac:dyDescent="0.25">
      <c r="A143" s="59">
        <v>2365</v>
      </c>
      <c r="B143" s="105" t="s">
        <v>160</v>
      </c>
      <c r="C143" s="106">
        <f t="shared" si="99"/>
        <v>0</v>
      </c>
      <c r="D143" s="224"/>
      <c r="E143" s="225"/>
      <c r="F143" s="112">
        <f t="shared" si="177"/>
        <v>0</v>
      </c>
      <c r="G143" s="224"/>
      <c r="H143" s="225"/>
      <c r="I143" s="112">
        <f t="shared" si="178"/>
        <v>0</v>
      </c>
      <c r="J143" s="226"/>
      <c r="K143" s="225"/>
      <c r="L143" s="112">
        <f t="shared" si="179"/>
        <v>0</v>
      </c>
      <c r="M143" s="224"/>
      <c r="N143" s="225"/>
      <c r="O143" s="112">
        <f t="shared" si="180"/>
        <v>0</v>
      </c>
      <c r="P143" s="227"/>
    </row>
    <row r="144" spans="1:16" ht="36" hidden="1" x14ac:dyDescent="0.25">
      <c r="A144" s="59">
        <v>2366</v>
      </c>
      <c r="B144" s="105" t="s">
        <v>161</v>
      </c>
      <c r="C144" s="106">
        <f t="shared" si="99"/>
        <v>0</v>
      </c>
      <c r="D144" s="224"/>
      <c r="E144" s="225"/>
      <c r="F144" s="112">
        <f t="shared" si="177"/>
        <v>0</v>
      </c>
      <c r="G144" s="224"/>
      <c r="H144" s="225"/>
      <c r="I144" s="112">
        <f t="shared" si="178"/>
        <v>0</v>
      </c>
      <c r="J144" s="226"/>
      <c r="K144" s="225"/>
      <c r="L144" s="112">
        <f t="shared" si="179"/>
        <v>0</v>
      </c>
      <c r="M144" s="224"/>
      <c r="N144" s="225"/>
      <c r="O144" s="112">
        <f t="shared" si="180"/>
        <v>0</v>
      </c>
      <c r="P144" s="227"/>
    </row>
    <row r="145" spans="1:16" ht="60" hidden="1" x14ac:dyDescent="0.25">
      <c r="A145" s="59">
        <v>2369</v>
      </c>
      <c r="B145" s="105" t="s">
        <v>162</v>
      </c>
      <c r="C145" s="106">
        <f t="shared" si="99"/>
        <v>0</v>
      </c>
      <c r="D145" s="224"/>
      <c r="E145" s="225"/>
      <c r="F145" s="112">
        <f t="shared" si="177"/>
        <v>0</v>
      </c>
      <c r="G145" s="224"/>
      <c r="H145" s="225"/>
      <c r="I145" s="112">
        <f t="shared" si="178"/>
        <v>0</v>
      </c>
      <c r="J145" s="226"/>
      <c r="K145" s="225"/>
      <c r="L145" s="112">
        <f t="shared" si="179"/>
        <v>0</v>
      </c>
      <c r="M145" s="224"/>
      <c r="N145" s="225"/>
      <c r="O145" s="112">
        <f t="shared" si="180"/>
        <v>0</v>
      </c>
      <c r="P145" s="227"/>
    </row>
    <row r="146" spans="1:16" hidden="1" x14ac:dyDescent="0.25">
      <c r="A146" s="216">
        <v>2370</v>
      </c>
      <c r="B146" s="167" t="s">
        <v>163</v>
      </c>
      <c r="C146" s="172">
        <f t="shared" si="99"/>
        <v>0</v>
      </c>
      <c r="D146" s="232"/>
      <c r="E146" s="233"/>
      <c r="F146" s="217">
        <f t="shared" si="177"/>
        <v>0</v>
      </c>
      <c r="G146" s="232"/>
      <c r="H146" s="233"/>
      <c r="I146" s="217">
        <f t="shared" si="178"/>
        <v>0</v>
      </c>
      <c r="J146" s="234"/>
      <c r="K146" s="233"/>
      <c r="L146" s="217">
        <f t="shared" si="179"/>
        <v>0</v>
      </c>
      <c r="M146" s="232"/>
      <c r="N146" s="233"/>
      <c r="O146" s="217">
        <f t="shared" si="180"/>
        <v>0</v>
      </c>
      <c r="P146" s="219"/>
    </row>
    <row r="147" spans="1:16" hidden="1" x14ac:dyDescent="0.25">
      <c r="A147" s="216">
        <v>2380</v>
      </c>
      <c r="B147" s="167" t="s">
        <v>164</v>
      </c>
      <c r="C147" s="172">
        <f t="shared" si="99"/>
        <v>0</v>
      </c>
      <c r="D147" s="173">
        <f t="shared" ref="D147:E147" si="181">SUM(D148:D149)</f>
        <v>0</v>
      </c>
      <c r="E147" s="174">
        <f t="shared" si="181"/>
        <v>0</v>
      </c>
      <c r="F147" s="217">
        <f>SUM(F148:F149)</f>
        <v>0</v>
      </c>
      <c r="G147" s="173">
        <f t="shared" ref="G147:H147" si="182">SUM(G148:G149)</f>
        <v>0</v>
      </c>
      <c r="H147" s="174">
        <f t="shared" si="182"/>
        <v>0</v>
      </c>
      <c r="I147" s="217">
        <f>SUM(I148:I149)</f>
        <v>0</v>
      </c>
      <c r="J147" s="218">
        <f t="shared" ref="J147:K147" si="183">SUM(J148:J149)</f>
        <v>0</v>
      </c>
      <c r="K147" s="174">
        <f t="shared" si="183"/>
        <v>0</v>
      </c>
      <c r="L147" s="217">
        <f>SUM(L148:L149)</f>
        <v>0</v>
      </c>
      <c r="M147" s="173">
        <f t="shared" ref="M147:O147" si="184">SUM(M148:M149)</f>
        <v>0</v>
      </c>
      <c r="N147" s="174">
        <f t="shared" si="184"/>
        <v>0</v>
      </c>
      <c r="O147" s="217">
        <f t="shared" si="184"/>
        <v>0</v>
      </c>
      <c r="P147" s="219"/>
    </row>
    <row r="148" spans="1:16" hidden="1" x14ac:dyDescent="0.25">
      <c r="A148" s="51">
        <v>2381</v>
      </c>
      <c r="B148" s="95" t="s">
        <v>165</v>
      </c>
      <c r="C148" s="96">
        <f t="shared" si="99"/>
        <v>0</v>
      </c>
      <c r="D148" s="220"/>
      <c r="E148" s="221"/>
      <c r="F148" s="102">
        <f t="shared" ref="F148:F151" si="185">D148+E148</f>
        <v>0</v>
      </c>
      <c r="G148" s="220"/>
      <c r="H148" s="221"/>
      <c r="I148" s="102">
        <f t="shared" ref="I148:I151" si="186">G148+H148</f>
        <v>0</v>
      </c>
      <c r="J148" s="222"/>
      <c r="K148" s="221"/>
      <c r="L148" s="102">
        <f t="shared" ref="L148:L151" si="187">J148+K148</f>
        <v>0</v>
      </c>
      <c r="M148" s="220"/>
      <c r="N148" s="221"/>
      <c r="O148" s="102">
        <f t="shared" ref="O148:O151" si="188">M148+N148</f>
        <v>0</v>
      </c>
      <c r="P148" s="223"/>
    </row>
    <row r="149" spans="1:16" ht="24" hidden="1" x14ac:dyDescent="0.25">
      <c r="A149" s="59">
        <v>2389</v>
      </c>
      <c r="B149" s="105" t="s">
        <v>166</v>
      </c>
      <c r="C149" s="106">
        <f t="shared" ref="C149:C212" si="189">F149+I149+L149+O149</f>
        <v>0</v>
      </c>
      <c r="D149" s="224"/>
      <c r="E149" s="225"/>
      <c r="F149" s="112">
        <f t="shared" si="185"/>
        <v>0</v>
      </c>
      <c r="G149" s="224"/>
      <c r="H149" s="225"/>
      <c r="I149" s="112">
        <f t="shared" si="186"/>
        <v>0</v>
      </c>
      <c r="J149" s="226"/>
      <c r="K149" s="225"/>
      <c r="L149" s="112">
        <f t="shared" si="187"/>
        <v>0</v>
      </c>
      <c r="M149" s="224"/>
      <c r="N149" s="225"/>
      <c r="O149" s="112">
        <f t="shared" si="188"/>
        <v>0</v>
      </c>
      <c r="P149" s="227"/>
    </row>
    <row r="150" spans="1:16" hidden="1" x14ac:dyDescent="0.25">
      <c r="A150" s="216">
        <v>2390</v>
      </c>
      <c r="B150" s="167" t="s">
        <v>167</v>
      </c>
      <c r="C150" s="172">
        <f t="shared" si="189"/>
        <v>0</v>
      </c>
      <c r="D150" s="232"/>
      <c r="E150" s="233"/>
      <c r="F150" s="217">
        <f t="shared" si="185"/>
        <v>0</v>
      </c>
      <c r="G150" s="232"/>
      <c r="H150" s="233"/>
      <c r="I150" s="217">
        <f t="shared" si="186"/>
        <v>0</v>
      </c>
      <c r="J150" s="234"/>
      <c r="K150" s="233"/>
      <c r="L150" s="217">
        <f t="shared" si="187"/>
        <v>0</v>
      </c>
      <c r="M150" s="232"/>
      <c r="N150" s="233"/>
      <c r="O150" s="217">
        <f t="shared" si="188"/>
        <v>0</v>
      </c>
      <c r="P150" s="219"/>
    </row>
    <row r="151" spans="1:16" hidden="1" x14ac:dyDescent="0.25">
      <c r="A151" s="81">
        <v>2400</v>
      </c>
      <c r="B151" s="211" t="s">
        <v>168</v>
      </c>
      <c r="C151" s="82">
        <f t="shared" si="189"/>
        <v>0</v>
      </c>
      <c r="D151" s="247"/>
      <c r="E151" s="248"/>
      <c r="F151" s="92">
        <f t="shared" si="185"/>
        <v>0</v>
      </c>
      <c r="G151" s="247"/>
      <c r="H151" s="248"/>
      <c r="I151" s="92">
        <f t="shared" si="186"/>
        <v>0</v>
      </c>
      <c r="J151" s="249"/>
      <c r="K151" s="248"/>
      <c r="L151" s="92">
        <f t="shared" si="187"/>
        <v>0</v>
      </c>
      <c r="M151" s="247"/>
      <c r="N151" s="248"/>
      <c r="O151" s="92">
        <f t="shared" si="188"/>
        <v>0</v>
      </c>
      <c r="P151" s="235"/>
    </row>
    <row r="152" spans="1:16" ht="24" hidden="1" x14ac:dyDescent="0.25">
      <c r="A152" s="81">
        <v>2500</v>
      </c>
      <c r="B152" s="211" t="s">
        <v>169</v>
      </c>
      <c r="C152" s="82">
        <f t="shared" si="189"/>
        <v>0</v>
      </c>
      <c r="D152" s="212">
        <f t="shared" ref="D152:E152" si="190">SUM(D153,D159)</f>
        <v>0</v>
      </c>
      <c r="E152" s="213">
        <f t="shared" si="190"/>
        <v>0</v>
      </c>
      <c r="F152" s="92">
        <f>SUM(F153,F159)</f>
        <v>0</v>
      </c>
      <c r="G152" s="212">
        <f t="shared" ref="G152:O152" si="191">SUM(G153,G159)</f>
        <v>0</v>
      </c>
      <c r="H152" s="213">
        <f t="shared" si="191"/>
        <v>0</v>
      </c>
      <c r="I152" s="92">
        <f t="shared" si="191"/>
        <v>0</v>
      </c>
      <c r="J152" s="214">
        <f t="shared" si="191"/>
        <v>0</v>
      </c>
      <c r="K152" s="213">
        <f t="shared" si="191"/>
        <v>0</v>
      </c>
      <c r="L152" s="92">
        <f t="shared" si="191"/>
        <v>0</v>
      </c>
      <c r="M152" s="212">
        <f t="shared" si="191"/>
        <v>0</v>
      </c>
      <c r="N152" s="213">
        <f t="shared" si="191"/>
        <v>0</v>
      </c>
      <c r="O152" s="92">
        <f t="shared" si="191"/>
        <v>0</v>
      </c>
      <c r="P152" s="215"/>
    </row>
    <row r="153" spans="1:16" ht="24" hidden="1" x14ac:dyDescent="0.25">
      <c r="A153" s="236">
        <v>2510</v>
      </c>
      <c r="B153" s="95" t="s">
        <v>170</v>
      </c>
      <c r="C153" s="96">
        <f t="shared" si="189"/>
        <v>0</v>
      </c>
      <c r="D153" s="237">
        <f t="shared" ref="D153:E153" si="192">SUM(D154:D158)</f>
        <v>0</v>
      </c>
      <c r="E153" s="238">
        <f t="shared" si="192"/>
        <v>0</v>
      </c>
      <c r="F153" s="102">
        <f>SUM(F154:F158)</f>
        <v>0</v>
      </c>
      <c r="G153" s="237">
        <f t="shared" ref="G153:O153" si="193">SUM(G154:G158)</f>
        <v>0</v>
      </c>
      <c r="H153" s="238">
        <f t="shared" si="193"/>
        <v>0</v>
      </c>
      <c r="I153" s="102">
        <f t="shared" si="193"/>
        <v>0</v>
      </c>
      <c r="J153" s="239">
        <f t="shared" si="193"/>
        <v>0</v>
      </c>
      <c r="K153" s="238">
        <f t="shared" si="193"/>
        <v>0</v>
      </c>
      <c r="L153" s="102">
        <f t="shared" si="193"/>
        <v>0</v>
      </c>
      <c r="M153" s="237">
        <f t="shared" si="193"/>
        <v>0</v>
      </c>
      <c r="N153" s="238">
        <f t="shared" si="193"/>
        <v>0</v>
      </c>
      <c r="O153" s="102">
        <f t="shared" si="193"/>
        <v>0</v>
      </c>
      <c r="P153" s="250"/>
    </row>
    <row r="154" spans="1:16" ht="24" hidden="1" x14ac:dyDescent="0.25">
      <c r="A154" s="60">
        <v>2512</v>
      </c>
      <c r="B154" s="105" t="s">
        <v>171</v>
      </c>
      <c r="C154" s="106">
        <f t="shared" si="189"/>
        <v>0</v>
      </c>
      <c r="D154" s="224"/>
      <c r="E154" s="225"/>
      <c r="F154" s="112">
        <f t="shared" ref="F154:F159" si="194">D154+E154</f>
        <v>0</v>
      </c>
      <c r="G154" s="224"/>
      <c r="H154" s="225"/>
      <c r="I154" s="112">
        <f t="shared" ref="I154:I159" si="195">G154+H154</f>
        <v>0</v>
      </c>
      <c r="J154" s="226"/>
      <c r="K154" s="225"/>
      <c r="L154" s="112">
        <f t="shared" ref="L154:L159" si="196">J154+K154</f>
        <v>0</v>
      </c>
      <c r="M154" s="224"/>
      <c r="N154" s="225"/>
      <c r="O154" s="112">
        <f t="shared" ref="O154:O159" si="197">M154+N154</f>
        <v>0</v>
      </c>
      <c r="P154" s="227"/>
    </row>
    <row r="155" spans="1:16" ht="24" hidden="1" x14ac:dyDescent="0.25">
      <c r="A155" s="60">
        <v>2513</v>
      </c>
      <c r="B155" s="105" t="s">
        <v>172</v>
      </c>
      <c r="C155" s="106">
        <f t="shared" si="189"/>
        <v>0</v>
      </c>
      <c r="D155" s="224"/>
      <c r="E155" s="225"/>
      <c r="F155" s="112">
        <f t="shared" si="194"/>
        <v>0</v>
      </c>
      <c r="G155" s="224"/>
      <c r="H155" s="225"/>
      <c r="I155" s="112">
        <f t="shared" si="195"/>
        <v>0</v>
      </c>
      <c r="J155" s="226"/>
      <c r="K155" s="225"/>
      <c r="L155" s="112">
        <f t="shared" si="196"/>
        <v>0</v>
      </c>
      <c r="M155" s="224"/>
      <c r="N155" s="225"/>
      <c r="O155" s="112">
        <f t="shared" si="197"/>
        <v>0</v>
      </c>
      <c r="P155" s="227"/>
    </row>
    <row r="156" spans="1:16" ht="36" hidden="1" x14ac:dyDescent="0.25">
      <c r="A156" s="60">
        <v>2514</v>
      </c>
      <c r="B156" s="105" t="s">
        <v>173</v>
      </c>
      <c r="C156" s="106">
        <f t="shared" si="189"/>
        <v>0</v>
      </c>
      <c r="D156" s="224"/>
      <c r="E156" s="225"/>
      <c r="F156" s="112">
        <f t="shared" si="194"/>
        <v>0</v>
      </c>
      <c r="G156" s="224"/>
      <c r="H156" s="225"/>
      <c r="I156" s="112">
        <f t="shared" si="195"/>
        <v>0</v>
      </c>
      <c r="J156" s="226"/>
      <c r="K156" s="225"/>
      <c r="L156" s="112">
        <f t="shared" si="196"/>
        <v>0</v>
      </c>
      <c r="M156" s="224"/>
      <c r="N156" s="225"/>
      <c r="O156" s="112">
        <f t="shared" si="197"/>
        <v>0</v>
      </c>
      <c r="P156" s="227"/>
    </row>
    <row r="157" spans="1:16" ht="24" hidden="1" x14ac:dyDescent="0.25">
      <c r="A157" s="60">
        <v>2515</v>
      </c>
      <c r="B157" s="105" t="s">
        <v>174</v>
      </c>
      <c r="C157" s="106">
        <f t="shared" si="189"/>
        <v>0</v>
      </c>
      <c r="D157" s="224"/>
      <c r="E157" s="225"/>
      <c r="F157" s="112">
        <f t="shared" si="194"/>
        <v>0</v>
      </c>
      <c r="G157" s="224"/>
      <c r="H157" s="225"/>
      <c r="I157" s="112">
        <f t="shared" si="195"/>
        <v>0</v>
      </c>
      <c r="J157" s="226"/>
      <c r="K157" s="225"/>
      <c r="L157" s="112">
        <f t="shared" si="196"/>
        <v>0</v>
      </c>
      <c r="M157" s="224"/>
      <c r="N157" s="225"/>
      <c r="O157" s="112">
        <f t="shared" si="197"/>
        <v>0</v>
      </c>
      <c r="P157" s="227"/>
    </row>
    <row r="158" spans="1:16" ht="24" hidden="1" x14ac:dyDescent="0.25">
      <c r="A158" s="60">
        <v>2519</v>
      </c>
      <c r="B158" s="105" t="s">
        <v>175</v>
      </c>
      <c r="C158" s="106">
        <f t="shared" si="189"/>
        <v>0</v>
      </c>
      <c r="D158" s="224"/>
      <c r="E158" s="225"/>
      <c r="F158" s="112">
        <f t="shared" si="194"/>
        <v>0</v>
      </c>
      <c r="G158" s="224"/>
      <c r="H158" s="225"/>
      <c r="I158" s="112">
        <f t="shared" si="195"/>
        <v>0</v>
      </c>
      <c r="J158" s="226"/>
      <c r="K158" s="225"/>
      <c r="L158" s="112">
        <f t="shared" si="196"/>
        <v>0</v>
      </c>
      <c r="M158" s="224"/>
      <c r="N158" s="225"/>
      <c r="O158" s="112">
        <f t="shared" si="197"/>
        <v>0</v>
      </c>
      <c r="P158" s="227"/>
    </row>
    <row r="159" spans="1:16" ht="24" hidden="1" x14ac:dyDescent="0.25">
      <c r="A159" s="228">
        <v>2520</v>
      </c>
      <c r="B159" s="105" t="s">
        <v>176</v>
      </c>
      <c r="C159" s="106">
        <f t="shared" si="189"/>
        <v>0</v>
      </c>
      <c r="D159" s="224"/>
      <c r="E159" s="225"/>
      <c r="F159" s="112">
        <f t="shared" si="194"/>
        <v>0</v>
      </c>
      <c r="G159" s="224"/>
      <c r="H159" s="225"/>
      <c r="I159" s="112">
        <f t="shared" si="195"/>
        <v>0</v>
      </c>
      <c r="J159" s="226"/>
      <c r="K159" s="225"/>
      <c r="L159" s="112">
        <f t="shared" si="196"/>
        <v>0</v>
      </c>
      <c r="M159" s="224"/>
      <c r="N159" s="225"/>
      <c r="O159" s="112">
        <f t="shared" si="197"/>
        <v>0</v>
      </c>
      <c r="P159" s="227"/>
    </row>
    <row r="160" spans="1:16" hidden="1" x14ac:dyDescent="0.25">
      <c r="A160" s="204">
        <v>3000</v>
      </c>
      <c r="B160" s="204" t="s">
        <v>177</v>
      </c>
      <c r="C160" s="205">
        <f t="shared" si="189"/>
        <v>0</v>
      </c>
      <c r="D160" s="206">
        <f t="shared" ref="D160:E160" si="198">SUM(D161,D171)</f>
        <v>0</v>
      </c>
      <c r="E160" s="207">
        <f t="shared" si="198"/>
        <v>0</v>
      </c>
      <c r="F160" s="208">
        <f>SUM(F161,F171)</f>
        <v>0</v>
      </c>
      <c r="G160" s="206">
        <f t="shared" ref="G160:H160" si="199">SUM(G161,G171)</f>
        <v>0</v>
      </c>
      <c r="H160" s="207">
        <f t="shared" si="199"/>
        <v>0</v>
      </c>
      <c r="I160" s="208">
        <f>SUM(I161,I171)</f>
        <v>0</v>
      </c>
      <c r="J160" s="209">
        <f t="shared" ref="J160:K160" si="200">SUM(J161,J171)</f>
        <v>0</v>
      </c>
      <c r="K160" s="207">
        <f t="shared" si="200"/>
        <v>0</v>
      </c>
      <c r="L160" s="208">
        <f>SUM(L161,L171)</f>
        <v>0</v>
      </c>
      <c r="M160" s="206">
        <f t="shared" ref="M160:O160" si="201">SUM(M161,M171)</f>
        <v>0</v>
      </c>
      <c r="N160" s="207">
        <f t="shared" si="201"/>
        <v>0</v>
      </c>
      <c r="O160" s="208">
        <f t="shared" si="201"/>
        <v>0</v>
      </c>
      <c r="P160" s="210"/>
    </row>
    <row r="161" spans="1:16" ht="24" hidden="1" x14ac:dyDescent="0.25">
      <c r="A161" s="81">
        <v>3200</v>
      </c>
      <c r="B161" s="251" t="s">
        <v>178</v>
      </c>
      <c r="C161" s="82">
        <f t="shared" si="189"/>
        <v>0</v>
      </c>
      <c r="D161" s="212">
        <f t="shared" ref="D161:E161" si="202">SUM(D162,D166)</f>
        <v>0</v>
      </c>
      <c r="E161" s="213">
        <f t="shared" si="202"/>
        <v>0</v>
      </c>
      <c r="F161" s="92">
        <f>SUM(F162,F166)</f>
        <v>0</v>
      </c>
      <c r="G161" s="212">
        <f t="shared" ref="G161:O161" si="203">SUM(G162,G166)</f>
        <v>0</v>
      </c>
      <c r="H161" s="213">
        <f t="shared" si="203"/>
        <v>0</v>
      </c>
      <c r="I161" s="92">
        <f t="shared" si="203"/>
        <v>0</v>
      </c>
      <c r="J161" s="214">
        <f t="shared" si="203"/>
        <v>0</v>
      </c>
      <c r="K161" s="213">
        <f t="shared" si="203"/>
        <v>0</v>
      </c>
      <c r="L161" s="92">
        <f t="shared" si="203"/>
        <v>0</v>
      </c>
      <c r="M161" s="212">
        <f t="shared" si="203"/>
        <v>0</v>
      </c>
      <c r="N161" s="213">
        <f t="shared" si="203"/>
        <v>0</v>
      </c>
      <c r="O161" s="92">
        <f t="shared" si="203"/>
        <v>0</v>
      </c>
      <c r="P161" s="215"/>
    </row>
    <row r="162" spans="1:16" ht="36" hidden="1" x14ac:dyDescent="0.25">
      <c r="A162" s="236">
        <v>3260</v>
      </c>
      <c r="B162" s="95" t="s">
        <v>179</v>
      </c>
      <c r="C162" s="96">
        <f t="shared" si="189"/>
        <v>0</v>
      </c>
      <c r="D162" s="237">
        <f t="shared" ref="D162:E162" si="204">SUM(D163:D165)</f>
        <v>0</v>
      </c>
      <c r="E162" s="238">
        <f t="shared" si="204"/>
        <v>0</v>
      </c>
      <c r="F162" s="102">
        <f>SUM(F163:F165)</f>
        <v>0</v>
      </c>
      <c r="G162" s="237">
        <f t="shared" ref="G162:H162" si="205">SUM(G163:G165)</f>
        <v>0</v>
      </c>
      <c r="H162" s="238">
        <f t="shared" si="205"/>
        <v>0</v>
      </c>
      <c r="I162" s="102">
        <f>SUM(I163:I165)</f>
        <v>0</v>
      </c>
      <c r="J162" s="239">
        <f t="shared" ref="J162:K162" si="206">SUM(J163:J165)</f>
        <v>0</v>
      </c>
      <c r="K162" s="238">
        <f t="shared" si="206"/>
        <v>0</v>
      </c>
      <c r="L162" s="102">
        <f>SUM(L163:L165)</f>
        <v>0</v>
      </c>
      <c r="M162" s="237">
        <f t="shared" ref="M162:O162" si="207">SUM(M163:M165)</f>
        <v>0</v>
      </c>
      <c r="N162" s="238">
        <f t="shared" si="207"/>
        <v>0</v>
      </c>
      <c r="O162" s="102">
        <f t="shared" si="207"/>
        <v>0</v>
      </c>
      <c r="P162" s="223"/>
    </row>
    <row r="163" spans="1:16" ht="24" hidden="1" x14ac:dyDescent="0.25">
      <c r="A163" s="60">
        <v>3261</v>
      </c>
      <c r="B163" s="105" t="s">
        <v>180</v>
      </c>
      <c r="C163" s="106">
        <f t="shared" si="189"/>
        <v>0</v>
      </c>
      <c r="D163" s="224"/>
      <c r="E163" s="225"/>
      <c r="F163" s="112">
        <f t="shared" ref="F163:F165" si="208">D163+E163</f>
        <v>0</v>
      </c>
      <c r="G163" s="224"/>
      <c r="H163" s="225"/>
      <c r="I163" s="112">
        <f t="shared" ref="I163:I165" si="209">G163+H163</f>
        <v>0</v>
      </c>
      <c r="J163" s="226"/>
      <c r="K163" s="225"/>
      <c r="L163" s="112">
        <f t="shared" ref="L163:L165" si="210">J163+K163</f>
        <v>0</v>
      </c>
      <c r="M163" s="224"/>
      <c r="N163" s="225"/>
      <c r="O163" s="112">
        <f t="shared" ref="O163:O165" si="211">M163+N163</f>
        <v>0</v>
      </c>
      <c r="P163" s="227"/>
    </row>
    <row r="164" spans="1:16" ht="36" hidden="1" x14ac:dyDescent="0.25">
      <c r="A164" s="60">
        <v>3262</v>
      </c>
      <c r="B164" s="105" t="s">
        <v>181</v>
      </c>
      <c r="C164" s="106">
        <f t="shared" si="189"/>
        <v>0</v>
      </c>
      <c r="D164" s="224"/>
      <c r="E164" s="225"/>
      <c r="F164" s="112">
        <f t="shared" si="208"/>
        <v>0</v>
      </c>
      <c r="G164" s="224"/>
      <c r="H164" s="225"/>
      <c r="I164" s="112">
        <f t="shared" si="209"/>
        <v>0</v>
      </c>
      <c r="J164" s="226"/>
      <c r="K164" s="225"/>
      <c r="L164" s="112">
        <f t="shared" si="210"/>
        <v>0</v>
      </c>
      <c r="M164" s="224"/>
      <c r="N164" s="225"/>
      <c r="O164" s="112">
        <f t="shared" si="211"/>
        <v>0</v>
      </c>
      <c r="P164" s="227"/>
    </row>
    <row r="165" spans="1:16" ht="24" hidden="1" x14ac:dyDescent="0.25">
      <c r="A165" s="60">
        <v>3263</v>
      </c>
      <c r="B165" s="105" t="s">
        <v>182</v>
      </c>
      <c r="C165" s="106">
        <f t="shared" si="189"/>
        <v>0</v>
      </c>
      <c r="D165" s="224"/>
      <c r="E165" s="225"/>
      <c r="F165" s="112">
        <f t="shared" si="208"/>
        <v>0</v>
      </c>
      <c r="G165" s="224"/>
      <c r="H165" s="225"/>
      <c r="I165" s="112">
        <f t="shared" si="209"/>
        <v>0</v>
      </c>
      <c r="J165" s="226"/>
      <c r="K165" s="225"/>
      <c r="L165" s="112">
        <f t="shared" si="210"/>
        <v>0</v>
      </c>
      <c r="M165" s="224"/>
      <c r="N165" s="225"/>
      <c r="O165" s="112">
        <f t="shared" si="211"/>
        <v>0</v>
      </c>
      <c r="P165" s="227"/>
    </row>
    <row r="166" spans="1:16" ht="84" hidden="1" x14ac:dyDescent="0.25">
      <c r="A166" s="236">
        <v>3290</v>
      </c>
      <c r="B166" s="95" t="s">
        <v>183</v>
      </c>
      <c r="C166" s="252">
        <f t="shared" si="189"/>
        <v>0</v>
      </c>
      <c r="D166" s="237">
        <f t="shared" ref="D166:E166" si="212">SUM(D167:D170)</f>
        <v>0</v>
      </c>
      <c r="E166" s="238">
        <f t="shared" si="212"/>
        <v>0</v>
      </c>
      <c r="F166" s="102">
        <f>SUM(F167:F170)</f>
        <v>0</v>
      </c>
      <c r="G166" s="237">
        <f t="shared" ref="G166:O166" si="213">SUM(G167:G170)</f>
        <v>0</v>
      </c>
      <c r="H166" s="238">
        <f t="shared" si="213"/>
        <v>0</v>
      </c>
      <c r="I166" s="102">
        <f t="shared" si="213"/>
        <v>0</v>
      </c>
      <c r="J166" s="239">
        <f t="shared" si="213"/>
        <v>0</v>
      </c>
      <c r="K166" s="238">
        <f t="shared" si="213"/>
        <v>0</v>
      </c>
      <c r="L166" s="102">
        <f t="shared" si="213"/>
        <v>0</v>
      </c>
      <c r="M166" s="237">
        <f t="shared" si="213"/>
        <v>0</v>
      </c>
      <c r="N166" s="238">
        <f t="shared" si="213"/>
        <v>0</v>
      </c>
      <c r="O166" s="102">
        <f t="shared" si="213"/>
        <v>0</v>
      </c>
      <c r="P166" s="253"/>
    </row>
    <row r="167" spans="1:16" ht="72" hidden="1" x14ac:dyDescent="0.25">
      <c r="A167" s="60">
        <v>3291</v>
      </c>
      <c r="B167" s="105" t="s">
        <v>184</v>
      </c>
      <c r="C167" s="106">
        <f t="shared" si="189"/>
        <v>0</v>
      </c>
      <c r="D167" s="224"/>
      <c r="E167" s="225"/>
      <c r="F167" s="112">
        <f t="shared" ref="F167:F170" si="214">D167+E167</f>
        <v>0</v>
      </c>
      <c r="G167" s="224"/>
      <c r="H167" s="225"/>
      <c r="I167" s="112">
        <f t="shared" ref="I167:I170" si="215">G167+H167</f>
        <v>0</v>
      </c>
      <c r="J167" s="226"/>
      <c r="K167" s="225"/>
      <c r="L167" s="112">
        <f t="shared" ref="L167:L170" si="216">J167+K167</f>
        <v>0</v>
      </c>
      <c r="M167" s="224"/>
      <c r="N167" s="225"/>
      <c r="O167" s="112">
        <f t="shared" ref="O167:O170" si="217">M167+N167</f>
        <v>0</v>
      </c>
      <c r="P167" s="227"/>
    </row>
    <row r="168" spans="1:16" ht="72" hidden="1" x14ac:dyDescent="0.25">
      <c r="A168" s="60">
        <v>3292</v>
      </c>
      <c r="B168" s="105" t="s">
        <v>185</v>
      </c>
      <c r="C168" s="106">
        <f t="shared" si="189"/>
        <v>0</v>
      </c>
      <c r="D168" s="224"/>
      <c r="E168" s="225"/>
      <c r="F168" s="112">
        <f t="shared" si="214"/>
        <v>0</v>
      </c>
      <c r="G168" s="224"/>
      <c r="H168" s="225"/>
      <c r="I168" s="112">
        <f t="shared" si="215"/>
        <v>0</v>
      </c>
      <c r="J168" s="226"/>
      <c r="K168" s="225"/>
      <c r="L168" s="112">
        <f t="shared" si="216"/>
        <v>0</v>
      </c>
      <c r="M168" s="224"/>
      <c r="N168" s="225"/>
      <c r="O168" s="112">
        <f t="shared" si="217"/>
        <v>0</v>
      </c>
      <c r="P168" s="227"/>
    </row>
    <row r="169" spans="1:16" ht="72" hidden="1" x14ac:dyDescent="0.25">
      <c r="A169" s="60">
        <v>3293</v>
      </c>
      <c r="B169" s="105" t="s">
        <v>186</v>
      </c>
      <c r="C169" s="106">
        <f t="shared" si="189"/>
        <v>0</v>
      </c>
      <c r="D169" s="224"/>
      <c r="E169" s="225"/>
      <c r="F169" s="112">
        <f t="shared" si="214"/>
        <v>0</v>
      </c>
      <c r="G169" s="224"/>
      <c r="H169" s="225"/>
      <c r="I169" s="112">
        <f t="shared" si="215"/>
        <v>0</v>
      </c>
      <c r="J169" s="226"/>
      <c r="K169" s="225"/>
      <c r="L169" s="112">
        <f t="shared" si="216"/>
        <v>0</v>
      </c>
      <c r="M169" s="224"/>
      <c r="N169" s="225"/>
      <c r="O169" s="112">
        <f t="shared" si="217"/>
        <v>0</v>
      </c>
      <c r="P169" s="227"/>
    </row>
    <row r="170" spans="1:16" ht="60" hidden="1" x14ac:dyDescent="0.25">
      <c r="A170" s="254">
        <v>3294</v>
      </c>
      <c r="B170" s="105" t="s">
        <v>187</v>
      </c>
      <c r="C170" s="252">
        <f t="shared" si="189"/>
        <v>0</v>
      </c>
      <c r="D170" s="255"/>
      <c r="E170" s="256"/>
      <c r="F170" s="257">
        <f t="shared" si="214"/>
        <v>0</v>
      </c>
      <c r="G170" s="255"/>
      <c r="H170" s="256"/>
      <c r="I170" s="257">
        <f t="shared" si="215"/>
        <v>0</v>
      </c>
      <c r="J170" s="258"/>
      <c r="K170" s="256"/>
      <c r="L170" s="257">
        <f t="shared" si="216"/>
        <v>0</v>
      </c>
      <c r="M170" s="255"/>
      <c r="N170" s="256"/>
      <c r="O170" s="257">
        <f t="shared" si="217"/>
        <v>0</v>
      </c>
      <c r="P170" s="253"/>
    </row>
    <row r="171" spans="1:16" ht="48" hidden="1" x14ac:dyDescent="0.25">
      <c r="A171" s="259">
        <v>3300</v>
      </c>
      <c r="B171" s="251" t="s">
        <v>188</v>
      </c>
      <c r="C171" s="260">
        <f t="shared" si="189"/>
        <v>0</v>
      </c>
      <c r="D171" s="261">
        <f t="shared" ref="D171:E171" si="218">SUM(D172:D173)</f>
        <v>0</v>
      </c>
      <c r="E171" s="262">
        <f t="shared" si="218"/>
        <v>0</v>
      </c>
      <c r="F171" s="263">
        <f>SUM(F172:F173)</f>
        <v>0</v>
      </c>
      <c r="G171" s="261">
        <f t="shared" ref="G171:O171" si="219">SUM(G172:G173)</f>
        <v>0</v>
      </c>
      <c r="H171" s="262">
        <f t="shared" si="219"/>
        <v>0</v>
      </c>
      <c r="I171" s="263">
        <f t="shared" si="219"/>
        <v>0</v>
      </c>
      <c r="J171" s="264">
        <f t="shared" si="219"/>
        <v>0</v>
      </c>
      <c r="K171" s="262">
        <f t="shared" si="219"/>
        <v>0</v>
      </c>
      <c r="L171" s="263">
        <f t="shared" si="219"/>
        <v>0</v>
      </c>
      <c r="M171" s="261">
        <f t="shared" si="219"/>
        <v>0</v>
      </c>
      <c r="N171" s="262">
        <f t="shared" si="219"/>
        <v>0</v>
      </c>
      <c r="O171" s="263">
        <f t="shared" si="219"/>
        <v>0</v>
      </c>
      <c r="P171" s="215"/>
    </row>
    <row r="172" spans="1:16" ht="48" hidden="1" x14ac:dyDescent="0.25">
      <c r="A172" s="166">
        <v>3310</v>
      </c>
      <c r="B172" s="167" t="s">
        <v>189</v>
      </c>
      <c r="C172" s="172">
        <f t="shared" si="189"/>
        <v>0</v>
      </c>
      <c r="D172" s="232"/>
      <c r="E172" s="233"/>
      <c r="F172" s="217">
        <f t="shared" ref="F172:F173" si="220">D172+E172</f>
        <v>0</v>
      </c>
      <c r="G172" s="232"/>
      <c r="H172" s="233"/>
      <c r="I172" s="217">
        <f t="shared" ref="I172:I173" si="221">G172+H172</f>
        <v>0</v>
      </c>
      <c r="J172" s="234"/>
      <c r="K172" s="233"/>
      <c r="L172" s="217">
        <f t="shared" ref="L172:L173" si="222">J172+K172</f>
        <v>0</v>
      </c>
      <c r="M172" s="232"/>
      <c r="N172" s="233"/>
      <c r="O172" s="217">
        <f t="shared" ref="O172:O173" si="223">M172+N172</f>
        <v>0</v>
      </c>
      <c r="P172" s="219"/>
    </row>
    <row r="173" spans="1:16" ht="48.75" hidden="1" customHeight="1" x14ac:dyDescent="0.25">
      <c r="A173" s="52">
        <v>3320</v>
      </c>
      <c r="B173" s="95" t="s">
        <v>190</v>
      </c>
      <c r="C173" s="96">
        <f t="shared" si="189"/>
        <v>0</v>
      </c>
      <c r="D173" s="220"/>
      <c r="E173" s="221"/>
      <c r="F173" s="102">
        <f t="shared" si="220"/>
        <v>0</v>
      </c>
      <c r="G173" s="220"/>
      <c r="H173" s="221"/>
      <c r="I173" s="102">
        <f t="shared" si="221"/>
        <v>0</v>
      </c>
      <c r="J173" s="222"/>
      <c r="K173" s="221"/>
      <c r="L173" s="102">
        <f t="shared" si="222"/>
        <v>0</v>
      </c>
      <c r="M173" s="220"/>
      <c r="N173" s="221"/>
      <c r="O173" s="102">
        <f t="shared" si="223"/>
        <v>0</v>
      </c>
      <c r="P173" s="223"/>
    </row>
    <row r="174" spans="1:16" hidden="1" x14ac:dyDescent="0.25">
      <c r="A174" s="265">
        <v>4000</v>
      </c>
      <c r="B174" s="204" t="s">
        <v>191</v>
      </c>
      <c r="C174" s="205">
        <f t="shared" si="189"/>
        <v>0</v>
      </c>
      <c r="D174" s="206">
        <f t="shared" ref="D174:E174" si="224">SUM(D175,D178)</f>
        <v>0</v>
      </c>
      <c r="E174" s="207">
        <f t="shared" si="224"/>
        <v>0</v>
      </c>
      <c r="F174" s="208">
        <f>SUM(F175,F178)</f>
        <v>0</v>
      </c>
      <c r="G174" s="206">
        <f t="shared" ref="G174:H174" si="225">SUM(G175,G178)</f>
        <v>0</v>
      </c>
      <c r="H174" s="207">
        <f t="shared" si="225"/>
        <v>0</v>
      </c>
      <c r="I174" s="208">
        <f>SUM(I175,I178)</f>
        <v>0</v>
      </c>
      <c r="J174" s="209">
        <f t="shared" ref="J174:K174" si="226">SUM(J175,J178)</f>
        <v>0</v>
      </c>
      <c r="K174" s="207">
        <f t="shared" si="226"/>
        <v>0</v>
      </c>
      <c r="L174" s="208">
        <f>SUM(L175,L178)</f>
        <v>0</v>
      </c>
      <c r="M174" s="206">
        <f t="shared" ref="M174:O174" si="227">SUM(M175,M178)</f>
        <v>0</v>
      </c>
      <c r="N174" s="207">
        <f t="shared" si="227"/>
        <v>0</v>
      </c>
      <c r="O174" s="208">
        <f t="shared" si="227"/>
        <v>0</v>
      </c>
      <c r="P174" s="210"/>
    </row>
    <row r="175" spans="1:16" ht="24" hidden="1" x14ac:dyDescent="0.25">
      <c r="A175" s="266">
        <v>4200</v>
      </c>
      <c r="B175" s="211" t="s">
        <v>192</v>
      </c>
      <c r="C175" s="82">
        <f t="shared" si="189"/>
        <v>0</v>
      </c>
      <c r="D175" s="212">
        <f t="shared" ref="D175:E175" si="228">SUM(D176,D177)</f>
        <v>0</v>
      </c>
      <c r="E175" s="213">
        <f t="shared" si="228"/>
        <v>0</v>
      </c>
      <c r="F175" s="92">
        <f>SUM(F176,F177)</f>
        <v>0</v>
      </c>
      <c r="G175" s="212">
        <f t="shared" ref="G175:H175" si="229">SUM(G176,G177)</f>
        <v>0</v>
      </c>
      <c r="H175" s="213">
        <f t="shared" si="229"/>
        <v>0</v>
      </c>
      <c r="I175" s="92">
        <f>SUM(I176,I177)</f>
        <v>0</v>
      </c>
      <c r="J175" s="214">
        <f t="shared" ref="J175:K175" si="230">SUM(J176,J177)</f>
        <v>0</v>
      </c>
      <c r="K175" s="213">
        <f t="shared" si="230"/>
        <v>0</v>
      </c>
      <c r="L175" s="92">
        <f>SUM(L176,L177)</f>
        <v>0</v>
      </c>
      <c r="M175" s="212">
        <f t="shared" ref="M175:O175" si="231">SUM(M176,M177)</f>
        <v>0</v>
      </c>
      <c r="N175" s="213">
        <f t="shared" si="231"/>
        <v>0</v>
      </c>
      <c r="O175" s="92">
        <f t="shared" si="231"/>
        <v>0</v>
      </c>
      <c r="P175" s="235"/>
    </row>
    <row r="176" spans="1:16" ht="36" hidden="1" x14ac:dyDescent="0.25">
      <c r="A176" s="236">
        <v>4240</v>
      </c>
      <c r="B176" s="95" t="s">
        <v>193</v>
      </c>
      <c r="C176" s="96">
        <f t="shared" si="189"/>
        <v>0</v>
      </c>
      <c r="D176" s="220"/>
      <c r="E176" s="221"/>
      <c r="F176" s="102">
        <f t="shared" ref="F176:F177" si="232">D176+E176</f>
        <v>0</v>
      </c>
      <c r="G176" s="220"/>
      <c r="H176" s="221"/>
      <c r="I176" s="102">
        <f t="shared" ref="I176:I177" si="233">G176+H176</f>
        <v>0</v>
      </c>
      <c r="J176" s="222"/>
      <c r="K176" s="221"/>
      <c r="L176" s="102">
        <f t="shared" ref="L176:L177" si="234">J176+K176</f>
        <v>0</v>
      </c>
      <c r="M176" s="220"/>
      <c r="N176" s="221"/>
      <c r="O176" s="102">
        <f t="shared" ref="O176:O177" si="235">M176+N176</f>
        <v>0</v>
      </c>
      <c r="P176" s="223"/>
    </row>
    <row r="177" spans="1:16" ht="24" hidden="1" x14ac:dyDescent="0.25">
      <c r="A177" s="228">
        <v>4250</v>
      </c>
      <c r="B177" s="105" t="s">
        <v>194</v>
      </c>
      <c r="C177" s="106">
        <f t="shared" si="189"/>
        <v>0</v>
      </c>
      <c r="D177" s="224"/>
      <c r="E177" s="225"/>
      <c r="F177" s="112">
        <f t="shared" si="232"/>
        <v>0</v>
      </c>
      <c r="G177" s="224"/>
      <c r="H177" s="225"/>
      <c r="I177" s="112">
        <f t="shared" si="233"/>
        <v>0</v>
      </c>
      <c r="J177" s="226"/>
      <c r="K177" s="225"/>
      <c r="L177" s="112">
        <f t="shared" si="234"/>
        <v>0</v>
      </c>
      <c r="M177" s="224"/>
      <c r="N177" s="225"/>
      <c r="O177" s="112">
        <f t="shared" si="235"/>
        <v>0</v>
      </c>
      <c r="P177" s="227"/>
    </row>
    <row r="178" spans="1:16" hidden="1" x14ac:dyDescent="0.25">
      <c r="A178" s="81">
        <v>4300</v>
      </c>
      <c r="B178" s="211" t="s">
        <v>195</v>
      </c>
      <c r="C178" s="82">
        <f t="shared" si="189"/>
        <v>0</v>
      </c>
      <c r="D178" s="212">
        <f t="shared" ref="D178:E178" si="236">SUM(D179)</f>
        <v>0</v>
      </c>
      <c r="E178" s="213">
        <f t="shared" si="236"/>
        <v>0</v>
      </c>
      <c r="F178" s="92">
        <f>SUM(F179)</f>
        <v>0</v>
      </c>
      <c r="G178" s="212">
        <f t="shared" ref="G178:H178" si="237">SUM(G179)</f>
        <v>0</v>
      </c>
      <c r="H178" s="213">
        <f t="shared" si="237"/>
        <v>0</v>
      </c>
      <c r="I178" s="92">
        <f>SUM(I179)</f>
        <v>0</v>
      </c>
      <c r="J178" s="214">
        <f t="shared" ref="J178:K178" si="238">SUM(J179)</f>
        <v>0</v>
      </c>
      <c r="K178" s="213">
        <f t="shared" si="238"/>
        <v>0</v>
      </c>
      <c r="L178" s="92">
        <f>SUM(L179)</f>
        <v>0</v>
      </c>
      <c r="M178" s="212">
        <f t="shared" ref="M178:O178" si="239">SUM(M179)</f>
        <v>0</v>
      </c>
      <c r="N178" s="213">
        <f t="shared" si="239"/>
        <v>0</v>
      </c>
      <c r="O178" s="92">
        <f t="shared" si="239"/>
        <v>0</v>
      </c>
      <c r="P178" s="235"/>
    </row>
    <row r="179" spans="1:16" ht="24" hidden="1" x14ac:dyDescent="0.25">
      <c r="A179" s="236">
        <v>4310</v>
      </c>
      <c r="B179" s="95" t="s">
        <v>196</v>
      </c>
      <c r="C179" s="96">
        <f t="shared" si="189"/>
        <v>0</v>
      </c>
      <c r="D179" s="237">
        <f t="shared" ref="D179:E179" si="240">SUM(D180:D180)</f>
        <v>0</v>
      </c>
      <c r="E179" s="238">
        <f t="shared" si="240"/>
        <v>0</v>
      </c>
      <c r="F179" s="102">
        <f>SUM(F180:F180)</f>
        <v>0</v>
      </c>
      <c r="G179" s="237">
        <f t="shared" ref="G179:H179" si="241">SUM(G180:G180)</f>
        <v>0</v>
      </c>
      <c r="H179" s="238">
        <f t="shared" si="241"/>
        <v>0</v>
      </c>
      <c r="I179" s="102">
        <f>SUM(I180:I180)</f>
        <v>0</v>
      </c>
      <c r="J179" s="239">
        <f t="shared" ref="J179:K179" si="242">SUM(J180:J180)</f>
        <v>0</v>
      </c>
      <c r="K179" s="238">
        <f t="shared" si="242"/>
        <v>0</v>
      </c>
      <c r="L179" s="102">
        <f>SUM(L180:L180)</f>
        <v>0</v>
      </c>
      <c r="M179" s="237">
        <f t="shared" ref="M179:O179" si="243">SUM(M180:M180)</f>
        <v>0</v>
      </c>
      <c r="N179" s="238">
        <f t="shared" si="243"/>
        <v>0</v>
      </c>
      <c r="O179" s="102">
        <f t="shared" si="243"/>
        <v>0</v>
      </c>
      <c r="P179" s="223"/>
    </row>
    <row r="180" spans="1:16" ht="36" hidden="1" x14ac:dyDescent="0.25">
      <c r="A180" s="60">
        <v>4311</v>
      </c>
      <c r="B180" s="105" t="s">
        <v>197</v>
      </c>
      <c r="C180" s="106">
        <f t="shared" si="189"/>
        <v>0</v>
      </c>
      <c r="D180" s="224"/>
      <c r="E180" s="225"/>
      <c r="F180" s="112">
        <f>D180+E180</f>
        <v>0</v>
      </c>
      <c r="G180" s="224"/>
      <c r="H180" s="225"/>
      <c r="I180" s="112">
        <f>G180+H180</f>
        <v>0</v>
      </c>
      <c r="J180" s="226"/>
      <c r="K180" s="225"/>
      <c r="L180" s="112">
        <f>J180+K180</f>
        <v>0</v>
      </c>
      <c r="M180" s="224"/>
      <c r="N180" s="225"/>
      <c r="O180" s="112">
        <f t="shared" ref="O180" si="244">M180+N180</f>
        <v>0</v>
      </c>
      <c r="P180" s="227"/>
    </row>
    <row r="181" spans="1:16" s="34" customFormat="1" ht="24" x14ac:dyDescent="0.25">
      <c r="A181" s="267"/>
      <c r="B181" s="25" t="s">
        <v>198</v>
      </c>
      <c r="C181" s="198">
        <f t="shared" si="189"/>
        <v>468699</v>
      </c>
      <c r="D181" s="199">
        <f t="shared" ref="D181:O181" si="245">SUM(D182,D211,D252,D265)</f>
        <v>468699</v>
      </c>
      <c r="E181" s="200">
        <f t="shared" si="245"/>
        <v>0</v>
      </c>
      <c r="F181" s="201">
        <f t="shared" si="245"/>
        <v>468699</v>
      </c>
      <c r="G181" s="199">
        <f t="shared" si="245"/>
        <v>0</v>
      </c>
      <c r="H181" s="200">
        <f t="shared" si="245"/>
        <v>0</v>
      </c>
      <c r="I181" s="201">
        <f t="shared" si="245"/>
        <v>0</v>
      </c>
      <c r="J181" s="202">
        <f t="shared" si="245"/>
        <v>0</v>
      </c>
      <c r="K181" s="200">
        <f t="shared" si="245"/>
        <v>0</v>
      </c>
      <c r="L181" s="201">
        <f t="shared" si="245"/>
        <v>0</v>
      </c>
      <c r="M181" s="199">
        <f t="shared" si="245"/>
        <v>0</v>
      </c>
      <c r="N181" s="200">
        <f t="shared" si="245"/>
        <v>0</v>
      </c>
      <c r="O181" s="201">
        <f t="shared" si="245"/>
        <v>0</v>
      </c>
      <c r="P181" s="268"/>
    </row>
    <row r="182" spans="1:16" hidden="1" x14ac:dyDescent="0.25">
      <c r="A182" s="204">
        <v>5000</v>
      </c>
      <c r="B182" s="204" t="s">
        <v>199</v>
      </c>
      <c r="C182" s="205">
        <f t="shared" si="189"/>
        <v>0</v>
      </c>
      <c r="D182" s="206">
        <f t="shared" ref="D182:E182" si="246">D183+D187</f>
        <v>0</v>
      </c>
      <c r="E182" s="207">
        <f t="shared" si="246"/>
        <v>0</v>
      </c>
      <c r="F182" s="208">
        <f>F183+F187</f>
        <v>0</v>
      </c>
      <c r="G182" s="206">
        <f t="shared" ref="G182:H182" si="247">G183+G187</f>
        <v>0</v>
      </c>
      <c r="H182" s="207">
        <f t="shared" si="247"/>
        <v>0</v>
      </c>
      <c r="I182" s="208">
        <f>I183+I187</f>
        <v>0</v>
      </c>
      <c r="J182" s="209">
        <f t="shared" ref="J182:K182" si="248">J183+J187</f>
        <v>0</v>
      </c>
      <c r="K182" s="207">
        <f t="shared" si="248"/>
        <v>0</v>
      </c>
      <c r="L182" s="208">
        <f>L183+L187</f>
        <v>0</v>
      </c>
      <c r="M182" s="206">
        <f t="shared" ref="M182:O182" si="249">M183+M187</f>
        <v>0</v>
      </c>
      <c r="N182" s="207">
        <f t="shared" si="249"/>
        <v>0</v>
      </c>
      <c r="O182" s="208">
        <f t="shared" si="249"/>
        <v>0</v>
      </c>
      <c r="P182" s="210"/>
    </row>
    <row r="183" spans="1:16" hidden="1" x14ac:dyDescent="0.25">
      <c r="A183" s="81">
        <v>5100</v>
      </c>
      <c r="B183" s="211" t="s">
        <v>200</v>
      </c>
      <c r="C183" s="82">
        <f t="shared" si="189"/>
        <v>0</v>
      </c>
      <c r="D183" s="212">
        <f t="shared" ref="D183:E183" si="250">SUM(D184:D186)</f>
        <v>0</v>
      </c>
      <c r="E183" s="213">
        <f t="shared" si="250"/>
        <v>0</v>
      </c>
      <c r="F183" s="92">
        <f>SUM(F184:F186)</f>
        <v>0</v>
      </c>
      <c r="G183" s="212">
        <f t="shared" ref="G183:H183" si="251">SUM(G184:G186)</f>
        <v>0</v>
      </c>
      <c r="H183" s="213">
        <f t="shared" si="251"/>
        <v>0</v>
      </c>
      <c r="I183" s="92">
        <f>SUM(I184:I186)</f>
        <v>0</v>
      </c>
      <c r="J183" s="214">
        <f t="shared" ref="J183:K183" si="252">SUM(J184:J186)</f>
        <v>0</v>
      </c>
      <c r="K183" s="213">
        <f t="shared" si="252"/>
        <v>0</v>
      </c>
      <c r="L183" s="92">
        <f>SUM(L184:L186)</f>
        <v>0</v>
      </c>
      <c r="M183" s="212">
        <f t="shared" ref="M183:O183" si="253">SUM(M184:M186)</f>
        <v>0</v>
      </c>
      <c r="N183" s="213">
        <f t="shared" si="253"/>
        <v>0</v>
      </c>
      <c r="O183" s="92">
        <f t="shared" si="253"/>
        <v>0</v>
      </c>
      <c r="P183" s="235"/>
    </row>
    <row r="184" spans="1:16" hidden="1" x14ac:dyDescent="0.25">
      <c r="A184" s="236">
        <v>5110</v>
      </c>
      <c r="B184" s="95" t="s">
        <v>201</v>
      </c>
      <c r="C184" s="96">
        <f t="shared" si="189"/>
        <v>0</v>
      </c>
      <c r="D184" s="220"/>
      <c r="E184" s="221"/>
      <c r="F184" s="102">
        <f t="shared" ref="F184:F186" si="254">D184+E184</f>
        <v>0</v>
      </c>
      <c r="G184" s="220"/>
      <c r="H184" s="221"/>
      <c r="I184" s="102">
        <f t="shared" ref="I184:I186" si="255">G184+H184</f>
        <v>0</v>
      </c>
      <c r="J184" s="222"/>
      <c r="K184" s="221"/>
      <c r="L184" s="102">
        <f t="shared" ref="L184:L186" si="256">J184+K184</f>
        <v>0</v>
      </c>
      <c r="M184" s="220"/>
      <c r="N184" s="221"/>
      <c r="O184" s="102">
        <f t="shared" ref="O184:O186" si="257">M184+N184</f>
        <v>0</v>
      </c>
      <c r="P184" s="223"/>
    </row>
    <row r="185" spans="1:16" ht="24" hidden="1" x14ac:dyDescent="0.25">
      <c r="A185" s="228">
        <v>5120</v>
      </c>
      <c r="B185" s="105" t="s">
        <v>202</v>
      </c>
      <c r="C185" s="106">
        <f t="shared" si="189"/>
        <v>0</v>
      </c>
      <c r="D185" s="224"/>
      <c r="E185" s="225"/>
      <c r="F185" s="112">
        <f t="shared" si="254"/>
        <v>0</v>
      </c>
      <c r="G185" s="224"/>
      <c r="H185" s="225"/>
      <c r="I185" s="112">
        <f t="shared" si="255"/>
        <v>0</v>
      </c>
      <c r="J185" s="226"/>
      <c r="K185" s="225"/>
      <c r="L185" s="112">
        <f t="shared" si="256"/>
        <v>0</v>
      </c>
      <c r="M185" s="224"/>
      <c r="N185" s="225"/>
      <c r="O185" s="112">
        <f t="shared" si="257"/>
        <v>0</v>
      </c>
      <c r="P185" s="227"/>
    </row>
    <row r="186" spans="1:16" hidden="1" x14ac:dyDescent="0.25">
      <c r="A186" s="228">
        <v>5140</v>
      </c>
      <c r="B186" s="105" t="s">
        <v>203</v>
      </c>
      <c r="C186" s="106">
        <f t="shared" si="189"/>
        <v>0</v>
      </c>
      <c r="D186" s="224"/>
      <c r="E186" s="225"/>
      <c r="F186" s="112">
        <f t="shared" si="254"/>
        <v>0</v>
      </c>
      <c r="G186" s="224"/>
      <c r="H186" s="225"/>
      <c r="I186" s="112">
        <f t="shared" si="255"/>
        <v>0</v>
      </c>
      <c r="J186" s="226"/>
      <c r="K186" s="225"/>
      <c r="L186" s="112">
        <f t="shared" si="256"/>
        <v>0</v>
      </c>
      <c r="M186" s="224"/>
      <c r="N186" s="225"/>
      <c r="O186" s="112">
        <f t="shared" si="257"/>
        <v>0</v>
      </c>
      <c r="P186" s="227"/>
    </row>
    <row r="187" spans="1:16" ht="24" hidden="1" x14ac:dyDescent="0.25">
      <c r="A187" s="81">
        <v>5200</v>
      </c>
      <c r="B187" s="211" t="s">
        <v>204</v>
      </c>
      <c r="C187" s="82">
        <f t="shared" si="189"/>
        <v>0</v>
      </c>
      <c r="D187" s="212">
        <f t="shared" ref="D187:E187" si="258">D188+D198+D199+D206+D207+D208+D210</f>
        <v>0</v>
      </c>
      <c r="E187" s="213">
        <f t="shared" si="258"/>
        <v>0</v>
      </c>
      <c r="F187" s="92">
        <f>F188+F198+F199+F206+F207+F208+F210</f>
        <v>0</v>
      </c>
      <c r="G187" s="212">
        <f t="shared" ref="G187:H187" si="259">G188+G198+G199+G206+G207+G208+G210</f>
        <v>0</v>
      </c>
      <c r="H187" s="213">
        <f t="shared" si="259"/>
        <v>0</v>
      </c>
      <c r="I187" s="92">
        <f>I188+I198+I199+I206+I207+I208+I210</f>
        <v>0</v>
      </c>
      <c r="J187" s="214">
        <f t="shared" ref="J187:K187" si="260">J188+J198+J199+J206+J207+J208+J210</f>
        <v>0</v>
      </c>
      <c r="K187" s="213">
        <f t="shared" si="260"/>
        <v>0</v>
      </c>
      <c r="L187" s="92">
        <f>L188+L198+L199+L206+L207+L208+L210</f>
        <v>0</v>
      </c>
      <c r="M187" s="212">
        <f t="shared" ref="M187:O187" si="261">M188+M198+M199+M206+M207+M208+M210</f>
        <v>0</v>
      </c>
      <c r="N187" s="213">
        <f t="shared" si="261"/>
        <v>0</v>
      </c>
      <c r="O187" s="92">
        <f t="shared" si="261"/>
        <v>0</v>
      </c>
      <c r="P187" s="235"/>
    </row>
    <row r="188" spans="1:16" hidden="1" x14ac:dyDescent="0.25">
      <c r="A188" s="216">
        <v>5210</v>
      </c>
      <c r="B188" s="167" t="s">
        <v>205</v>
      </c>
      <c r="C188" s="172">
        <f t="shared" si="189"/>
        <v>0</v>
      </c>
      <c r="D188" s="173">
        <f t="shared" ref="D188:E188" si="262">SUM(D189:D197)</f>
        <v>0</v>
      </c>
      <c r="E188" s="174">
        <f t="shared" si="262"/>
        <v>0</v>
      </c>
      <c r="F188" s="217">
        <f>SUM(F189:F197)</f>
        <v>0</v>
      </c>
      <c r="G188" s="173">
        <f t="shared" ref="G188:H188" si="263">SUM(G189:G197)</f>
        <v>0</v>
      </c>
      <c r="H188" s="174">
        <f t="shared" si="263"/>
        <v>0</v>
      </c>
      <c r="I188" s="217">
        <f>SUM(I189:I197)</f>
        <v>0</v>
      </c>
      <c r="J188" s="218">
        <f t="shared" ref="J188:K188" si="264">SUM(J189:J197)</f>
        <v>0</v>
      </c>
      <c r="K188" s="174">
        <f t="shared" si="264"/>
        <v>0</v>
      </c>
      <c r="L188" s="217">
        <f>SUM(L189:L197)</f>
        <v>0</v>
      </c>
      <c r="M188" s="173">
        <f t="shared" ref="M188:O188" si="265">SUM(M189:M197)</f>
        <v>0</v>
      </c>
      <c r="N188" s="174">
        <f t="shared" si="265"/>
        <v>0</v>
      </c>
      <c r="O188" s="217">
        <f t="shared" si="265"/>
        <v>0</v>
      </c>
      <c r="P188" s="219"/>
    </row>
    <row r="189" spans="1:16" hidden="1" x14ac:dyDescent="0.25">
      <c r="A189" s="52">
        <v>5211</v>
      </c>
      <c r="B189" s="95" t="s">
        <v>206</v>
      </c>
      <c r="C189" s="96">
        <f t="shared" si="189"/>
        <v>0</v>
      </c>
      <c r="D189" s="220"/>
      <c r="E189" s="221"/>
      <c r="F189" s="102">
        <f t="shared" ref="F189:F198" si="266">D189+E189</f>
        <v>0</v>
      </c>
      <c r="G189" s="220"/>
      <c r="H189" s="221"/>
      <c r="I189" s="102">
        <f t="shared" ref="I189:I198" si="267">G189+H189</f>
        <v>0</v>
      </c>
      <c r="J189" s="222"/>
      <c r="K189" s="221"/>
      <c r="L189" s="102">
        <f t="shared" ref="L189:L198" si="268">J189+K189</f>
        <v>0</v>
      </c>
      <c r="M189" s="220"/>
      <c r="N189" s="221"/>
      <c r="O189" s="102">
        <f t="shared" ref="O189:O198" si="269">M189+N189</f>
        <v>0</v>
      </c>
      <c r="P189" s="223"/>
    </row>
    <row r="190" spans="1:16" hidden="1" x14ac:dyDescent="0.25">
      <c r="A190" s="60">
        <v>5212</v>
      </c>
      <c r="B190" s="105" t="s">
        <v>207</v>
      </c>
      <c r="C190" s="106">
        <f t="shared" si="189"/>
        <v>0</v>
      </c>
      <c r="D190" s="224"/>
      <c r="E190" s="225"/>
      <c r="F190" s="112">
        <f t="shared" si="266"/>
        <v>0</v>
      </c>
      <c r="G190" s="224"/>
      <c r="H190" s="225"/>
      <c r="I190" s="112">
        <f t="shared" si="267"/>
        <v>0</v>
      </c>
      <c r="J190" s="226"/>
      <c r="K190" s="225"/>
      <c r="L190" s="112">
        <f t="shared" si="268"/>
        <v>0</v>
      </c>
      <c r="M190" s="224"/>
      <c r="N190" s="225"/>
      <c r="O190" s="112">
        <f t="shared" si="269"/>
        <v>0</v>
      </c>
      <c r="P190" s="227"/>
    </row>
    <row r="191" spans="1:16" hidden="1" x14ac:dyDescent="0.25">
      <c r="A191" s="60">
        <v>5213</v>
      </c>
      <c r="B191" s="105" t="s">
        <v>208</v>
      </c>
      <c r="C191" s="106">
        <f t="shared" si="189"/>
        <v>0</v>
      </c>
      <c r="D191" s="224"/>
      <c r="E191" s="225"/>
      <c r="F191" s="112">
        <f t="shared" si="266"/>
        <v>0</v>
      </c>
      <c r="G191" s="224"/>
      <c r="H191" s="225"/>
      <c r="I191" s="112">
        <f t="shared" si="267"/>
        <v>0</v>
      </c>
      <c r="J191" s="226"/>
      <c r="K191" s="225"/>
      <c r="L191" s="112">
        <f t="shared" si="268"/>
        <v>0</v>
      </c>
      <c r="M191" s="224"/>
      <c r="N191" s="225"/>
      <c r="O191" s="112">
        <f t="shared" si="269"/>
        <v>0</v>
      </c>
      <c r="P191" s="227"/>
    </row>
    <row r="192" spans="1:16" hidden="1" x14ac:dyDescent="0.25">
      <c r="A192" s="60">
        <v>5214</v>
      </c>
      <c r="B192" s="105" t="s">
        <v>209</v>
      </c>
      <c r="C192" s="106">
        <f t="shared" si="189"/>
        <v>0</v>
      </c>
      <c r="D192" s="224"/>
      <c r="E192" s="225"/>
      <c r="F192" s="112">
        <f t="shared" si="266"/>
        <v>0</v>
      </c>
      <c r="G192" s="224"/>
      <c r="H192" s="225"/>
      <c r="I192" s="112">
        <f t="shared" si="267"/>
        <v>0</v>
      </c>
      <c r="J192" s="226"/>
      <c r="K192" s="225"/>
      <c r="L192" s="112">
        <f t="shared" si="268"/>
        <v>0</v>
      </c>
      <c r="M192" s="224"/>
      <c r="N192" s="225"/>
      <c r="O192" s="112">
        <f t="shared" si="269"/>
        <v>0</v>
      </c>
      <c r="P192" s="227"/>
    </row>
    <row r="193" spans="1:16" hidden="1" x14ac:dyDescent="0.25">
      <c r="A193" s="60">
        <v>5215</v>
      </c>
      <c r="B193" s="105" t="s">
        <v>210</v>
      </c>
      <c r="C193" s="106">
        <f t="shared" si="189"/>
        <v>0</v>
      </c>
      <c r="D193" s="224"/>
      <c r="E193" s="225"/>
      <c r="F193" s="112">
        <f t="shared" si="266"/>
        <v>0</v>
      </c>
      <c r="G193" s="224"/>
      <c r="H193" s="225"/>
      <c r="I193" s="112">
        <f t="shared" si="267"/>
        <v>0</v>
      </c>
      <c r="J193" s="226"/>
      <c r="K193" s="225"/>
      <c r="L193" s="112">
        <f t="shared" si="268"/>
        <v>0</v>
      </c>
      <c r="M193" s="224"/>
      <c r="N193" s="225"/>
      <c r="O193" s="112">
        <f t="shared" si="269"/>
        <v>0</v>
      </c>
      <c r="P193" s="227"/>
    </row>
    <row r="194" spans="1:16" ht="14.25" hidden="1" customHeight="1" x14ac:dyDescent="0.25">
      <c r="A194" s="60">
        <v>5216</v>
      </c>
      <c r="B194" s="105" t="s">
        <v>211</v>
      </c>
      <c r="C194" s="106">
        <f t="shared" si="189"/>
        <v>0</v>
      </c>
      <c r="D194" s="224"/>
      <c r="E194" s="225"/>
      <c r="F194" s="112">
        <f t="shared" si="266"/>
        <v>0</v>
      </c>
      <c r="G194" s="224"/>
      <c r="H194" s="225"/>
      <c r="I194" s="112">
        <f t="shared" si="267"/>
        <v>0</v>
      </c>
      <c r="J194" s="226"/>
      <c r="K194" s="225"/>
      <c r="L194" s="112">
        <f t="shared" si="268"/>
        <v>0</v>
      </c>
      <c r="M194" s="224"/>
      <c r="N194" s="225"/>
      <c r="O194" s="112">
        <f t="shared" si="269"/>
        <v>0</v>
      </c>
      <c r="P194" s="227"/>
    </row>
    <row r="195" spans="1:16" hidden="1" x14ac:dyDescent="0.25">
      <c r="A195" s="60">
        <v>5217</v>
      </c>
      <c r="B195" s="105" t="s">
        <v>212</v>
      </c>
      <c r="C195" s="106">
        <f t="shared" si="189"/>
        <v>0</v>
      </c>
      <c r="D195" s="224"/>
      <c r="E195" s="225"/>
      <c r="F195" s="112">
        <f t="shared" si="266"/>
        <v>0</v>
      </c>
      <c r="G195" s="224"/>
      <c r="H195" s="225"/>
      <c r="I195" s="112">
        <f t="shared" si="267"/>
        <v>0</v>
      </c>
      <c r="J195" s="226"/>
      <c r="K195" s="225"/>
      <c r="L195" s="112">
        <f t="shared" si="268"/>
        <v>0</v>
      </c>
      <c r="M195" s="224"/>
      <c r="N195" s="225"/>
      <c r="O195" s="112">
        <f t="shared" si="269"/>
        <v>0</v>
      </c>
      <c r="P195" s="227"/>
    </row>
    <row r="196" spans="1:16" hidden="1" x14ac:dyDescent="0.25">
      <c r="A196" s="60">
        <v>5218</v>
      </c>
      <c r="B196" s="105" t="s">
        <v>213</v>
      </c>
      <c r="C196" s="106">
        <f t="shared" si="189"/>
        <v>0</v>
      </c>
      <c r="D196" s="224"/>
      <c r="E196" s="225"/>
      <c r="F196" s="112">
        <f t="shared" si="266"/>
        <v>0</v>
      </c>
      <c r="G196" s="224"/>
      <c r="H196" s="225"/>
      <c r="I196" s="112">
        <f t="shared" si="267"/>
        <v>0</v>
      </c>
      <c r="J196" s="226"/>
      <c r="K196" s="225"/>
      <c r="L196" s="112">
        <f t="shared" si="268"/>
        <v>0</v>
      </c>
      <c r="M196" s="224"/>
      <c r="N196" s="225"/>
      <c r="O196" s="112">
        <f t="shared" si="269"/>
        <v>0</v>
      </c>
      <c r="P196" s="227"/>
    </row>
    <row r="197" spans="1:16" hidden="1" x14ac:dyDescent="0.25">
      <c r="A197" s="60">
        <v>5219</v>
      </c>
      <c r="B197" s="105" t="s">
        <v>214</v>
      </c>
      <c r="C197" s="106">
        <f t="shared" si="189"/>
        <v>0</v>
      </c>
      <c r="D197" s="224"/>
      <c r="E197" s="225"/>
      <c r="F197" s="112">
        <f t="shared" si="266"/>
        <v>0</v>
      </c>
      <c r="G197" s="224"/>
      <c r="H197" s="225"/>
      <c r="I197" s="112">
        <f t="shared" si="267"/>
        <v>0</v>
      </c>
      <c r="J197" s="226"/>
      <c r="K197" s="225"/>
      <c r="L197" s="112">
        <f t="shared" si="268"/>
        <v>0</v>
      </c>
      <c r="M197" s="224"/>
      <c r="N197" s="225"/>
      <c r="O197" s="112">
        <f t="shared" si="269"/>
        <v>0</v>
      </c>
      <c r="P197" s="227"/>
    </row>
    <row r="198" spans="1:16" ht="13.5" hidden="1" customHeight="1" x14ac:dyDescent="0.25">
      <c r="A198" s="228">
        <v>5220</v>
      </c>
      <c r="B198" s="105" t="s">
        <v>215</v>
      </c>
      <c r="C198" s="106">
        <f t="shared" si="189"/>
        <v>0</v>
      </c>
      <c r="D198" s="224"/>
      <c r="E198" s="225"/>
      <c r="F198" s="112">
        <f t="shared" si="266"/>
        <v>0</v>
      </c>
      <c r="G198" s="224"/>
      <c r="H198" s="225"/>
      <c r="I198" s="112">
        <f t="shared" si="267"/>
        <v>0</v>
      </c>
      <c r="J198" s="226"/>
      <c r="K198" s="225"/>
      <c r="L198" s="112">
        <f t="shared" si="268"/>
        <v>0</v>
      </c>
      <c r="M198" s="224"/>
      <c r="N198" s="225"/>
      <c r="O198" s="112">
        <f t="shared" si="269"/>
        <v>0</v>
      </c>
      <c r="P198" s="227"/>
    </row>
    <row r="199" spans="1:16" hidden="1" x14ac:dyDescent="0.25">
      <c r="A199" s="228">
        <v>5230</v>
      </c>
      <c r="B199" s="105" t="s">
        <v>216</v>
      </c>
      <c r="C199" s="106">
        <f t="shared" si="189"/>
        <v>0</v>
      </c>
      <c r="D199" s="229">
        <f t="shared" ref="D199:E199" si="270">SUM(D200:D205)</f>
        <v>0</v>
      </c>
      <c r="E199" s="230">
        <f t="shared" si="270"/>
        <v>0</v>
      </c>
      <c r="F199" s="112">
        <f>SUM(F200:F205)</f>
        <v>0</v>
      </c>
      <c r="G199" s="229">
        <f t="shared" ref="G199:H199" si="271">SUM(G200:G205)</f>
        <v>0</v>
      </c>
      <c r="H199" s="230">
        <f t="shared" si="271"/>
        <v>0</v>
      </c>
      <c r="I199" s="112">
        <f>SUM(I200:I205)</f>
        <v>0</v>
      </c>
      <c r="J199" s="231">
        <f t="shared" ref="J199:K199" si="272">SUM(J200:J205)</f>
        <v>0</v>
      </c>
      <c r="K199" s="230">
        <f t="shared" si="272"/>
        <v>0</v>
      </c>
      <c r="L199" s="112">
        <f>SUM(L200:L205)</f>
        <v>0</v>
      </c>
      <c r="M199" s="229">
        <f t="shared" ref="M199:O199" si="273">SUM(M200:M205)</f>
        <v>0</v>
      </c>
      <c r="N199" s="230">
        <f t="shared" si="273"/>
        <v>0</v>
      </c>
      <c r="O199" s="112">
        <f t="shared" si="273"/>
        <v>0</v>
      </c>
      <c r="P199" s="227"/>
    </row>
    <row r="200" spans="1:16" hidden="1" x14ac:dyDescent="0.25">
      <c r="A200" s="60">
        <v>5231</v>
      </c>
      <c r="B200" s="105" t="s">
        <v>217</v>
      </c>
      <c r="C200" s="106">
        <f t="shared" si="189"/>
        <v>0</v>
      </c>
      <c r="D200" s="224"/>
      <c r="E200" s="225"/>
      <c r="F200" s="112">
        <f t="shared" ref="F200:F207" si="274">D200+E200</f>
        <v>0</v>
      </c>
      <c r="G200" s="224"/>
      <c r="H200" s="225"/>
      <c r="I200" s="112">
        <f t="shared" ref="I200:I207" si="275">G200+H200</f>
        <v>0</v>
      </c>
      <c r="J200" s="226"/>
      <c r="K200" s="225"/>
      <c r="L200" s="112">
        <f t="shared" ref="L200:L207" si="276">J200+K200</f>
        <v>0</v>
      </c>
      <c r="M200" s="224"/>
      <c r="N200" s="225"/>
      <c r="O200" s="112">
        <f t="shared" ref="O200:O207" si="277">M200+N200</f>
        <v>0</v>
      </c>
      <c r="P200" s="227"/>
    </row>
    <row r="201" spans="1:16" hidden="1" x14ac:dyDescent="0.25">
      <c r="A201" s="60">
        <v>5233</v>
      </c>
      <c r="B201" s="105" t="s">
        <v>218</v>
      </c>
      <c r="C201" s="106">
        <f t="shared" si="189"/>
        <v>0</v>
      </c>
      <c r="D201" s="224"/>
      <c r="E201" s="225"/>
      <c r="F201" s="112">
        <f t="shared" si="274"/>
        <v>0</v>
      </c>
      <c r="G201" s="224"/>
      <c r="H201" s="225"/>
      <c r="I201" s="112">
        <f t="shared" si="275"/>
        <v>0</v>
      </c>
      <c r="J201" s="226"/>
      <c r="K201" s="225"/>
      <c r="L201" s="112">
        <f t="shared" si="276"/>
        <v>0</v>
      </c>
      <c r="M201" s="224"/>
      <c r="N201" s="225"/>
      <c r="O201" s="112">
        <f t="shared" si="277"/>
        <v>0</v>
      </c>
      <c r="P201" s="227"/>
    </row>
    <row r="202" spans="1:16" ht="24" hidden="1" x14ac:dyDescent="0.25">
      <c r="A202" s="60">
        <v>5234</v>
      </c>
      <c r="B202" s="105" t="s">
        <v>219</v>
      </c>
      <c r="C202" s="106">
        <f t="shared" si="189"/>
        <v>0</v>
      </c>
      <c r="D202" s="224"/>
      <c r="E202" s="225"/>
      <c r="F202" s="112">
        <f t="shared" si="274"/>
        <v>0</v>
      </c>
      <c r="G202" s="224"/>
      <c r="H202" s="225"/>
      <c r="I202" s="112">
        <f t="shared" si="275"/>
        <v>0</v>
      </c>
      <c r="J202" s="226"/>
      <c r="K202" s="225"/>
      <c r="L202" s="112">
        <f t="shared" si="276"/>
        <v>0</v>
      </c>
      <c r="M202" s="224"/>
      <c r="N202" s="225"/>
      <c r="O202" s="112">
        <f t="shared" si="277"/>
        <v>0</v>
      </c>
      <c r="P202" s="227"/>
    </row>
    <row r="203" spans="1:16" ht="14.25" hidden="1" customHeight="1" x14ac:dyDescent="0.25">
      <c r="A203" s="60">
        <v>5236</v>
      </c>
      <c r="B203" s="105" t="s">
        <v>220</v>
      </c>
      <c r="C203" s="106">
        <f t="shared" si="189"/>
        <v>0</v>
      </c>
      <c r="D203" s="224"/>
      <c r="E203" s="225"/>
      <c r="F203" s="112">
        <f t="shared" si="274"/>
        <v>0</v>
      </c>
      <c r="G203" s="224"/>
      <c r="H203" s="225"/>
      <c r="I203" s="112">
        <f t="shared" si="275"/>
        <v>0</v>
      </c>
      <c r="J203" s="226"/>
      <c r="K203" s="225"/>
      <c r="L203" s="112">
        <f t="shared" si="276"/>
        <v>0</v>
      </c>
      <c r="M203" s="224"/>
      <c r="N203" s="225"/>
      <c r="O203" s="112">
        <f t="shared" si="277"/>
        <v>0</v>
      </c>
      <c r="P203" s="227"/>
    </row>
    <row r="204" spans="1:16" ht="24" hidden="1" x14ac:dyDescent="0.25">
      <c r="A204" s="60">
        <v>5238</v>
      </c>
      <c r="B204" s="105" t="s">
        <v>221</v>
      </c>
      <c r="C204" s="106">
        <f t="shared" si="189"/>
        <v>0</v>
      </c>
      <c r="D204" s="224"/>
      <c r="E204" s="225"/>
      <c r="F204" s="112">
        <f t="shared" si="274"/>
        <v>0</v>
      </c>
      <c r="G204" s="224"/>
      <c r="H204" s="225"/>
      <c r="I204" s="112">
        <f t="shared" si="275"/>
        <v>0</v>
      </c>
      <c r="J204" s="226"/>
      <c r="K204" s="225"/>
      <c r="L204" s="112">
        <f t="shared" si="276"/>
        <v>0</v>
      </c>
      <c r="M204" s="224"/>
      <c r="N204" s="225"/>
      <c r="O204" s="112">
        <f t="shared" si="277"/>
        <v>0</v>
      </c>
      <c r="P204" s="227"/>
    </row>
    <row r="205" spans="1:16" ht="24" hidden="1" x14ac:dyDescent="0.25">
      <c r="A205" s="60">
        <v>5239</v>
      </c>
      <c r="B205" s="105" t="s">
        <v>222</v>
      </c>
      <c r="C205" s="106">
        <f t="shared" si="189"/>
        <v>0</v>
      </c>
      <c r="D205" s="224"/>
      <c r="E205" s="225"/>
      <c r="F205" s="112">
        <f t="shared" si="274"/>
        <v>0</v>
      </c>
      <c r="G205" s="224"/>
      <c r="H205" s="225"/>
      <c r="I205" s="112">
        <f t="shared" si="275"/>
        <v>0</v>
      </c>
      <c r="J205" s="226"/>
      <c r="K205" s="225"/>
      <c r="L205" s="112">
        <f t="shared" si="276"/>
        <v>0</v>
      </c>
      <c r="M205" s="224"/>
      <c r="N205" s="225"/>
      <c r="O205" s="112">
        <f t="shared" si="277"/>
        <v>0</v>
      </c>
      <c r="P205" s="227"/>
    </row>
    <row r="206" spans="1:16" ht="36" hidden="1" x14ac:dyDescent="0.25">
      <c r="A206" s="228">
        <v>5240</v>
      </c>
      <c r="B206" s="105" t="s">
        <v>223</v>
      </c>
      <c r="C206" s="106">
        <f t="shared" si="189"/>
        <v>0</v>
      </c>
      <c r="D206" s="224"/>
      <c r="E206" s="225"/>
      <c r="F206" s="112">
        <f t="shared" si="274"/>
        <v>0</v>
      </c>
      <c r="G206" s="224"/>
      <c r="H206" s="225"/>
      <c r="I206" s="112">
        <f t="shared" si="275"/>
        <v>0</v>
      </c>
      <c r="J206" s="226"/>
      <c r="K206" s="225"/>
      <c r="L206" s="112">
        <f t="shared" si="276"/>
        <v>0</v>
      </c>
      <c r="M206" s="224"/>
      <c r="N206" s="225"/>
      <c r="O206" s="112">
        <f t="shared" si="277"/>
        <v>0</v>
      </c>
      <c r="P206" s="227"/>
    </row>
    <row r="207" spans="1:16" hidden="1" x14ac:dyDescent="0.25">
      <c r="A207" s="228">
        <v>5250</v>
      </c>
      <c r="B207" s="105" t="s">
        <v>224</v>
      </c>
      <c r="C207" s="106">
        <f t="shared" si="189"/>
        <v>0</v>
      </c>
      <c r="D207" s="224"/>
      <c r="E207" s="225"/>
      <c r="F207" s="112">
        <f t="shared" si="274"/>
        <v>0</v>
      </c>
      <c r="G207" s="224"/>
      <c r="H207" s="225"/>
      <c r="I207" s="112">
        <f t="shared" si="275"/>
        <v>0</v>
      </c>
      <c r="J207" s="226"/>
      <c r="K207" s="225"/>
      <c r="L207" s="112">
        <f t="shared" si="276"/>
        <v>0</v>
      </c>
      <c r="M207" s="224"/>
      <c r="N207" s="225"/>
      <c r="O207" s="112">
        <f t="shared" si="277"/>
        <v>0</v>
      </c>
      <c r="P207" s="227"/>
    </row>
    <row r="208" spans="1:16" hidden="1" x14ac:dyDescent="0.25">
      <c r="A208" s="228">
        <v>5260</v>
      </c>
      <c r="B208" s="105" t="s">
        <v>225</v>
      </c>
      <c r="C208" s="106">
        <f t="shared" si="189"/>
        <v>0</v>
      </c>
      <c r="D208" s="229">
        <f t="shared" ref="D208:E208" si="278">SUM(D209)</f>
        <v>0</v>
      </c>
      <c r="E208" s="230">
        <f t="shared" si="278"/>
        <v>0</v>
      </c>
      <c r="F208" s="112">
        <f>SUM(F209)</f>
        <v>0</v>
      </c>
      <c r="G208" s="229">
        <f t="shared" ref="G208:H208" si="279">SUM(G209)</f>
        <v>0</v>
      </c>
      <c r="H208" s="230">
        <f t="shared" si="279"/>
        <v>0</v>
      </c>
      <c r="I208" s="112">
        <f>SUM(I209)</f>
        <v>0</v>
      </c>
      <c r="J208" s="231">
        <f t="shared" ref="J208:K208" si="280">SUM(J209)</f>
        <v>0</v>
      </c>
      <c r="K208" s="230">
        <f t="shared" si="280"/>
        <v>0</v>
      </c>
      <c r="L208" s="112">
        <f>SUM(L209)</f>
        <v>0</v>
      </c>
      <c r="M208" s="229">
        <f t="shared" ref="M208:O208" si="281">SUM(M209)</f>
        <v>0</v>
      </c>
      <c r="N208" s="230">
        <f t="shared" si="281"/>
        <v>0</v>
      </c>
      <c r="O208" s="112">
        <f t="shared" si="281"/>
        <v>0</v>
      </c>
      <c r="P208" s="227"/>
    </row>
    <row r="209" spans="1:16" ht="24" hidden="1" x14ac:dyDescent="0.25">
      <c r="A209" s="60">
        <v>5269</v>
      </c>
      <c r="B209" s="105" t="s">
        <v>226</v>
      </c>
      <c r="C209" s="106">
        <f t="shared" si="189"/>
        <v>0</v>
      </c>
      <c r="D209" s="224"/>
      <c r="E209" s="225"/>
      <c r="F209" s="112">
        <f t="shared" ref="F209:F210" si="282">D209+E209</f>
        <v>0</v>
      </c>
      <c r="G209" s="224"/>
      <c r="H209" s="225"/>
      <c r="I209" s="112">
        <f t="shared" ref="I209:I210" si="283">G209+H209</f>
        <v>0</v>
      </c>
      <c r="J209" s="226"/>
      <c r="K209" s="225"/>
      <c r="L209" s="112">
        <f t="shared" ref="L209:L210" si="284">J209+K209</f>
        <v>0</v>
      </c>
      <c r="M209" s="224"/>
      <c r="N209" s="225"/>
      <c r="O209" s="112">
        <f t="shared" ref="O209:O210" si="285">M209+N209</f>
        <v>0</v>
      </c>
      <c r="P209" s="227"/>
    </row>
    <row r="210" spans="1:16" ht="24" hidden="1" x14ac:dyDescent="0.25">
      <c r="A210" s="216">
        <v>5270</v>
      </c>
      <c r="B210" s="167" t="s">
        <v>227</v>
      </c>
      <c r="C210" s="172">
        <f t="shared" si="189"/>
        <v>0</v>
      </c>
      <c r="D210" s="232"/>
      <c r="E210" s="233"/>
      <c r="F210" s="217">
        <f t="shared" si="282"/>
        <v>0</v>
      </c>
      <c r="G210" s="232"/>
      <c r="H210" s="233"/>
      <c r="I210" s="217">
        <f t="shared" si="283"/>
        <v>0</v>
      </c>
      <c r="J210" s="234"/>
      <c r="K210" s="233"/>
      <c r="L210" s="217">
        <f t="shared" si="284"/>
        <v>0</v>
      </c>
      <c r="M210" s="232"/>
      <c r="N210" s="233"/>
      <c r="O210" s="217">
        <f t="shared" si="285"/>
        <v>0</v>
      </c>
      <c r="P210" s="219"/>
    </row>
    <row r="211" spans="1:16" ht="24" x14ac:dyDescent="0.25">
      <c r="A211" s="204">
        <v>6000</v>
      </c>
      <c r="B211" s="204" t="s">
        <v>228</v>
      </c>
      <c r="C211" s="205">
        <f t="shared" si="189"/>
        <v>451197</v>
      </c>
      <c r="D211" s="206">
        <f t="shared" ref="D211:O211" si="286">D212+D232+D240+D250</f>
        <v>450900</v>
      </c>
      <c r="E211" s="207">
        <f t="shared" si="286"/>
        <v>297</v>
      </c>
      <c r="F211" s="208">
        <f t="shared" si="286"/>
        <v>451197</v>
      </c>
      <c r="G211" s="206">
        <f t="shared" si="286"/>
        <v>0</v>
      </c>
      <c r="H211" s="207">
        <f t="shared" si="286"/>
        <v>0</v>
      </c>
      <c r="I211" s="208">
        <f t="shared" si="286"/>
        <v>0</v>
      </c>
      <c r="J211" s="209">
        <f t="shared" si="286"/>
        <v>0</v>
      </c>
      <c r="K211" s="207">
        <f t="shared" si="286"/>
        <v>0</v>
      </c>
      <c r="L211" s="208">
        <f t="shared" si="286"/>
        <v>0</v>
      </c>
      <c r="M211" s="206">
        <f t="shared" si="286"/>
        <v>0</v>
      </c>
      <c r="N211" s="207">
        <f t="shared" si="286"/>
        <v>0</v>
      </c>
      <c r="O211" s="208">
        <f t="shared" si="286"/>
        <v>0</v>
      </c>
      <c r="P211" s="210"/>
    </row>
    <row r="212" spans="1:16" ht="14.25" customHeight="1" x14ac:dyDescent="0.25">
      <c r="A212" s="259">
        <v>6200</v>
      </c>
      <c r="B212" s="251" t="s">
        <v>229</v>
      </c>
      <c r="C212" s="260">
        <f t="shared" si="189"/>
        <v>74863</v>
      </c>
      <c r="D212" s="261">
        <f t="shared" ref="D212:E212" si="287">SUM(D213,D214,D216,D219,D225,D226,D227)</f>
        <v>74863</v>
      </c>
      <c r="E212" s="262">
        <f t="shared" si="287"/>
        <v>0</v>
      </c>
      <c r="F212" s="263">
        <f>SUM(F213,F214,F216,F219,F225,F226,F227)</f>
        <v>74863</v>
      </c>
      <c r="G212" s="261">
        <f t="shared" ref="G212:H212" si="288">SUM(G213,G214,G216,G219,G225,G226,G227)</f>
        <v>0</v>
      </c>
      <c r="H212" s="262">
        <f t="shared" si="288"/>
        <v>0</v>
      </c>
      <c r="I212" s="263">
        <f>SUM(I213,I214,I216,I219,I225,I226,I227)</f>
        <v>0</v>
      </c>
      <c r="J212" s="264">
        <f t="shared" ref="J212:K212" si="289">SUM(J213,J214,J216,J219,J225,J226,J227)</f>
        <v>0</v>
      </c>
      <c r="K212" s="262">
        <f t="shared" si="289"/>
        <v>0</v>
      </c>
      <c r="L212" s="263">
        <f>SUM(L213,L214,L216,L219,L225,L226,L227)</f>
        <v>0</v>
      </c>
      <c r="M212" s="261">
        <f t="shared" ref="M212:O212" si="290">SUM(M213,M214,M216,M219,M225,M226,M227)</f>
        <v>0</v>
      </c>
      <c r="N212" s="262">
        <f t="shared" si="290"/>
        <v>0</v>
      </c>
      <c r="O212" s="263">
        <f t="shared" si="290"/>
        <v>0</v>
      </c>
      <c r="P212" s="215"/>
    </row>
    <row r="213" spans="1:16" ht="24" hidden="1" x14ac:dyDescent="0.25">
      <c r="A213" s="236">
        <v>6220</v>
      </c>
      <c r="B213" s="95" t="s">
        <v>230</v>
      </c>
      <c r="C213" s="96">
        <f t="shared" ref="C213:C276" si="291">F213+I213+L213+O213</f>
        <v>0</v>
      </c>
      <c r="D213" s="220"/>
      <c r="E213" s="221"/>
      <c r="F213" s="102">
        <f>D213+E213</f>
        <v>0</v>
      </c>
      <c r="G213" s="220"/>
      <c r="H213" s="221"/>
      <c r="I213" s="102">
        <f>G213+H213</f>
        <v>0</v>
      </c>
      <c r="J213" s="222"/>
      <c r="K213" s="221"/>
      <c r="L213" s="102">
        <f>J213+K213</f>
        <v>0</v>
      </c>
      <c r="M213" s="220"/>
      <c r="N213" s="221"/>
      <c r="O213" s="102">
        <f t="shared" ref="O213" si="292">M213+N213</f>
        <v>0</v>
      </c>
      <c r="P213" s="223"/>
    </row>
    <row r="214" spans="1:16" hidden="1" x14ac:dyDescent="0.25">
      <c r="A214" s="228">
        <v>6230</v>
      </c>
      <c r="B214" s="105" t="s">
        <v>231</v>
      </c>
      <c r="C214" s="106">
        <f t="shared" si="291"/>
        <v>0</v>
      </c>
      <c r="D214" s="229">
        <f t="shared" ref="D214:O214" si="293">SUM(D215)</f>
        <v>0</v>
      </c>
      <c r="E214" s="230">
        <f t="shared" si="293"/>
        <v>0</v>
      </c>
      <c r="F214" s="112">
        <f t="shared" si="293"/>
        <v>0</v>
      </c>
      <c r="G214" s="229">
        <f t="shared" si="293"/>
        <v>0</v>
      </c>
      <c r="H214" s="230">
        <f t="shared" si="293"/>
        <v>0</v>
      </c>
      <c r="I214" s="112">
        <f t="shared" si="293"/>
        <v>0</v>
      </c>
      <c r="J214" s="231">
        <f t="shared" si="293"/>
        <v>0</v>
      </c>
      <c r="K214" s="230">
        <f t="shared" si="293"/>
        <v>0</v>
      </c>
      <c r="L214" s="112">
        <f t="shared" si="293"/>
        <v>0</v>
      </c>
      <c r="M214" s="229">
        <f t="shared" si="293"/>
        <v>0</v>
      </c>
      <c r="N214" s="230">
        <f t="shared" si="293"/>
        <v>0</v>
      </c>
      <c r="O214" s="112">
        <f t="shared" si="293"/>
        <v>0</v>
      </c>
      <c r="P214" s="227"/>
    </row>
    <row r="215" spans="1:16" ht="24" hidden="1" x14ac:dyDescent="0.25">
      <c r="A215" s="60">
        <v>6239</v>
      </c>
      <c r="B215" s="95" t="s">
        <v>232</v>
      </c>
      <c r="C215" s="106">
        <f t="shared" si="291"/>
        <v>0</v>
      </c>
      <c r="D215" s="220"/>
      <c r="E215" s="221"/>
      <c r="F215" s="102">
        <f>D215+E215</f>
        <v>0</v>
      </c>
      <c r="G215" s="220"/>
      <c r="H215" s="221"/>
      <c r="I215" s="102">
        <f>G215+H215</f>
        <v>0</v>
      </c>
      <c r="J215" s="222"/>
      <c r="K215" s="221"/>
      <c r="L215" s="102">
        <f>J215+K215</f>
        <v>0</v>
      </c>
      <c r="M215" s="220"/>
      <c r="N215" s="221"/>
      <c r="O215" s="102">
        <f t="shared" ref="O215" si="294">M215+N215</f>
        <v>0</v>
      </c>
      <c r="P215" s="223"/>
    </row>
    <row r="216" spans="1:16" ht="24" hidden="1" x14ac:dyDescent="0.25">
      <c r="A216" s="228">
        <v>6240</v>
      </c>
      <c r="B216" s="105" t="s">
        <v>233</v>
      </c>
      <c r="C216" s="106">
        <f t="shared" si="291"/>
        <v>0</v>
      </c>
      <c r="D216" s="229">
        <f t="shared" ref="D216:E216" si="295">SUM(D217:D218)</f>
        <v>0</v>
      </c>
      <c r="E216" s="230">
        <f t="shared" si="295"/>
        <v>0</v>
      </c>
      <c r="F216" s="112">
        <f>SUM(F217:F218)</f>
        <v>0</v>
      </c>
      <c r="G216" s="229">
        <f t="shared" ref="G216:H216" si="296">SUM(G217:G218)</f>
        <v>0</v>
      </c>
      <c r="H216" s="230">
        <f t="shared" si="296"/>
        <v>0</v>
      </c>
      <c r="I216" s="112">
        <f>SUM(I217:I218)</f>
        <v>0</v>
      </c>
      <c r="J216" s="231">
        <f t="shared" ref="J216:K216" si="297">SUM(J217:J218)</f>
        <v>0</v>
      </c>
      <c r="K216" s="230">
        <f t="shared" si="297"/>
        <v>0</v>
      </c>
      <c r="L216" s="112">
        <f>SUM(L217:L218)</f>
        <v>0</v>
      </c>
      <c r="M216" s="229">
        <f t="shared" ref="M216:O216" si="298">SUM(M217:M218)</f>
        <v>0</v>
      </c>
      <c r="N216" s="230">
        <f t="shared" si="298"/>
        <v>0</v>
      </c>
      <c r="O216" s="112">
        <f t="shared" si="298"/>
        <v>0</v>
      </c>
      <c r="P216" s="227"/>
    </row>
    <row r="217" spans="1:16" hidden="1" x14ac:dyDescent="0.25">
      <c r="A217" s="60">
        <v>6241</v>
      </c>
      <c r="B217" s="105" t="s">
        <v>234</v>
      </c>
      <c r="C217" s="106">
        <f t="shared" si="291"/>
        <v>0</v>
      </c>
      <c r="D217" s="224"/>
      <c r="E217" s="225"/>
      <c r="F217" s="112">
        <f t="shared" ref="F217:F218" si="299">D217+E217</f>
        <v>0</v>
      </c>
      <c r="G217" s="224"/>
      <c r="H217" s="225"/>
      <c r="I217" s="112">
        <f t="shared" ref="I217:I218" si="300">G217+H217</f>
        <v>0</v>
      </c>
      <c r="J217" s="226"/>
      <c r="K217" s="225"/>
      <c r="L217" s="112">
        <f t="shared" ref="L217:L218" si="301">J217+K217</f>
        <v>0</v>
      </c>
      <c r="M217" s="224"/>
      <c r="N217" s="225"/>
      <c r="O217" s="112">
        <f t="shared" ref="O217:O218" si="302">M217+N217</f>
        <v>0</v>
      </c>
      <c r="P217" s="227"/>
    </row>
    <row r="218" spans="1:16" hidden="1" x14ac:dyDescent="0.25">
      <c r="A218" s="60">
        <v>6242</v>
      </c>
      <c r="B218" s="105" t="s">
        <v>235</v>
      </c>
      <c r="C218" s="106">
        <f t="shared" si="291"/>
        <v>0</v>
      </c>
      <c r="D218" s="224"/>
      <c r="E218" s="225"/>
      <c r="F218" s="112">
        <f t="shared" si="299"/>
        <v>0</v>
      </c>
      <c r="G218" s="224"/>
      <c r="H218" s="225"/>
      <c r="I218" s="112">
        <f t="shared" si="300"/>
        <v>0</v>
      </c>
      <c r="J218" s="226"/>
      <c r="K218" s="225"/>
      <c r="L218" s="112">
        <f t="shared" si="301"/>
        <v>0</v>
      </c>
      <c r="M218" s="224"/>
      <c r="N218" s="225"/>
      <c r="O218" s="112">
        <f t="shared" si="302"/>
        <v>0</v>
      </c>
      <c r="P218" s="227"/>
    </row>
    <row r="219" spans="1:16" ht="25.5" customHeight="1" x14ac:dyDescent="0.25">
      <c r="A219" s="228">
        <v>6250</v>
      </c>
      <c r="B219" s="105" t="s">
        <v>236</v>
      </c>
      <c r="C219" s="106">
        <f t="shared" si="291"/>
        <v>47863</v>
      </c>
      <c r="D219" s="229">
        <f t="shared" ref="D219:E219" si="303">SUM(D220:D224)</f>
        <v>47863</v>
      </c>
      <c r="E219" s="230">
        <f t="shared" si="303"/>
        <v>0</v>
      </c>
      <c r="F219" s="112">
        <f>SUM(F220:F224)</f>
        <v>47863</v>
      </c>
      <c r="G219" s="229">
        <f t="shared" ref="G219:H219" si="304">SUM(G220:G224)</f>
        <v>0</v>
      </c>
      <c r="H219" s="230">
        <f t="shared" si="304"/>
        <v>0</v>
      </c>
      <c r="I219" s="112">
        <f>SUM(I220:I224)</f>
        <v>0</v>
      </c>
      <c r="J219" s="231">
        <f t="shared" ref="J219:K219" si="305">SUM(J220:J224)</f>
        <v>0</v>
      </c>
      <c r="K219" s="230">
        <f t="shared" si="305"/>
        <v>0</v>
      </c>
      <c r="L219" s="112">
        <f>SUM(L220:L224)</f>
        <v>0</v>
      </c>
      <c r="M219" s="229">
        <f t="shared" ref="M219:O219" si="306">SUM(M220:M224)</f>
        <v>0</v>
      </c>
      <c r="N219" s="230">
        <f t="shared" si="306"/>
        <v>0</v>
      </c>
      <c r="O219" s="112">
        <f t="shared" si="306"/>
        <v>0</v>
      </c>
      <c r="P219" s="227"/>
    </row>
    <row r="220" spans="1:16" ht="14.25" customHeight="1" x14ac:dyDescent="0.25">
      <c r="A220" s="60">
        <v>6252</v>
      </c>
      <c r="B220" s="105" t="s">
        <v>237</v>
      </c>
      <c r="C220" s="106">
        <f t="shared" si="291"/>
        <v>9500</v>
      </c>
      <c r="D220" s="224">
        <v>9500</v>
      </c>
      <c r="E220" s="225"/>
      <c r="F220" s="112">
        <f t="shared" ref="F220:F226" si="307">D220+E220</f>
        <v>9500</v>
      </c>
      <c r="G220" s="224"/>
      <c r="H220" s="225"/>
      <c r="I220" s="112">
        <f t="shared" ref="I220:I226" si="308">G220+H220</f>
        <v>0</v>
      </c>
      <c r="J220" s="226"/>
      <c r="K220" s="225"/>
      <c r="L220" s="112">
        <f t="shared" ref="L220:L226" si="309">J220+K220</f>
        <v>0</v>
      </c>
      <c r="M220" s="224"/>
      <c r="N220" s="225"/>
      <c r="O220" s="112">
        <f t="shared" ref="O220:O226" si="310">M220+N220</f>
        <v>0</v>
      </c>
      <c r="P220" s="227"/>
    </row>
    <row r="221" spans="1:16" ht="14.25" hidden="1" customHeight="1" x14ac:dyDescent="0.25">
      <c r="A221" s="60">
        <v>6253</v>
      </c>
      <c r="B221" s="105" t="s">
        <v>238</v>
      </c>
      <c r="C221" s="106">
        <f t="shared" si="291"/>
        <v>0</v>
      </c>
      <c r="D221" s="224"/>
      <c r="E221" s="225"/>
      <c r="F221" s="112">
        <f t="shared" si="307"/>
        <v>0</v>
      </c>
      <c r="G221" s="224"/>
      <c r="H221" s="225"/>
      <c r="I221" s="112">
        <f t="shared" si="308"/>
        <v>0</v>
      </c>
      <c r="J221" s="226"/>
      <c r="K221" s="225"/>
      <c r="L221" s="112">
        <f t="shared" si="309"/>
        <v>0</v>
      </c>
      <c r="M221" s="224"/>
      <c r="N221" s="225"/>
      <c r="O221" s="112">
        <f t="shared" si="310"/>
        <v>0</v>
      </c>
      <c r="P221" s="227"/>
    </row>
    <row r="222" spans="1:16" ht="24" hidden="1" x14ac:dyDescent="0.25">
      <c r="A222" s="60">
        <v>6254</v>
      </c>
      <c r="B222" s="105" t="s">
        <v>239</v>
      </c>
      <c r="C222" s="106">
        <f t="shared" si="291"/>
        <v>0</v>
      </c>
      <c r="D222" s="224"/>
      <c r="E222" s="225"/>
      <c r="F222" s="112">
        <f t="shared" si="307"/>
        <v>0</v>
      </c>
      <c r="G222" s="224"/>
      <c r="H222" s="225"/>
      <c r="I222" s="112">
        <f t="shared" si="308"/>
        <v>0</v>
      </c>
      <c r="J222" s="226"/>
      <c r="K222" s="225"/>
      <c r="L222" s="112">
        <f t="shared" si="309"/>
        <v>0</v>
      </c>
      <c r="M222" s="224"/>
      <c r="N222" s="225"/>
      <c r="O222" s="112">
        <f t="shared" si="310"/>
        <v>0</v>
      </c>
      <c r="P222" s="227"/>
    </row>
    <row r="223" spans="1:16" ht="24" x14ac:dyDescent="0.25">
      <c r="A223" s="60">
        <v>6255</v>
      </c>
      <c r="B223" s="105" t="s">
        <v>240</v>
      </c>
      <c r="C223" s="106">
        <f t="shared" si="291"/>
        <v>33663</v>
      </c>
      <c r="D223" s="224">
        <v>33663</v>
      </c>
      <c r="E223" s="225"/>
      <c r="F223" s="112">
        <f t="shared" si="307"/>
        <v>33663</v>
      </c>
      <c r="G223" s="224"/>
      <c r="H223" s="225"/>
      <c r="I223" s="112">
        <f t="shared" si="308"/>
        <v>0</v>
      </c>
      <c r="J223" s="226"/>
      <c r="K223" s="225"/>
      <c r="L223" s="112">
        <f t="shared" si="309"/>
        <v>0</v>
      </c>
      <c r="M223" s="224"/>
      <c r="N223" s="225"/>
      <c r="O223" s="112">
        <f t="shared" si="310"/>
        <v>0</v>
      </c>
      <c r="P223" s="284"/>
    </row>
    <row r="224" spans="1:16" x14ac:dyDescent="0.25">
      <c r="A224" s="60">
        <v>6259</v>
      </c>
      <c r="B224" s="105" t="s">
        <v>241</v>
      </c>
      <c r="C224" s="106">
        <f t="shared" si="291"/>
        <v>4700</v>
      </c>
      <c r="D224" s="224">
        <v>4700</v>
      </c>
      <c r="E224" s="225"/>
      <c r="F224" s="112">
        <f t="shared" si="307"/>
        <v>4700</v>
      </c>
      <c r="G224" s="224"/>
      <c r="H224" s="225"/>
      <c r="I224" s="112">
        <f t="shared" si="308"/>
        <v>0</v>
      </c>
      <c r="J224" s="226"/>
      <c r="K224" s="225"/>
      <c r="L224" s="112">
        <f t="shared" si="309"/>
        <v>0</v>
      </c>
      <c r="M224" s="224"/>
      <c r="N224" s="225"/>
      <c r="O224" s="112">
        <f t="shared" si="310"/>
        <v>0</v>
      </c>
      <c r="P224" s="284"/>
    </row>
    <row r="225" spans="1:16" ht="24" x14ac:dyDescent="0.25">
      <c r="A225" s="228">
        <v>6260</v>
      </c>
      <c r="B225" s="105" t="s">
        <v>242</v>
      </c>
      <c r="C225" s="106">
        <f t="shared" si="291"/>
        <v>27000</v>
      </c>
      <c r="D225" s="224">
        <v>27000</v>
      </c>
      <c r="E225" s="225"/>
      <c r="F225" s="112">
        <f t="shared" si="307"/>
        <v>27000</v>
      </c>
      <c r="G225" s="224"/>
      <c r="H225" s="225"/>
      <c r="I225" s="112">
        <f t="shared" si="308"/>
        <v>0</v>
      </c>
      <c r="J225" s="226"/>
      <c r="K225" s="225"/>
      <c r="L225" s="112">
        <f t="shared" si="309"/>
        <v>0</v>
      </c>
      <c r="M225" s="224"/>
      <c r="N225" s="225"/>
      <c r="O225" s="112">
        <f t="shared" si="310"/>
        <v>0</v>
      </c>
      <c r="P225" s="227"/>
    </row>
    <row r="226" spans="1:16" hidden="1" x14ac:dyDescent="0.25">
      <c r="A226" s="228">
        <v>6270</v>
      </c>
      <c r="B226" s="105" t="s">
        <v>243</v>
      </c>
      <c r="C226" s="106">
        <f t="shared" si="291"/>
        <v>0</v>
      </c>
      <c r="D226" s="224"/>
      <c r="E226" s="225"/>
      <c r="F226" s="112">
        <f t="shared" si="307"/>
        <v>0</v>
      </c>
      <c r="G226" s="224"/>
      <c r="H226" s="225"/>
      <c r="I226" s="112">
        <f t="shared" si="308"/>
        <v>0</v>
      </c>
      <c r="J226" s="226"/>
      <c r="K226" s="225"/>
      <c r="L226" s="112">
        <f t="shared" si="309"/>
        <v>0</v>
      </c>
      <c r="M226" s="224"/>
      <c r="N226" s="225"/>
      <c r="O226" s="112">
        <f t="shared" si="310"/>
        <v>0</v>
      </c>
      <c r="P226" s="227"/>
    </row>
    <row r="227" spans="1:16" ht="24" hidden="1" x14ac:dyDescent="0.25">
      <c r="A227" s="236">
        <v>6290</v>
      </c>
      <c r="B227" s="95" t="s">
        <v>244</v>
      </c>
      <c r="C227" s="252">
        <f t="shared" si="291"/>
        <v>0</v>
      </c>
      <c r="D227" s="237">
        <f t="shared" ref="D227:E227" si="311">SUM(D228:D231)</f>
        <v>0</v>
      </c>
      <c r="E227" s="238">
        <f t="shared" si="311"/>
        <v>0</v>
      </c>
      <c r="F227" s="102">
        <f>SUM(F228:F231)</f>
        <v>0</v>
      </c>
      <c r="G227" s="237">
        <f t="shared" ref="G227:O227" si="312">SUM(G228:G231)</f>
        <v>0</v>
      </c>
      <c r="H227" s="238">
        <f t="shared" si="312"/>
        <v>0</v>
      </c>
      <c r="I227" s="102">
        <f t="shared" si="312"/>
        <v>0</v>
      </c>
      <c r="J227" s="239">
        <f t="shared" si="312"/>
        <v>0</v>
      </c>
      <c r="K227" s="238">
        <f t="shared" si="312"/>
        <v>0</v>
      </c>
      <c r="L227" s="102">
        <f t="shared" si="312"/>
        <v>0</v>
      </c>
      <c r="M227" s="237">
        <f t="shared" si="312"/>
        <v>0</v>
      </c>
      <c r="N227" s="238">
        <f t="shared" si="312"/>
        <v>0</v>
      </c>
      <c r="O227" s="102">
        <f t="shared" si="312"/>
        <v>0</v>
      </c>
      <c r="P227" s="253"/>
    </row>
    <row r="228" spans="1:16" hidden="1" x14ac:dyDescent="0.25">
      <c r="A228" s="60">
        <v>6291</v>
      </c>
      <c r="B228" s="105" t="s">
        <v>245</v>
      </c>
      <c r="C228" s="106">
        <f t="shared" si="291"/>
        <v>0</v>
      </c>
      <c r="D228" s="224"/>
      <c r="E228" s="225"/>
      <c r="F228" s="112">
        <f t="shared" ref="F228:F231" si="313">D228+E228</f>
        <v>0</v>
      </c>
      <c r="G228" s="224"/>
      <c r="H228" s="225"/>
      <c r="I228" s="112">
        <f t="shared" ref="I228:I231" si="314">G228+H228</f>
        <v>0</v>
      </c>
      <c r="J228" s="226"/>
      <c r="K228" s="225"/>
      <c r="L228" s="112">
        <f t="shared" ref="L228:L231" si="315">J228+K228</f>
        <v>0</v>
      </c>
      <c r="M228" s="224"/>
      <c r="N228" s="225"/>
      <c r="O228" s="112">
        <f t="shared" ref="O228:O231" si="316">M228+N228</f>
        <v>0</v>
      </c>
      <c r="P228" s="227"/>
    </row>
    <row r="229" spans="1:16" hidden="1" x14ac:dyDescent="0.25">
      <c r="A229" s="60">
        <v>6292</v>
      </c>
      <c r="B229" s="105" t="s">
        <v>246</v>
      </c>
      <c r="C229" s="106">
        <f t="shared" si="291"/>
        <v>0</v>
      </c>
      <c r="D229" s="224"/>
      <c r="E229" s="225"/>
      <c r="F229" s="112">
        <f t="shared" si="313"/>
        <v>0</v>
      </c>
      <c r="G229" s="224"/>
      <c r="H229" s="225"/>
      <c r="I229" s="112">
        <f t="shared" si="314"/>
        <v>0</v>
      </c>
      <c r="J229" s="226"/>
      <c r="K229" s="225"/>
      <c r="L229" s="112">
        <f t="shared" si="315"/>
        <v>0</v>
      </c>
      <c r="M229" s="224"/>
      <c r="N229" s="225"/>
      <c r="O229" s="112">
        <f t="shared" si="316"/>
        <v>0</v>
      </c>
      <c r="P229" s="227"/>
    </row>
    <row r="230" spans="1:16" ht="72" hidden="1" x14ac:dyDescent="0.25">
      <c r="A230" s="60">
        <v>6296</v>
      </c>
      <c r="B230" s="105" t="s">
        <v>247</v>
      </c>
      <c r="C230" s="106">
        <f t="shared" si="291"/>
        <v>0</v>
      </c>
      <c r="D230" s="224"/>
      <c r="E230" s="225"/>
      <c r="F230" s="112">
        <f t="shared" si="313"/>
        <v>0</v>
      </c>
      <c r="G230" s="224"/>
      <c r="H230" s="225"/>
      <c r="I230" s="112">
        <f t="shared" si="314"/>
        <v>0</v>
      </c>
      <c r="J230" s="226"/>
      <c r="K230" s="225"/>
      <c r="L230" s="112">
        <f t="shared" si="315"/>
        <v>0</v>
      </c>
      <c r="M230" s="224"/>
      <c r="N230" s="225"/>
      <c r="O230" s="112">
        <f t="shared" si="316"/>
        <v>0</v>
      </c>
      <c r="P230" s="227"/>
    </row>
    <row r="231" spans="1:16" ht="39.75" hidden="1" customHeight="1" x14ac:dyDescent="0.25">
      <c r="A231" s="60">
        <v>6299</v>
      </c>
      <c r="B231" s="105" t="s">
        <v>248</v>
      </c>
      <c r="C231" s="106">
        <f t="shared" si="291"/>
        <v>0</v>
      </c>
      <c r="D231" s="224"/>
      <c r="E231" s="225"/>
      <c r="F231" s="112">
        <f t="shared" si="313"/>
        <v>0</v>
      </c>
      <c r="G231" s="224"/>
      <c r="H231" s="225"/>
      <c r="I231" s="112">
        <f t="shared" si="314"/>
        <v>0</v>
      </c>
      <c r="J231" s="226"/>
      <c r="K231" s="225"/>
      <c r="L231" s="112">
        <f t="shared" si="315"/>
        <v>0</v>
      </c>
      <c r="M231" s="224"/>
      <c r="N231" s="225"/>
      <c r="O231" s="112">
        <f t="shared" si="316"/>
        <v>0</v>
      </c>
      <c r="P231" s="227"/>
    </row>
    <row r="232" spans="1:16" hidden="1" x14ac:dyDescent="0.25">
      <c r="A232" s="81">
        <v>6300</v>
      </c>
      <c r="B232" s="211" t="s">
        <v>249</v>
      </c>
      <c r="C232" s="82">
        <f t="shared" si="291"/>
        <v>0</v>
      </c>
      <c r="D232" s="212">
        <f t="shared" ref="D232:E232" si="317">SUM(D233,D238,D239)</f>
        <v>0</v>
      </c>
      <c r="E232" s="213">
        <f t="shared" si="317"/>
        <v>0</v>
      </c>
      <c r="F232" s="92">
        <f>SUM(F233,F238,F239)</f>
        <v>0</v>
      </c>
      <c r="G232" s="212">
        <f t="shared" ref="G232:O232" si="318">SUM(G233,G238,G239)</f>
        <v>0</v>
      </c>
      <c r="H232" s="213">
        <f t="shared" si="318"/>
        <v>0</v>
      </c>
      <c r="I232" s="92">
        <f t="shared" si="318"/>
        <v>0</v>
      </c>
      <c r="J232" s="214">
        <f t="shared" si="318"/>
        <v>0</v>
      </c>
      <c r="K232" s="213">
        <f t="shared" si="318"/>
        <v>0</v>
      </c>
      <c r="L232" s="92">
        <f t="shared" si="318"/>
        <v>0</v>
      </c>
      <c r="M232" s="212">
        <f t="shared" si="318"/>
        <v>0</v>
      </c>
      <c r="N232" s="213">
        <f t="shared" si="318"/>
        <v>0</v>
      </c>
      <c r="O232" s="92">
        <f t="shared" si="318"/>
        <v>0</v>
      </c>
      <c r="P232" s="240"/>
    </row>
    <row r="233" spans="1:16" ht="24" hidden="1" x14ac:dyDescent="0.25">
      <c r="A233" s="236">
        <v>6320</v>
      </c>
      <c r="B233" s="95" t="s">
        <v>250</v>
      </c>
      <c r="C233" s="252">
        <f t="shared" si="291"/>
        <v>0</v>
      </c>
      <c r="D233" s="237">
        <f t="shared" ref="D233:E233" si="319">SUM(D234:D237)</f>
        <v>0</v>
      </c>
      <c r="E233" s="238">
        <f t="shared" si="319"/>
        <v>0</v>
      </c>
      <c r="F233" s="102">
        <f>SUM(F234:F237)</f>
        <v>0</v>
      </c>
      <c r="G233" s="237">
        <f t="shared" ref="G233:O233" si="320">SUM(G234:G237)</f>
        <v>0</v>
      </c>
      <c r="H233" s="238">
        <f t="shared" si="320"/>
        <v>0</v>
      </c>
      <c r="I233" s="102">
        <f t="shared" si="320"/>
        <v>0</v>
      </c>
      <c r="J233" s="239">
        <f t="shared" si="320"/>
        <v>0</v>
      </c>
      <c r="K233" s="238">
        <f t="shared" si="320"/>
        <v>0</v>
      </c>
      <c r="L233" s="102">
        <f t="shared" si="320"/>
        <v>0</v>
      </c>
      <c r="M233" s="237">
        <f t="shared" si="320"/>
        <v>0</v>
      </c>
      <c r="N233" s="238">
        <f t="shared" si="320"/>
        <v>0</v>
      </c>
      <c r="O233" s="102">
        <f t="shared" si="320"/>
        <v>0</v>
      </c>
      <c r="P233" s="223"/>
    </row>
    <row r="234" spans="1:16" hidden="1" x14ac:dyDescent="0.25">
      <c r="A234" s="60">
        <v>6322</v>
      </c>
      <c r="B234" s="105" t="s">
        <v>251</v>
      </c>
      <c r="C234" s="106">
        <f t="shared" si="291"/>
        <v>0</v>
      </c>
      <c r="D234" s="224"/>
      <c r="E234" s="225"/>
      <c r="F234" s="112">
        <f t="shared" ref="F234:F239" si="321">D234+E234</f>
        <v>0</v>
      </c>
      <c r="G234" s="224"/>
      <c r="H234" s="225"/>
      <c r="I234" s="112">
        <f t="shared" ref="I234:I239" si="322">G234+H234</f>
        <v>0</v>
      </c>
      <c r="J234" s="226"/>
      <c r="K234" s="225"/>
      <c r="L234" s="112">
        <f t="shared" ref="L234:L239" si="323">J234+K234</f>
        <v>0</v>
      </c>
      <c r="M234" s="224"/>
      <c r="N234" s="225"/>
      <c r="O234" s="112">
        <f t="shared" ref="O234:O239" si="324">M234+N234</f>
        <v>0</v>
      </c>
      <c r="P234" s="227"/>
    </row>
    <row r="235" spans="1:16" ht="24" hidden="1" x14ac:dyDescent="0.25">
      <c r="A235" s="60">
        <v>6323</v>
      </c>
      <c r="B235" s="105" t="s">
        <v>252</v>
      </c>
      <c r="C235" s="106">
        <f t="shared" si="291"/>
        <v>0</v>
      </c>
      <c r="D235" s="224"/>
      <c r="E235" s="225"/>
      <c r="F235" s="112">
        <f t="shared" si="321"/>
        <v>0</v>
      </c>
      <c r="G235" s="224"/>
      <c r="H235" s="225"/>
      <c r="I235" s="112">
        <f t="shared" si="322"/>
        <v>0</v>
      </c>
      <c r="J235" s="226"/>
      <c r="K235" s="225"/>
      <c r="L235" s="112">
        <f t="shared" si="323"/>
        <v>0</v>
      </c>
      <c r="M235" s="224"/>
      <c r="N235" s="225"/>
      <c r="O235" s="112">
        <f t="shared" si="324"/>
        <v>0</v>
      </c>
      <c r="P235" s="227"/>
    </row>
    <row r="236" spans="1:16" ht="24" hidden="1" x14ac:dyDescent="0.25">
      <c r="A236" s="60">
        <v>6324</v>
      </c>
      <c r="B236" s="105" t="s">
        <v>253</v>
      </c>
      <c r="C236" s="106">
        <f t="shared" si="291"/>
        <v>0</v>
      </c>
      <c r="D236" s="224"/>
      <c r="E236" s="225"/>
      <c r="F236" s="112">
        <f t="shared" si="321"/>
        <v>0</v>
      </c>
      <c r="G236" s="224"/>
      <c r="H236" s="225"/>
      <c r="I236" s="112">
        <f t="shared" si="322"/>
        <v>0</v>
      </c>
      <c r="J236" s="226"/>
      <c r="K236" s="225"/>
      <c r="L236" s="112">
        <f t="shared" si="323"/>
        <v>0</v>
      </c>
      <c r="M236" s="224"/>
      <c r="N236" s="225"/>
      <c r="O236" s="112">
        <f t="shared" si="324"/>
        <v>0</v>
      </c>
      <c r="P236" s="227"/>
    </row>
    <row r="237" spans="1:16" hidden="1" x14ac:dyDescent="0.25">
      <c r="A237" s="52">
        <v>6329</v>
      </c>
      <c r="B237" s="95" t="s">
        <v>254</v>
      </c>
      <c r="C237" s="96">
        <f t="shared" si="291"/>
        <v>0</v>
      </c>
      <c r="D237" s="220"/>
      <c r="E237" s="221"/>
      <c r="F237" s="102">
        <f t="shared" si="321"/>
        <v>0</v>
      </c>
      <c r="G237" s="220"/>
      <c r="H237" s="221"/>
      <c r="I237" s="102">
        <f t="shared" si="322"/>
        <v>0</v>
      </c>
      <c r="J237" s="222"/>
      <c r="K237" s="221"/>
      <c r="L237" s="102">
        <f t="shared" si="323"/>
        <v>0</v>
      </c>
      <c r="M237" s="220"/>
      <c r="N237" s="221"/>
      <c r="O237" s="102">
        <f t="shared" si="324"/>
        <v>0</v>
      </c>
      <c r="P237" s="223"/>
    </row>
    <row r="238" spans="1:16" ht="24" hidden="1" x14ac:dyDescent="0.25">
      <c r="A238" s="269">
        <v>6330</v>
      </c>
      <c r="B238" s="270" t="s">
        <v>255</v>
      </c>
      <c r="C238" s="252">
        <f t="shared" si="291"/>
        <v>0</v>
      </c>
      <c r="D238" s="255"/>
      <c r="E238" s="256"/>
      <c r="F238" s="257">
        <f t="shared" si="321"/>
        <v>0</v>
      </c>
      <c r="G238" s="255"/>
      <c r="H238" s="256"/>
      <c r="I238" s="257">
        <f t="shared" si="322"/>
        <v>0</v>
      </c>
      <c r="J238" s="258"/>
      <c r="K238" s="256"/>
      <c r="L238" s="257">
        <f t="shared" si="323"/>
        <v>0</v>
      </c>
      <c r="M238" s="255"/>
      <c r="N238" s="256"/>
      <c r="O238" s="257">
        <f t="shared" si="324"/>
        <v>0</v>
      </c>
      <c r="P238" s="253"/>
    </row>
    <row r="239" spans="1:16" hidden="1" x14ac:dyDescent="0.25">
      <c r="A239" s="228">
        <v>6360</v>
      </c>
      <c r="B239" s="105" t="s">
        <v>256</v>
      </c>
      <c r="C239" s="106">
        <f t="shared" si="291"/>
        <v>0</v>
      </c>
      <c r="D239" s="224"/>
      <c r="E239" s="225"/>
      <c r="F239" s="112">
        <f t="shared" si="321"/>
        <v>0</v>
      </c>
      <c r="G239" s="224"/>
      <c r="H239" s="225"/>
      <c r="I239" s="112">
        <f t="shared" si="322"/>
        <v>0</v>
      </c>
      <c r="J239" s="226"/>
      <c r="K239" s="225"/>
      <c r="L239" s="112">
        <f t="shared" si="323"/>
        <v>0</v>
      </c>
      <c r="M239" s="224"/>
      <c r="N239" s="225"/>
      <c r="O239" s="112">
        <f t="shared" si="324"/>
        <v>0</v>
      </c>
      <c r="P239" s="227"/>
    </row>
    <row r="240" spans="1:16" ht="36" x14ac:dyDescent="0.25">
      <c r="A240" s="81">
        <v>6400</v>
      </c>
      <c r="B240" s="211" t="s">
        <v>257</v>
      </c>
      <c r="C240" s="82">
        <f t="shared" si="291"/>
        <v>376334</v>
      </c>
      <c r="D240" s="212">
        <f t="shared" ref="D240:E240" si="325">SUM(D241,D245)</f>
        <v>376037</v>
      </c>
      <c r="E240" s="213">
        <f t="shared" si="325"/>
        <v>297</v>
      </c>
      <c r="F240" s="92">
        <f>SUM(F241,F245)</f>
        <v>376334</v>
      </c>
      <c r="G240" s="212">
        <f t="shared" ref="G240:O240" si="326">SUM(G241,G245)</f>
        <v>0</v>
      </c>
      <c r="H240" s="213">
        <f t="shared" si="326"/>
        <v>0</v>
      </c>
      <c r="I240" s="92">
        <f t="shared" si="326"/>
        <v>0</v>
      </c>
      <c r="J240" s="214">
        <f t="shared" si="326"/>
        <v>0</v>
      </c>
      <c r="K240" s="213">
        <f t="shared" si="326"/>
        <v>0</v>
      </c>
      <c r="L240" s="92">
        <f t="shared" si="326"/>
        <v>0</v>
      </c>
      <c r="M240" s="212">
        <f t="shared" si="326"/>
        <v>0</v>
      </c>
      <c r="N240" s="213">
        <f t="shared" si="326"/>
        <v>0</v>
      </c>
      <c r="O240" s="92">
        <f t="shared" si="326"/>
        <v>0</v>
      </c>
      <c r="P240" s="240"/>
    </row>
    <row r="241" spans="1:17" ht="24" hidden="1" x14ac:dyDescent="0.25">
      <c r="A241" s="236">
        <v>6410</v>
      </c>
      <c r="B241" s="95" t="s">
        <v>258</v>
      </c>
      <c r="C241" s="96">
        <f t="shared" si="291"/>
        <v>0</v>
      </c>
      <c r="D241" s="237">
        <f t="shared" ref="D241:E241" si="327">SUM(D242:D244)</f>
        <v>0</v>
      </c>
      <c r="E241" s="238">
        <f t="shared" si="327"/>
        <v>0</v>
      </c>
      <c r="F241" s="102">
        <f>SUM(F242:F244)</f>
        <v>0</v>
      </c>
      <c r="G241" s="237">
        <f t="shared" ref="G241:O241" si="328">SUM(G242:G244)</f>
        <v>0</v>
      </c>
      <c r="H241" s="238">
        <f t="shared" si="328"/>
        <v>0</v>
      </c>
      <c r="I241" s="102">
        <f t="shared" si="328"/>
        <v>0</v>
      </c>
      <c r="J241" s="239">
        <f t="shared" si="328"/>
        <v>0</v>
      </c>
      <c r="K241" s="238">
        <f t="shared" si="328"/>
        <v>0</v>
      </c>
      <c r="L241" s="102">
        <f t="shared" si="328"/>
        <v>0</v>
      </c>
      <c r="M241" s="237">
        <f t="shared" si="328"/>
        <v>0</v>
      </c>
      <c r="N241" s="238">
        <f t="shared" si="328"/>
        <v>0</v>
      </c>
      <c r="O241" s="102">
        <f t="shared" si="328"/>
        <v>0</v>
      </c>
      <c r="P241" s="250"/>
    </row>
    <row r="242" spans="1:17" hidden="1" x14ac:dyDescent="0.25">
      <c r="A242" s="60">
        <v>6411</v>
      </c>
      <c r="B242" s="242" t="s">
        <v>259</v>
      </c>
      <c r="C242" s="106">
        <f t="shared" si="291"/>
        <v>0</v>
      </c>
      <c r="D242" s="224"/>
      <c r="E242" s="225"/>
      <c r="F242" s="112">
        <f t="shared" ref="F242:F244" si="329">D242+E242</f>
        <v>0</v>
      </c>
      <c r="G242" s="224"/>
      <c r="H242" s="225"/>
      <c r="I242" s="112">
        <f t="shared" ref="I242:I244" si="330">G242+H242</f>
        <v>0</v>
      </c>
      <c r="J242" s="226"/>
      <c r="K242" s="225"/>
      <c r="L242" s="112">
        <f t="shared" ref="L242:L244" si="331">J242+K242</f>
        <v>0</v>
      </c>
      <c r="M242" s="224"/>
      <c r="N242" s="225"/>
      <c r="O242" s="112">
        <f t="shared" ref="O242:O244" si="332">M242+N242</f>
        <v>0</v>
      </c>
      <c r="P242" s="227"/>
    </row>
    <row r="243" spans="1:17" ht="36" hidden="1" x14ac:dyDescent="0.25">
      <c r="A243" s="60">
        <v>6412</v>
      </c>
      <c r="B243" s="105" t="s">
        <v>260</v>
      </c>
      <c r="C243" s="106">
        <f t="shared" si="291"/>
        <v>0</v>
      </c>
      <c r="D243" s="224"/>
      <c r="E243" s="225"/>
      <c r="F243" s="112">
        <f t="shared" si="329"/>
        <v>0</v>
      </c>
      <c r="G243" s="224"/>
      <c r="H243" s="225"/>
      <c r="I243" s="112">
        <f t="shared" si="330"/>
        <v>0</v>
      </c>
      <c r="J243" s="226"/>
      <c r="K243" s="225"/>
      <c r="L243" s="112">
        <f t="shared" si="331"/>
        <v>0</v>
      </c>
      <c r="M243" s="224"/>
      <c r="N243" s="225"/>
      <c r="O243" s="112">
        <f t="shared" si="332"/>
        <v>0</v>
      </c>
      <c r="P243" s="227"/>
    </row>
    <row r="244" spans="1:17" ht="36" hidden="1" x14ac:dyDescent="0.25">
      <c r="A244" s="60">
        <v>6419</v>
      </c>
      <c r="B244" s="105" t="s">
        <v>261</v>
      </c>
      <c r="C244" s="106">
        <f t="shared" si="291"/>
        <v>0</v>
      </c>
      <c r="D244" s="224"/>
      <c r="E244" s="225"/>
      <c r="F244" s="112">
        <f t="shared" si="329"/>
        <v>0</v>
      </c>
      <c r="G244" s="224"/>
      <c r="H244" s="225"/>
      <c r="I244" s="112">
        <f t="shared" si="330"/>
        <v>0</v>
      </c>
      <c r="J244" s="226"/>
      <c r="K244" s="225"/>
      <c r="L244" s="112">
        <f t="shared" si="331"/>
        <v>0</v>
      </c>
      <c r="M244" s="224"/>
      <c r="N244" s="225"/>
      <c r="O244" s="112">
        <f t="shared" si="332"/>
        <v>0</v>
      </c>
      <c r="P244" s="227"/>
    </row>
    <row r="245" spans="1:17" ht="48" x14ac:dyDescent="0.25">
      <c r="A245" s="228">
        <v>6420</v>
      </c>
      <c r="B245" s="105" t="s">
        <v>262</v>
      </c>
      <c r="C245" s="106">
        <f t="shared" si="291"/>
        <v>376334</v>
      </c>
      <c r="D245" s="229">
        <f t="shared" ref="D245:E245" si="333">SUM(D246:D249)</f>
        <v>376037</v>
      </c>
      <c r="E245" s="230">
        <f t="shared" si="333"/>
        <v>297</v>
      </c>
      <c r="F245" s="112">
        <f>SUM(F246:F249)</f>
        <v>376334</v>
      </c>
      <c r="G245" s="229">
        <f t="shared" ref="G245:H245" si="334">SUM(G246:G249)</f>
        <v>0</v>
      </c>
      <c r="H245" s="230">
        <f t="shared" si="334"/>
        <v>0</v>
      </c>
      <c r="I245" s="112">
        <f>SUM(I246:I249)</f>
        <v>0</v>
      </c>
      <c r="J245" s="231">
        <f t="shared" ref="J245:K245" si="335">SUM(J246:J249)</f>
        <v>0</v>
      </c>
      <c r="K245" s="230">
        <f t="shared" si="335"/>
        <v>0</v>
      </c>
      <c r="L245" s="112">
        <f>SUM(L246:L249)</f>
        <v>0</v>
      </c>
      <c r="M245" s="229">
        <f t="shared" ref="M245:O245" si="336">SUM(M246:M249)</f>
        <v>0</v>
      </c>
      <c r="N245" s="230">
        <f t="shared" si="336"/>
        <v>0</v>
      </c>
      <c r="O245" s="112">
        <f t="shared" si="336"/>
        <v>0</v>
      </c>
      <c r="P245" s="227"/>
    </row>
    <row r="246" spans="1:17" ht="36" hidden="1" x14ac:dyDescent="0.25">
      <c r="A246" s="60">
        <v>6421</v>
      </c>
      <c r="B246" s="105" t="s">
        <v>263</v>
      </c>
      <c r="C246" s="106">
        <f t="shared" si="291"/>
        <v>0</v>
      </c>
      <c r="D246" s="224"/>
      <c r="E246" s="225"/>
      <c r="F246" s="112">
        <f t="shared" ref="F246:F249" si="337">D246+E246</f>
        <v>0</v>
      </c>
      <c r="G246" s="224"/>
      <c r="H246" s="225"/>
      <c r="I246" s="112">
        <f t="shared" ref="I246:I249" si="338">G246+H246</f>
        <v>0</v>
      </c>
      <c r="J246" s="226"/>
      <c r="K246" s="225"/>
      <c r="L246" s="112">
        <f t="shared" ref="L246:L249" si="339">J246+K246</f>
        <v>0</v>
      </c>
      <c r="M246" s="224"/>
      <c r="N246" s="225"/>
      <c r="O246" s="112">
        <f t="shared" ref="O246:O249" si="340">M246+N246</f>
        <v>0</v>
      </c>
      <c r="P246" s="227"/>
    </row>
    <row r="247" spans="1:17" hidden="1" x14ac:dyDescent="0.25">
      <c r="A247" s="60">
        <v>6422</v>
      </c>
      <c r="B247" s="105" t="s">
        <v>264</v>
      </c>
      <c r="C247" s="106">
        <f t="shared" si="291"/>
        <v>0</v>
      </c>
      <c r="D247" s="224"/>
      <c r="E247" s="225"/>
      <c r="F247" s="112">
        <f t="shared" si="337"/>
        <v>0</v>
      </c>
      <c r="G247" s="224"/>
      <c r="H247" s="225"/>
      <c r="I247" s="112">
        <f t="shared" si="338"/>
        <v>0</v>
      </c>
      <c r="J247" s="226"/>
      <c r="K247" s="225"/>
      <c r="L247" s="112">
        <f t="shared" si="339"/>
        <v>0</v>
      </c>
      <c r="M247" s="224"/>
      <c r="N247" s="225"/>
      <c r="O247" s="112">
        <f t="shared" si="340"/>
        <v>0</v>
      </c>
      <c r="P247" s="227"/>
    </row>
    <row r="248" spans="1:17" ht="18.75" customHeight="1" x14ac:dyDescent="0.25">
      <c r="A248" s="60">
        <v>6423</v>
      </c>
      <c r="B248" s="105" t="s">
        <v>265</v>
      </c>
      <c r="C248" s="106">
        <f t="shared" si="291"/>
        <v>376334</v>
      </c>
      <c r="D248" s="224">
        <v>376037</v>
      </c>
      <c r="E248" s="225">
        <v>297</v>
      </c>
      <c r="F248" s="112">
        <f t="shared" si="337"/>
        <v>376334</v>
      </c>
      <c r="G248" s="224"/>
      <c r="H248" s="225"/>
      <c r="I248" s="112">
        <f t="shared" si="338"/>
        <v>0</v>
      </c>
      <c r="J248" s="226"/>
      <c r="K248" s="225"/>
      <c r="L248" s="112">
        <f t="shared" si="339"/>
        <v>0</v>
      </c>
      <c r="M248" s="224"/>
      <c r="N248" s="225"/>
      <c r="O248" s="112">
        <f t="shared" si="340"/>
        <v>0</v>
      </c>
      <c r="P248" s="284" t="s">
        <v>420</v>
      </c>
    </row>
    <row r="249" spans="1:17" ht="36" hidden="1" x14ac:dyDescent="0.25">
      <c r="A249" s="60">
        <v>6424</v>
      </c>
      <c r="B249" s="105" t="s">
        <v>266</v>
      </c>
      <c r="C249" s="106">
        <f t="shared" si="291"/>
        <v>0</v>
      </c>
      <c r="D249" s="224"/>
      <c r="E249" s="225"/>
      <c r="F249" s="112">
        <f t="shared" si="337"/>
        <v>0</v>
      </c>
      <c r="G249" s="224"/>
      <c r="H249" s="225"/>
      <c r="I249" s="112">
        <f t="shared" si="338"/>
        <v>0</v>
      </c>
      <c r="J249" s="226"/>
      <c r="K249" s="225"/>
      <c r="L249" s="112">
        <f t="shared" si="339"/>
        <v>0</v>
      </c>
      <c r="M249" s="224"/>
      <c r="N249" s="225"/>
      <c r="O249" s="112">
        <f t="shared" si="340"/>
        <v>0</v>
      </c>
      <c r="P249" s="227"/>
      <c r="Q249" s="271"/>
    </row>
    <row r="250" spans="1:17" ht="60" hidden="1" x14ac:dyDescent="0.25">
      <c r="A250" s="81">
        <v>6500</v>
      </c>
      <c r="B250" s="211" t="s">
        <v>267</v>
      </c>
      <c r="C250" s="128">
        <f t="shared" si="291"/>
        <v>0</v>
      </c>
      <c r="D250" s="244">
        <f t="shared" ref="D250:O250" si="341">SUM(D251)</f>
        <v>0</v>
      </c>
      <c r="E250" s="245">
        <f t="shared" si="341"/>
        <v>0</v>
      </c>
      <c r="F250" s="134">
        <f t="shared" si="341"/>
        <v>0</v>
      </c>
      <c r="G250" s="148">
        <f t="shared" si="341"/>
        <v>0</v>
      </c>
      <c r="H250" s="149">
        <f t="shared" si="341"/>
        <v>0</v>
      </c>
      <c r="I250" s="134">
        <f t="shared" si="341"/>
        <v>0</v>
      </c>
      <c r="J250" s="272">
        <f t="shared" si="341"/>
        <v>0</v>
      </c>
      <c r="K250" s="149">
        <f t="shared" si="341"/>
        <v>0</v>
      </c>
      <c r="L250" s="134">
        <f t="shared" si="341"/>
        <v>0</v>
      </c>
      <c r="M250" s="148">
        <f t="shared" si="341"/>
        <v>0</v>
      </c>
      <c r="N250" s="149">
        <f t="shared" si="341"/>
        <v>0</v>
      </c>
      <c r="O250" s="134">
        <f t="shared" si="341"/>
        <v>0</v>
      </c>
      <c r="P250" s="240"/>
      <c r="Q250" s="271"/>
    </row>
    <row r="251" spans="1:17" ht="48" hidden="1" x14ac:dyDescent="0.25">
      <c r="A251" s="60">
        <v>6510</v>
      </c>
      <c r="B251" s="105" t="s">
        <v>268</v>
      </c>
      <c r="C251" s="106">
        <f t="shared" si="291"/>
        <v>0</v>
      </c>
      <c r="D251" s="232"/>
      <c r="E251" s="233"/>
      <c r="F251" s="123">
        <f>D251+E251</f>
        <v>0</v>
      </c>
      <c r="G251" s="273"/>
      <c r="H251" s="274"/>
      <c r="I251" s="123">
        <f>G251+H251</f>
        <v>0</v>
      </c>
      <c r="J251" s="275"/>
      <c r="K251" s="274"/>
      <c r="L251" s="123">
        <f>J251+K251</f>
        <v>0</v>
      </c>
      <c r="M251" s="273"/>
      <c r="N251" s="274"/>
      <c r="O251" s="123">
        <f t="shared" ref="O251" si="342">M251+N251</f>
        <v>0</v>
      </c>
      <c r="P251" s="250"/>
      <c r="Q251" s="271"/>
    </row>
    <row r="252" spans="1:17" ht="48" x14ac:dyDescent="0.25">
      <c r="A252" s="276">
        <v>7000</v>
      </c>
      <c r="B252" s="276" t="s">
        <v>269</v>
      </c>
      <c r="C252" s="277">
        <f t="shared" si="291"/>
        <v>17502</v>
      </c>
      <c r="D252" s="278">
        <f t="shared" ref="D252:E252" si="343">SUM(D253,D263)</f>
        <v>17799</v>
      </c>
      <c r="E252" s="279">
        <f t="shared" si="343"/>
        <v>-297</v>
      </c>
      <c r="F252" s="280">
        <f>SUM(F253,F263)</f>
        <v>17502</v>
      </c>
      <c r="G252" s="278">
        <f t="shared" ref="G252:H252" si="344">SUM(G253,G263)</f>
        <v>0</v>
      </c>
      <c r="H252" s="279">
        <f t="shared" si="344"/>
        <v>0</v>
      </c>
      <c r="I252" s="280">
        <f>SUM(I253,I263)</f>
        <v>0</v>
      </c>
      <c r="J252" s="281">
        <f t="shared" ref="J252:K252" si="345">SUM(J253,J263)</f>
        <v>0</v>
      </c>
      <c r="K252" s="279">
        <f t="shared" si="345"/>
        <v>0</v>
      </c>
      <c r="L252" s="280">
        <f>SUM(L253,L263)</f>
        <v>0</v>
      </c>
      <c r="M252" s="278">
        <f t="shared" ref="M252:O252" si="346">SUM(M253,M263)</f>
        <v>0</v>
      </c>
      <c r="N252" s="279">
        <f t="shared" si="346"/>
        <v>0</v>
      </c>
      <c r="O252" s="280">
        <f t="shared" si="346"/>
        <v>0</v>
      </c>
      <c r="P252" s="282"/>
    </row>
    <row r="253" spans="1:17" ht="24" x14ac:dyDescent="0.25">
      <c r="A253" s="81">
        <v>7200</v>
      </c>
      <c r="B253" s="211" t="s">
        <v>270</v>
      </c>
      <c r="C253" s="82">
        <f t="shared" si="291"/>
        <v>17502</v>
      </c>
      <c r="D253" s="212">
        <f t="shared" ref="D253:O253" si="347">SUM(D254,D255,D256,D257,D261,D262)</f>
        <v>17799</v>
      </c>
      <c r="E253" s="213">
        <f t="shared" si="347"/>
        <v>-297</v>
      </c>
      <c r="F253" s="92">
        <f t="shared" si="347"/>
        <v>17502</v>
      </c>
      <c r="G253" s="212">
        <f t="shared" si="347"/>
        <v>0</v>
      </c>
      <c r="H253" s="213">
        <f t="shared" si="347"/>
        <v>0</v>
      </c>
      <c r="I253" s="92">
        <f t="shared" si="347"/>
        <v>0</v>
      </c>
      <c r="J253" s="214">
        <f t="shared" si="347"/>
        <v>0</v>
      </c>
      <c r="K253" s="213">
        <f t="shared" si="347"/>
        <v>0</v>
      </c>
      <c r="L253" s="92">
        <f t="shared" si="347"/>
        <v>0</v>
      </c>
      <c r="M253" s="212">
        <f t="shared" si="347"/>
        <v>0</v>
      </c>
      <c r="N253" s="213">
        <f t="shared" si="347"/>
        <v>0</v>
      </c>
      <c r="O253" s="92">
        <f t="shared" si="347"/>
        <v>0</v>
      </c>
      <c r="P253" s="215"/>
    </row>
    <row r="254" spans="1:17" ht="24" hidden="1" x14ac:dyDescent="0.25">
      <c r="A254" s="236">
        <v>7210</v>
      </c>
      <c r="B254" s="95" t="s">
        <v>271</v>
      </c>
      <c r="C254" s="96">
        <f t="shared" si="291"/>
        <v>0</v>
      </c>
      <c r="D254" s="220"/>
      <c r="E254" s="221"/>
      <c r="F254" s="102">
        <f t="shared" ref="F254:F256" si="348">D254+E254</f>
        <v>0</v>
      </c>
      <c r="G254" s="220"/>
      <c r="H254" s="221"/>
      <c r="I254" s="102">
        <f t="shared" ref="I254:I256" si="349">G254+H254</f>
        <v>0</v>
      </c>
      <c r="J254" s="222"/>
      <c r="K254" s="221"/>
      <c r="L254" s="102">
        <f t="shared" ref="L254:L256" si="350">J254+K254</f>
        <v>0</v>
      </c>
      <c r="M254" s="220"/>
      <c r="N254" s="221"/>
      <c r="O254" s="102">
        <f t="shared" ref="O254:O256" si="351">M254+N254</f>
        <v>0</v>
      </c>
      <c r="P254" s="223"/>
    </row>
    <row r="255" spans="1:17" s="271" customFormat="1" ht="36" hidden="1" x14ac:dyDescent="0.25">
      <c r="A255" s="228">
        <v>7220</v>
      </c>
      <c r="B255" s="105" t="s">
        <v>272</v>
      </c>
      <c r="C255" s="106">
        <f t="shared" si="291"/>
        <v>0</v>
      </c>
      <c r="D255" s="224"/>
      <c r="E255" s="225"/>
      <c r="F255" s="112">
        <f t="shared" si="348"/>
        <v>0</v>
      </c>
      <c r="G255" s="224"/>
      <c r="H255" s="225"/>
      <c r="I255" s="112">
        <f t="shared" si="349"/>
        <v>0</v>
      </c>
      <c r="J255" s="226"/>
      <c r="K255" s="225"/>
      <c r="L255" s="112">
        <f t="shared" si="350"/>
        <v>0</v>
      </c>
      <c r="M255" s="224"/>
      <c r="N255" s="225"/>
      <c r="O255" s="112">
        <f t="shared" si="351"/>
        <v>0</v>
      </c>
      <c r="P255" s="227"/>
    </row>
    <row r="256" spans="1:17" ht="24" hidden="1" x14ac:dyDescent="0.25">
      <c r="A256" s="228">
        <v>7230</v>
      </c>
      <c r="B256" s="105" t="s">
        <v>42</v>
      </c>
      <c r="C256" s="106">
        <f t="shared" si="291"/>
        <v>0</v>
      </c>
      <c r="D256" s="224"/>
      <c r="E256" s="225"/>
      <c r="F256" s="112">
        <f t="shared" si="348"/>
        <v>0</v>
      </c>
      <c r="G256" s="224"/>
      <c r="H256" s="225"/>
      <c r="I256" s="112">
        <f t="shared" si="349"/>
        <v>0</v>
      </c>
      <c r="J256" s="226"/>
      <c r="K256" s="225"/>
      <c r="L256" s="112">
        <f t="shared" si="350"/>
        <v>0</v>
      </c>
      <c r="M256" s="224"/>
      <c r="N256" s="225"/>
      <c r="O256" s="112">
        <f t="shared" si="351"/>
        <v>0</v>
      </c>
      <c r="P256" s="227"/>
    </row>
    <row r="257" spans="1:16" ht="24" x14ac:dyDescent="0.25">
      <c r="A257" s="228">
        <v>7240</v>
      </c>
      <c r="B257" s="105" t="s">
        <v>273</v>
      </c>
      <c r="C257" s="106">
        <f t="shared" si="291"/>
        <v>17502</v>
      </c>
      <c r="D257" s="229">
        <f t="shared" ref="D257:K257" si="352">SUM(D258:D260)</f>
        <v>17799</v>
      </c>
      <c r="E257" s="230">
        <f t="shared" si="352"/>
        <v>-297</v>
      </c>
      <c r="F257" s="112">
        <f t="shared" si="352"/>
        <v>17502</v>
      </c>
      <c r="G257" s="229">
        <f t="shared" si="352"/>
        <v>0</v>
      </c>
      <c r="H257" s="230">
        <f t="shared" si="352"/>
        <v>0</v>
      </c>
      <c r="I257" s="112">
        <f t="shared" si="352"/>
        <v>0</v>
      </c>
      <c r="J257" s="231">
        <f t="shared" si="352"/>
        <v>0</v>
      </c>
      <c r="K257" s="230">
        <f t="shared" si="352"/>
        <v>0</v>
      </c>
      <c r="L257" s="112">
        <f>SUM(L258:L260)</f>
        <v>0</v>
      </c>
      <c r="M257" s="229">
        <f t="shared" ref="M257:O257" si="353">SUM(M258:M260)</f>
        <v>0</v>
      </c>
      <c r="N257" s="230">
        <f t="shared" si="353"/>
        <v>0</v>
      </c>
      <c r="O257" s="112">
        <f t="shared" si="353"/>
        <v>0</v>
      </c>
      <c r="P257" s="227"/>
    </row>
    <row r="258" spans="1:16" ht="48" hidden="1" x14ac:dyDescent="0.25">
      <c r="A258" s="60">
        <v>7245</v>
      </c>
      <c r="B258" s="105" t="s">
        <v>274</v>
      </c>
      <c r="C258" s="106">
        <f t="shared" si="291"/>
        <v>0</v>
      </c>
      <c r="D258" s="224"/>
      <c r="E258" s="225"/>
      <c r="F258" s="112">
        <f t="shared" ref="F258:F262" si="354">D258+E258</f>
        <v>0</v>
      </c>
      <c r="G258" s="224"/>
      <c r="H258" s="225"/>
      <c r="I258" s="112">
        <f t="shared" ref="I258:I262" si="355">G258+H258</f>
        <v>0</v>
      </c>
      <c r="J258" s="226"/>
      <c r="K258" s="225"/>
      <c r="L258" s="112">
        <f t="shared" ref="L258:L262" si="356">J258+K258</f>
        <v>0</v>
      </c>
      <c r="M258" s="224"/>
      <c r="N258" s="225"/>
      <c r="O258" s="112">
        <f t="shared" ref="O258:O262" si="357">M258+N258</f>
        <v>0</v>
      </c>
      <c r="P258" s="227"/>
    </row>
    <row r="259" spans="1:16" ht="84.75" hidden="1" customHeight="1" x14ac:dyDescent="0.25">
      <c r="A259" s="60">
        <v>7246</v>
      </c>
      <c r="B259" s="105" t="s">
        <v>275</v>
      </c>
      <c r="C259" s="106">
        <f t="shared" si="291"/>
        <v>0</v>
      </c>
      <c r="D259" s="224"/>
      <c r="E259" s="225"/>
      <c r="F259" s="112">
        <f t="shared" si="354"/>
        <v>0</v>
      </c>
      <c r="G259" s="224"/>
      <c r="H259" s="225"/>
      <c r="I259" s="112">
        <f t="shared" si="355"/>
        <v>0</v>
      </c>
      <c r="J259" s="226"/>
      <c r="K259" s="225"/>
      <c r="L259" s="112">
        <f t="shared" si="356"/>
        <v>0</v>
      </c>
      <c r="M259" s="224"/>
      <c r="N259" s="225"/>
      <c r="O259" s="112">
        <f t="shared" si="357"/>
        <v>0</v>
      </c>
      <c r="P259" s="227"/>
    </row>
    <row r="260" spans="1:16" ht="36" x14ac:dyDescent="0.25">
      <c r="A260" s="60">
        <v>7247</v>
      </c>
      <c r="B260" s="105" t="s">
        <v>277</v>
      </c>
      <c r="C260" s="106">
        <f t="shared" si="291"/>
        <v>17502</v>
      </c>
      <c r="D260" s="224">
        <v>17799</v>
      </c>
      <c r="E260" s="225">
        <v>-297</v>
      </c>
      <c r="F260" s="112">
        <f t="shared" si="354"/>
        <v>17502</v>
      </c>
      <c r="G260" s="224"/>
      <c r="H260" s="225"/>
      <c r="I260" s="112">
        <f t="shared" si="355"/>
        <v>0</v>
      </c>
      <c r="J260" s="226"/>
      <c r="K260" s="225"/>
      <c r="L260" s="112">
        <f t="shared" si="356"/>
        <v>0</v>
      </c>
      <c r="M260" s="224"/>
      <c r="N260" s="225"/>
      <c r="O260" s="112">
        <f t="shared" si="357"/>
        <v>0</v>
      </c>
      <c r="P260" s="284" t="s">
        <v>421</v>
      </c>
    </row>
    <row r="261" spans="1:16" ht="24" hidden="1" x14ac:dyDescent="0.25">
      <c r="A261" s="228">
        <v>7260</v>
      </c>
      <c r="B261" s="105" t="s">
        <v>278</v>
      </c>
      <c r="C261" s="106">
        <f t="shared" si="291"/>
        <v>0</v>
      </c>
      <c r="D261" s="224"/>
      <c r="E261" s="225"/>
      <c r="F261" s="112">
        <f t="shared" si="354"/>
        <v>0</v>
      </c>
      <c r="G261" s="224"/>
      <c r="H261" s="225"/>
      <c r="I261" s="112">
        <f t="shared" si="355"/>
        <v>0</v>
      </c>
      <c r="J261" s="226"/>
      <c r="K261" s="225"/>
      <c r="L261" s="112">
        <f t="shared" si="356"/>
        <v>0</v>
      </c>
      <c r="M261" s="224"/>
      <c r="N261" s="225"/>
      <c r="O261" s="112">
        <f t="shared" si="357"/>
        <v>0</v>
      </c>
      <c r="P261" s="227"/>
    </row>
    <row r="262" spans="1:16" ht="60" hidden="1" x14ac:dyDescent="0.25">
      <c r="A262" s="228">
        <v>7270</v>
      </c>
      <c r="B262" s="105" t="s">
        <v>279</v>
      </c>
      <c r="C262" s="106">
        <f t="shared" si="291"/>
        <v>0</v>
      </c>
      <c r="D262" s="224"/>
      <c r="E262" s="225"/>
      <c r="F262" s="112">
        <f t="shared" si="354"/>
        <v>0</v>
      </c>
      <c r="G262" s="224"/>
      <c r="H262" s="225"/>
      <c r="I262" s="112">
        <f t="shared" si="355"/>
        <v>0</v>
      </c>
      <c r="J262" s="226"/>
      <c r="K262" s="225"/>
      <c r="L262" s="112">
        <f t="shared" si="356"/>
        <v>0</v>
      </c>
      <c r="M262" s="224"/>
      <c r="N262" s="225"/>
      <c r="O262" s="112">
        <f t="shared" si="357"/>
        <v>0</v>
      </c>
      <c r="P262" s="227"/>
    </row>
    <row r="263" spans="1:16" hidden="1" x14ac:dyDescent="0.25">
      <c r="A263" s="162">
        <v>7700</v>
      </c>
      <c r="B263" s="127" t="s">
        <v>280</v>
      </c>
      <c r="C263" s="128">
        <f t="shared" si="291"/>
        <v>0</v>
      </c>
      <c r="D263" s="244">
        <f t="shared" ref="D263:O263" si="358">D264</f>
        <v>0</v>
      </c>
      <c r="E263" s="245">
        <f t="shared" si="358"/>
        <v>0</v>
      </c>
      <c r="F263" s="134">
        <f t="shared" si="358"/>
        <v>0</v>
      </c>
      <c r="G263" s="244">
        <f t="shared" si="358"/>
        <v>0</v>
      </c>
      <c r="H263" s="245">
        <f t="shared" si="358"/>
        <v>0</v>
      </c>
      <c r="I263" s="134">
        <f t="shared" si="358"/>
        <v>0</v>
      </c>
      <c r="J263" s="246">
        <f t="shared" si="358"/>
        <v>0</v>
      </c>
      <c r="K263" s="245">
        <f t="shared" si="358"/>
        <v>0</v>
      </c>
      <c r="L263" s="134">
        <f t="shared" si="358"/>
        <v>0</v>
      </c>
      <c r="M263" s="244">
        <f t="shared" si="358"/>
        <v>0</v>
      </c>
      <c r="N263" s="245">
        <f t="shared" si="358"/>
        <v>0</v>
      </c>
      <c r="O263" s="134">
        <f t="shared" si="358"/>
        <v>0</v>
      </c>
      <c r="P263" s="240"/>
    </row>
    <row r="264" spans="1:16" hidden="1" x14ac:dyDescent="0.25">
      <c r="A264" s="216">
        <v>7720</v>
      </c>
      <c r="B264" s="95" t="s">
        <v>281</v>
      </c>
      <c r="C264" s="117">
        <f t="shared" si="291"/>
        <v>0</v>
      </c>
      <c r="D264" s="273"/>
      <c r="E264" s="274"/>
      <c r="F264" s="123">
        <f>D264+E264</f>
        <v>0</v>
      </c>
      <c r="G264" s="273"/>
      <c r="H264" s="274"/>
      <c r="I264" s="123">
        <f>G264+H264</f>
        <v>0</v>
      </c>
      <c r="J264" s="275"/>
      <c r="K264" s="274"/>
      <c r="L264" s="123">
        <f>J264+K264</f>
        <v>0</v>
      </c>
      <c r="M264" s="273"/>
      <c r="N264" s="274"/>
      <c r="O264" s="123">
        <f t="shared" ref="O264" si="359">M264+N264</f>
        <v>0</v>
      </c>
      <c r="P264" s="250"/>
    </row>
    <row r="265" spans="1:16" hidden="1" x14ac:dyDescent="0.25">
      <c r="A265" s="285">
        <v>9000</v>
      </c>
      <c r="B265" s="286" t="s">
        <v>282</v>
      </c>
      <c r="C265" s="287">
        <f t="shared" si="291"/>
        <v>0</v>
      </c>
      <c r="D265" s="288">
        <f t="shared" ref="D265:O266" si="360">D266</f>
        <v>0</v>
      </c>
      <c r="E265" s="289">
        <f t="shared" si="360"/>
        <v>0</v>
      </c>
      <c r="F265" s="290">
        <f t="shared" si="360"/>
        <v>0</v>
      </c>
      <c r="G265" s="288">
        <f t="shared" si="360"/>
        <v>0</v>
      </c>
      <c r="H265" s="289">
        <f t="shared" si="360"/>
        <v>0</v>
      </c>
      <c r="I265" s="290">
        <f>I266</f>
        <v>0</v>
      </c>
      <c r="J265" s="291">
        <f t="shared" si="360"/>
        <v>0</v>
      </c>
      <c r="K265" s="289">
        <f t="shared" si="360"/>
        <v>0</v>
      </c>
      <c r="L265" s="290">
        <f t="shared" si="360"/>
        <v>0</v>
      </c>
      <c r="M265" s="288">
        <f t="shared" si="360"/>
        <v>0</v>
      </c>
      <c r="N265" s="289">
        <f t="shared" si="360"/>
        <v>0</v>
      </c>
      <c r="O265" s="290">
        <f t="shared" si="360"/>
        <v>0</v>
      </c>
      <c r="P265" s="292"/>
    </row>
    <row r="266" spans="1:16" ht="24" hidden="1" x14ac:dyDescent="0.25">
      <c r="A266" s="293">
        <v>9200</v>
      </c>
      <c r="B266" s="105" t="s">
        <v>283</v>
      </c>
      <c r="C266" s="172">
        <f t="shared" si="291"/>
        <v>0</v>
      </c>
      <c r="D266" s="173">
        <f t="shared" si="360"/>
        <v>0</v>
      </c>
      <c r="E266" s="174">
        <f t="shared" si="360"/>
        <v>0</v>
      </c>
      <c r="F266" s="217">
        <f t="shared" si="360"/>
        <v>0</v>
      </c>
      <c r="G266" s="173">
        <f t="shared" si="360"/>
        <v>0</v>
      </c>
      <c r="H266" s="174">
        <f t="shared" si="360"/>
        <v>0</v>
      </c>
      <c r="I266" s="217">
        <f t="shared" si="360"/>
        <v>0</v>
      </c>
      <c r="J266" s="218">
        <f t="shared" si="360"/>
        <v>0</v>
      </c>
      <c r="K266" s="174">
        <f t="shared" si="360"/>
        <v>0</v>
      </c>
      <c r="L266" s="217">
        <f t="shared" si="360"/>
        <v>0</v>
      </c>
      <c r="M266" s="173">
        <f t="shared" si="360"/>
        <v>0</v>
      </c>
      <c r="N266" s="174">
        <f t="shared" si="360"/>
        <v>0</v>
      </c>
      <c r="O266" s="217">
        <f t="shared" si="360"/>
        <v>0</v>
      </c>
      <c r="P266" s="219"/>
    </row>
    <row r="267" spans="1:16" ht="24" hidden="1" x14ac:dyDescent="0.25">
      <c r="A267" s="294">
        <v>9260</v>
      </c>
      <c r="B267" s="105" t="s">
        <v>284</v>
      </c>
      <c r="C267" s="172">
        <f t="shared" si="291"/>
        <v>0</v>
      </c>
      <c r="D267" s="173">
        <f t="shared" ref="D267:O267" si="361">SUM(D268)</f>
        <v>0</v>
      </c>
      <c r="E267" s="174">
        <f t="shared" si="361"/>
        <v>0</v>
      </c>
      <c r="F267" s="217">
        <f t="shared" si="361"/>
        <v>0</v>
      </c>
      <c r="G267" s="173">
        <f t="shared" si="361"/>
        <v>0</v>
      </c>
      <c r="H267" s="174">
        <f t="shared" si="361"/>
        <v>0</v>
      </c>
      <c r="I267" s="217">
        <f t="shared" si="361"/>
        <v>0</v>
      </c>
      <c r="J267" s="218">
        <f t="shared" si="361"/>
        <v>0</v>
      </c>
      <c r="K267" s="174">
        <f t="shared" si="361"/>
        <v>0</v>
      </c>
      <c r="L267" s="217">
        <f t="shared" si="361"/>
        <v>0</v>
      </c>
      <c r="M267" s="173">
        <f t="shared" si="361"/>
        <v>0</v>
      </c>
      <c r="N267" s="174">
        <f t="shared" si="361"/>
        <v>0</v>
      </c>
      <c r="O267" s="217">
        <f t="shared" si="361"/>
        <v>0</v>
      </c>
      <c r="P267" s="219"/>
    </row>
    <row r="268" spans="1:16" ht="87" hidden="1" customHeight="1" x14ac:dyDescent="0.25">
      <c r="A268" s="295">
        <v>9263</v>
      </c>
      <c r="B268" s="105" t="s">
        <v>285</v>
      </c>
      <c r="C268" s="172">
        <f t="shared" si="291"/>
        <v>0</v>
      </c>
      <c r="D268" s="232"/>
      <c r="E268" s="233"/>
      <c r="F268" s="217">
        <f>D268+E268</f>
        <v>0</v>
      </c>
      <c r="G268" s="232"/>
      <c r="H268" s="233"/>
      <c r="I268" s="217">
        <f>G268+H268</f>
        <v>0</v>
      </c>
      <c r="J268" s="234"/>
      <c r="K268" s="233"/>
      <c r="L268" s="217">
        <f>J268+K268</f>
        <v>0</v>
      </c>
      <c r="M268" s="232"/>
      <c r="N268" s="233"/>
      <c r="O268" s="217">
        <f t="shared" ref="O268" si="362">M268+N268</f>
        <v>0</v>
      </c>
      <c r="P268" s="219"/>
    </row>
    <row r="269" spans="1:16" hidden="1" x14ac:dyDescent="0.25">
      <c r="A269" s="242"/>
      <c r="B269" s="105" t="s">
        <v>286</v>
      </c>
      <c r="C269" s="106">
        <f t="shared" si="291"/>
        <v>0</v>
      </c>
      <c r="D269" s="229">
        <f t="shared" ref="D269:E269" si="363">SUM(D270:D271)</f>
        <v>0</v>
      </c>
      <c r="E269" s="230">
        <f t="shared" si="363"/>
        <v>0</v>
      </c>
      <c r="F269" s="112">
        <f>SUM(F270:F271)</f>
        <v>0</v>
      </c>
      <c r="G269" s="229">
        <f t="shared" ref="G269:H269" si="364">SUM(G270:G271)</f>
        <v>0</v>
      </c>
      <c r="H269" s="230">
        <f t="shared" si="364"/>
        <v>0</v>
      </c>
      <c r="I269" s="112">
        <f>SUM(I270:I271)</f>
        <v>0</v>
      </c>
      <c r="J269" s="231">
        <f t="shared" ref="J269:K269" si="365">SUM(J270:J271)</f>
        <v>0</v>
      </c>
      <c r="K269" s="230">
        <f t="shared" si="365"/>
        <v>0</v>
      </c>
      <c r="L269" s="112">
        <f>SUM(L270:L271)</f>
        <v>0</v>
      </c>
      <c r="M269" s="229">
        <f t="shared" ref="M269:O269" si="366">SUM(M270:M271)</f>
        <v>0</v>
      </c>
      <c r="N269" s="230">
        <f t="shared" si="366"/>
        <v>0</v>
      </c>
      <c r="O269" s="112">
        <f t="shared" si="366"/>
        <v>0</v>
      </c>
      <c r="P269" s="227"/>
    </row>
    <row r="270" spans="1:16" hidden="1" x14ac:dyDescent="0.25">
      <c r="A270" s="242" t="s">
        <v>287</v>
      </c>
      <c r="B270" s="60" t="s">
        <v>288</v>
      </c>
      <c r="C270" s="106">
        <f t="shared" si="291"/>
        <v>0</v>
      </c>
      <c r="D270" s="224"/>
      <c r="E270" s="225"/>
      <c r="F270" s="112">
        <f t="shared" ref="F270:F271" si="367">D270+E270</f>
        <v>0</v>
      </c>
      <c r="G270" s="224"/>
      <c r="H270" s="225"/>
      <c r="I270" s="112">
        <f t="shared" ref="I270:I271" si="368">G270+H270</f>
        <v>0</v>
      </c>
      <c r="J270" s="226"/>
      <c r="K270" s="225"/>
      <c r="L270" s="112">
        <f t="shared" ref="L270:L271" si="369">J270+K270</f>
        <v>0</v>
      </c>
      <c r="M270" s="224"/>
      <c r="N270" s="225"/>
      <c r="O270" s="112">
        <f t="shared" ref="O270:O271" si="370">M270+N270</f>
        <v>0</v>
      </c>
      <c r="P270" s="227"/>
    </row>
    <row r="271" spans="1:16" ht="24" hidden="1" x14ac:dyDescent="0.25">
      <c r="A271" s="242" t="s">
        <v>289</v>
      </c>
      <c r="B271" s="296" t="s">
        <v>290</v>
      </c>
      <c r="C271" s="96">
        <f t="shared" si="291"/>
        <v>0</v>
      </c>
      <c r="D271" s="220"/>
      <c r="E271" s="221"/>
      <c r="F271" s="102">
        <f t="shared" si="367"/>
        <v>0</v>
      </c>
      <c r="G271" s="220"/>
      <c r="H271" s="221"/>
      <c r="I271" s="102">
        <f t="shared" si="368"/>
        <v>0</v>
      </c>
      <c r="J271" s="222"/>
      <c r="K271" s="221"/>
      <c r="L271" s="102">
        <f t="shared" si="369"/>
        <v>0</v>
      </c>
      <c r="M271" s="220"/>
      <c r="N271" s="221"/>
      <c r="O271" s="102">
        <f t="shared" si="370"/>
        <v>0</v>
      </c>
      <c r="P271" s="223"/>
    </row>
    <row r="272" spans="1:16" ht="12.75" thickBot="1" x14ac:dyDescent="0.3">
      <c r="A272" s="297"/>
      <c r="B272" s="297" t="s">
        <v>291</v>
      </c>
      <c r="C272" s="298">
        <f t="shared" si="291"/>
        <v>476733</v>
      </c>
      <c r="D272" s="299">
        <f>SUM(D269,D265,D252,D211,D182,D174,D160,D75,D53)</f>
        <v>471179</v>
      </c>
      <c r="E272" s="300">
        <f t="shared" ref="E272:O272" si="371">SUM(E269,E265,E252,E211,E182,E174,E160,E75,E53)</f>
        <v>0</v>
      </c>
      <c r="F272" s="301">
        <f t="shared" si="371"/>
        <v>471179</v>
      </c>
      <c r="G272" s="299">
        <f t="shared" si="371"/>
        <v>0</v>
      </c>
      <c r="H272" s="300">
        <f t="shared" si="371"/>
        <v>0</v>
      </c>
      <c r="I272" s="301">
        <f t="shared" si="371"/>
        <v>0</v>
      </c>
      <c r="J272" s="302">
        <f t="shared" si="371"/>
        <v>5554</v>
      </c>
      <c r="K272" s="300">
        <f t="shared" si="371"/>
        <v>0</v>
      </c>
      <c r="L272" s="301">
        <f t="shared" si="371"/>
        <v>5554</v>
      </c>
      <c r="M272" s="299">
        <f t="shared" si="371"/>
        <v>0</v>
      </c>
      <c r="N272" s="300">
        <f t="shared" si="371"/>
        <v>0</v>
      </c>
      <c r="O272" s="301">
        <f t="shared" si="371"/>
        <v>0</v>
      </c>
      <c r="P272" s="303"/>
    </row>
    <row r="273" spans="1:16" s="34" customFormat="1" ht="13.5" thickTop="1" thickBot="1" x14ac:dyDescent="0.3">
      <c r="A273" s="903" t="s">
        <v>292</v>
      </c>
      <c r="B273" s="904"/>
      <c r="C273" s="304">
        <f t="shared" si="291"/>
        <v>-142</v>
      </c>
      <c r="D273" s="305">
        <f>SUM(D24,D25,D41,D43)-D51</f>
        <v>0</v>
      </c>
      <c r="E273" s="306">
        <f t="shared" ref="E273:F273" si="372">SUM(E24,E25,E41,E43)-E51</f>
        <v>0</v>
      </c>
      <c r="F273" s="307">
        <f t="shared" si="372"/>
        <v>0</v>
      </c>
      <c r="G273" s="305">
        <f>SUM(G24,G25,G43)-G51</f>
        <v>0</v>
      </c>
      <c r="H273" s="306">
        <f t="shared" ref="H273:I273" si="373">SUM(H24,H25,H43)-H51</f>
        <v>0</v>
      </c>
      <c r="I273" s="307">
        <f t="shared" si="373"/>
        <v>0</v>
      </c>
      <c r="J273" s="308">
        <f t="shared" ref="J273:K273" si="374">(J26+J43)-J51</f>
        <v>-142</v>
      </c>
      <c r="K273" s="306">
        <f t="shared" si="374"/>
        <v>0</v>
      </c>
      <c r="L273" s="307">
        <f>(L26+L43)-L51</f>
        <v>-142</v>
      </c>
      <c r="M273" s="305">
        <f t="shared" ref="M273:O273" si="375">M45-M51</f>
        <v>0</v>
      </c>
      <c r="N273" s="306">
        <f t="shared" si="375"/>
        <v>0</v>
      </c>
      <c r="O273" s="307">
        <f t="shared" si="375"/>
        <v>0</v>
      </c>
      <c r="P273" s="309"/>
    </row>
    <row r="274" spans="1:16" s="34" customFormat="1" ht="12.75" thickTop="1" x14ac:dyDescent="0.25">
      <c r="A274" s="905" t="s">
        <v>293</v>
      </c>
      <c r="B274" s="906"/>
      <c r="C274" s="310">
        <f t="shared" si="291"/>
        <v>142</v>
      </c>
      <c r="D274" s="311">
        <f t="shared" ref="D274:O274" si="376">SUM(D275,D276)-D283+D284</f>
        <v>0</v>
      </c>
      <c r="E274" s="312">
        <f t="shared" si="376"/>
        <v>0</v>
      </c>
      <c r="F274" s="313">
        <f t="shared" si="376"/>
        <v>0</v>
      </c>
      <c r="G274" s="311">
        <f t="shared" si="376"/>
        <v>0</v>
      </c>
      <c r="H274" s="312">
        <f t="shared" si="376"/>
        <v>0</v>
      </c>
      <c r="I274" s="313">
        <f t="shared" si="376"/>
        <v>0</v>
      </c>
      <c r="J274" s="314">
        <f t="shared" si="376"/>
        <v>142</v>
      </c>
      <c r="K274" s="312">
        <f t="shared" si="376"/>
        <v>0</v>
      </c>
      <c r="L274" s="313">
        <f t="shared" si="376"/>
        <v>142</v>
      </c>
      <c r="M274" s="311">
        <f t="shared" si="376"/>
        <v>0</v>
      </c>
      <c r="N274" s="312">
        <f t="shared" si="376"/>
        <v>0</v>
      </c>
      <c r="O274" s="313">
        <f t="shared" si="376"/>
        <v>0</v>
      </c>
      <c r="P274" s="315"/>
    </row>
    <row r="275" spans="1:16" s="34" customFormat="1" ht="12.75" thickBot="1" x14ac:dyDescent="0.3">
      <c r="A275" s="183" t="s">
        <v>294</v>
      </c>
      <c r="B275" s="183" t="s">
        <v>295</v>
      </c>
      <c r="C275" s="184">
        <f t="shared" si="291"/>
        <v>142</v>
      </c>
      <c r="D275" s="185">
        <f>D21-D269</f>
        <v>0</v>
      </c>
      <c r="E275" s="185">
        <f t="shared" ref="E275:O275" si="377">E21-E269</f>
        <v>0</v>
      </c>
      <c r="F275" s="185">
        <f t="shared" si="377"/>
        <v>0</v>
      </c>
      <c r="G275" s="185">
        <f t="shared" si="377"/>
        <v>0</v>
      </c>
      <c r="H275" s="185">
        <f t="shared" si="377"/>
        <v>0</v>
      </c>
      <c r="I275" s="185">
        <f t="shared" si="377"/>
        <v>0</v>
      </c>
      <c r="J275" s="185">
        <f t="shared" si="377"/>
        <v>142</v>
      </c>
      <c r="K275" s="185">
        <f t="shared" si="377"/>
        <v>0</v>
      </c>
      <c r="L275" s="184">
        <f t="shared" si="377"/>
        <v>142</v>
      </c>
      <c r="M275" s="185">
        <f t="shared" si="377"/>
        <v>0</v>
      </c>
      <c r="N275" s="185">
        <f t="shared" si="377"/>
        <v>0</v>
      </c>
      <c r="O275" s="184">
        <f t="shared" si="377"/>
        <v>0</v>
      </c>
      <c r="P275" s="316"/>
    </row>
    <row r="276" spans="1:16" s="34" customFormat="1" ht="12.75" hidden="1" thickTop="1" x14ac:dyDescent="0.25">
      <c r="A276" s="317" t="s">
        <v>296</v>
      </c>
      <c r="B276" s="317" t="s">
        <v>297</v>
      </c>
      <c r="C276" s="310">
        <f t="shared" si="291"/>
        <v>0</v>
      </c>
      <c r="D276" s="311">
        <f t="shared" ref="D276:O276" si="378">SUM(D277,D279,D281)-SUM(D278,D280,D282)</f>
        <v>0</v>
      </c>
      <c r="E276" s="312">
        <f t="shared" si="378"/>
        <v>0</v>
      </c>
      <c r="F276" s="313">
        <f t="shared" si="378"/>
        <v>0</v>
      </c>
      <c r="G276" s="311">
        <f t="shared" si="378"/>
        <v>0</v>
      </c>
      <c r="H276" s="312">
        <f t="shared" si="378"/>
        <v>0</v>
      </c>
      <c r="I276" s="313">
        <f t="shared" si="378"/>
        <v>0</v>
      </c>
      <c r="J276" s="314">
        <f t="shared" si="378"/>
        <v>0</v>
      </c>
      <c r="K276" s="312">
        <f t="shared" si="378"/>
        <v>0</v>
      </c>
      <c r="L276" s="313">
        <f t="shared" si="378"/>
        <v>0</v>
      </c>
      <c r="M276" s="311">
        <f t="shared" si="378"/>
        <v>0</v>
      </c>
      <c r="N276" s="312">
        <f t="shared" si="378"/>
        <v>0</v>
      </c>
      <c r="O276" s="313">
        <f t="shared" si="378"/>
        <v>0</v>
      </c>
      <c r="P276" s="315"/>
    </row>
    <row r="277" spans="1:16" ht="12.75" hidden="1" thickTop="1" x14ac:dyDescent="0.25">
      <c r="A277" s="318" t="s">
        <v>298</v>
      </c>
      <c r="B277" s="171" t="s">
        <v>299</v>
      </c>
      <c r="C277" s="117">
        <f t="shared" ref="C277:C284" si="379">F277+I277+L277+O277</f>
        <v>0</v>
      </c>
      <c r="D277" s="273"/>
      <c r="E277" s="274"/>
      <c r="F277" s="123">
        <f t="shared" ref="F277:F284" si="380">D277+E277</f>
        <v>0</v>
      </c>
      <c r="G277" s="273"/>
      <c r="H277" s="274"/>
      <c r="I277" s="123">
        <f t="shared" ref="I277:I284" si="381">G277+H277</f>
        <v>0</v>
      </c>
      <c r="J277" s="275"/>
      <c r="K277" s="274"/>
      <c r="L277" s="123">
        <f t="shared" ref="L277:L284" si="382">J277+K277</f>
        <v>0</v>
      </c>
      <c r="M277" s="273"/>
      <c r="N277" s="274"/>
      <c r="O277" s="123">
        <f t="shared" ref="O277:O284" si="383">M277+N277</f>
        <v>0</v>
      </c>
      <c r="P277" s="250"/>
    </row>
    <row r="278" spans="1:16" ht="24.75" hidden="1" thickTop="1" x14ac:dyDescent="0.25">
      <c r="A278" s="242" t="s">
        <v>300</v>
      </c>
      <c r="B278" s="59" t="s">
        <v>301</v>
      </c>
      <c r="C278" s="106">
        <f t="shared" si="379"/>
        <v>0</v>
      </c>
      <c r="D278" s="224"/>
      <c r="E278" s="225"/>
      <c r="F278" s="112">
        <f t="shared" si="380"/>
        <v>0</v>
      </c>
      <c r="G278" s="224"/>
      <c r="H278" s="225"/>
      <c r="I278" s="112">
        <f t="shared" si="381"/>
        <v>0</v>
      </c>
      <c r="J278" s="226"/>
      <c r="K278" s="225"/>
      <c r="L278" s="112">
        <f t="shared" si="382"/>
        <v>0</v>
      </c>
      <c r="M278" s="224"/>
      <c r="N278" s="225"/>
      <c r="O278" s="112">
        <f t="shared" si="383"/>
        <v>0</v>
      </c>
      <c r="P278" s="227"/>
    </row>
    <row r="279" spans="1:16" ht="12.75" hidden="1" thickTop="1" x14ac:dyDescent="0.25">
      <c r="A279" s="242" t="s">
        <v>302</v>
      </c>
      <c r="B279" s="59" t="s">
        <v>303</v>
      </c>
      <c r="C279" s="106">
        <f t="shared" si="379"/>
        <v>0</v>
      </c>
      <c r="D279" s="224"/>
      <c r="E279" s="225"/>
      <c r="F279" s="112">
        <f t="shared" si="380"/>
        <v>0</v>
      </c>
      <c r="G279" s="224"/>
      <c r="H279" s="225"/>
      <c r="I279" s="112">
        <f t="shared" si="381"/>
        <v>0</v>
      </c>
      <c r="J279" s="226"/>
      <c r="K279" s="225"/>
      <c r="L279" s="112">
        <f t="shared" si="382"/>
        <v>0</v>
      </c>
      <c r="M279" s="224"/>
      <c r="N279" s="225"/>
      <c r="O279" s="112">
        <f t="shared" si="383"/>
        <v>0</v>
      </c>
      <c r="P279" s="227"/>
    </row>
    <row r="280" spans="1:16" ht="24.75" hidden="1" thickTop="1" x14ac:dyDescent="0.25">
      <c r="A280" s="242" t="s">
        <v>304</v>
      </c>
      <c r="B280" s="59" t="s">
        <v>305</v>
      </c>
      <c r="C280" s="106">
        <f t="shared" si="379"/>
        <v>0</v>
      </c>
      <c r="D280" s="224"/>
      <c r="E280" s="225"/>
      <c r="F280" s="112">
        <f t="shared" si="380"/>
        <v>0</v>
      </c>
      <c r="G280" s="224"/>
      <c r="H280" s="225"/>
      <c r="I280" s="112">
        <f t="shared" si="381"/>
        <v>0</v>
      </c>
      <c r="J280" s="226"/>
      <c r="K280" s="225"/>
      <c r="L280" s="112">
        <f t="shared" si="382"/>
        <v>0</v>
      </c>
      <c r="M280" s="224"/>
      <c r="N280" s="225"/>
      <c r="O280" s="112">
        <f t="shared" si="383"/>
        <v>0</v>
      </c>
      <c r="P280" s="227"/>
    </row>
    <row r="281" spans="1:16" ht="12.75" hidden="1" thickTop="1" x14ac:dyDescent="0.25">
      <c r="A281" s="242" t="s">
        <v>306</v>
      </c>
      <c r="B281" s="59" t="s">
        <v>307</v>
      </c>
      <c r="C281" s="106">
        <f t="shared" si="379"/>
        <v>0</v>
      </c>
      <c r="D281" s="224"/>
      <c r="E281" s="225"/>
      <c r="F281" s="112">
        <f t="shared" si="380"/>
        <v>0</v>
      </c>
      <c r="G281" s="224"/>
      <c r="H281" s="225"/>
      <c r="I281" s="112">
        <f t="shared" si="381"/>
        <v>0</v>
      </c>
      <c r="J281" s="226"/>
      <c r="K281" s="225"/>
      <c r="L281" s="112">
        <f t="shared" si="382"/>
        <v>0</v>
      </c>
      <c r="M281" s="224"/>
      <c r="N281" s="225"/>
      <c r="O281" s="112">
        <f t="shared" si="383"/>
        <v>0</v>
      </c>
      <c r="P281" s="227"/>
    </row>
    <row r="282" spans="1:16" ht="24.75" hidden="1" thickTop="1" x14ac:dyDescent="0.25">
      <c r="A282" s="319" t="s">
        <v>308</v>
      </c>
      <c r="B282" s="320" t="s">
        <v>309</v>
      </c>
      <c r="C282" s="252">
        <f t="shared" si="379"/>
        <v>0</v>
      </c>
      <c r="D282" s="255"/>
      <c r="E282" s="256"/>
      <c r="F282" s="257">
        <f t="shared" si="380"/>
        <v>0</v>
      </c>
      <c r="G282" s="255"/>
      <c r="H282" s="256"/>
      <c r="I282" s="257">
        <f t="shared" si="381"/>
        <v>0</v>
      </c>
      <c r="J282" s="258"/>
      <c r="K282" s="256"/>
      <c r="L282" s="257">
        <f t="shared" si="382"/>
        <v>0</v>
      </c>
      <c r="M282" s="255"/>
      <c r="N282" s="256"/>
      <c r="O282" s="257">
        <f t="shared" si="383"/>
        <v>0</v>
      </c>
      <c r="P282" s="253"/>
    </row>
    <row r="283" spans="1:16" s="34" customFormat="1" ht="13.5" hidden="1" thickTop="1" thickBot="1" x14ac:dyDescent="0.3">
      <c r="A283" s="321" t="s">
        <v>310</v>
      </c>
      <c r="B283" s="321" t="s">
        <v>311</v>
      </c>
      <c r="C283" s="304">
        <f t="shared" si="379"/>
        <v>0</v>
      </c>
      <c r="D283" s="322"/>
      <c r="E283" s="323"/>
      <c r="F283" s="307">
        <f t="shared" si="380"/>
        <v>0</v>
      </c>
      <c r="G283" s="322"/>
      <c r="H283" s="323"/>
      <c r="I283" s="307">
        <f t="shared" si="381"/>
        <v>0</v>
      </c>
      <c r="J283" s="324"/>
      <c r="K283" s="323"/>
      <c r="L283" s="307">
        <f t="shared" si="382"/>
        <v>0</v>
      </c>
      <c r="M283" s="322"/>
      <c r="N283" s="323"/>
      <c r="O283" s="307">
        <f t="shared" si="383"/>
        <v>0</v>
      </c>
      <c r="P283" s="309"/>
    </row>
    <row r="284" spans="1:16" s="34" customFormat="1" ht="48.75" hidden="1" thickTop="1" x14ac:dyDescent="0.25">
      <c r="A284" s="317" t="s">
        <v>312</v>
      </c>
      <c r="B284" s="325" t="s">
        <v>313</v>
      </c>
      <c r="C284" s="310">
        <f t="shared" si="379"/>
        <v>0</v>
      </c>
      <c r="D284" s="326"/>
      <c r="E284" s="327"/>
      <c r="F284" s="92">
        <f t="shared" si="380"/>
        <v>0</v>
      </c>
      <c r="G284" s="247"/>
      <c r="H284" s="248"/>
      <c r="I284" s="92">
        <f t="shared" si="381"/>
        <v>0</v>
      </c>
      <c r="J284" s="249"/>
      <c r="K284" s="248"/>
      <c r="L284" s="92">
        <f t="shared" si="382"/>
        <v>0</v>
      </c>
      <c r="M284" s="247"/>
      <c r="N284" s="248"/>
      <c r="O284" s="92">
        <f t="shared" si="383"/>
        <v>0</v>
      </c>
      <c r="P284" s="235"/>
    </row>
    <row r="285" spans="1:16" ht="12.75" thickTop="1" x14ac:dyDescent="0.25">
      <c r="A285" s="3"/>
      <c r="B285" s="3"/>
      <c r="C285" s="3"/>
      <c r="D285" s="3"/>
      <c r="E285" s="3"/>
      <c r="F285" s="3"/>
      <c r="G285" s="3"/>
      <c r="H285" s="3"/>
      <c r="I285" s="3"/>
      <c r="J285" s="3"/>
      <c r="K285" s="3"/>
      <c r="L285" s="3"/>
      <c r="M285" s="3"/>
      <c r="N285" s="3"/>
      <c r="O285" s="3"/>
      <c r="P285" s="3"/>
    </row>
    <row r="286" spans="1:16" x14ac:dyDescent="0.25">
      <c r="A286" s="3"/>
      <c r="B286" s="3"/>
      <c r="C286" s="3"/>
      <c r="D286" s="3"/>
      <c r="E286" s="3"/>
      <c r="F286" s="3"/>
      <c r="G286" s="3"/>
      <c r="H286" s="3"/>
      <c r="I286" s="3"/>
      <c r="J286" s="3"/>
      <c r="K286" s="3"/>
      <c r="L286" s="3"/>
      <c r="M286" s="3"/>
      <c r="N286" s="3"/>
      <c r="O286" s="3"/>
      <c r="P286" s="3"/>
    </row>
    <row r="287" spans="1:16" x14ac:dyDescent="0.25">
      <c r="A287" s="3"/>
      <c r="B287" s="3"/>
      <c r="C287" s="3"/>
      <c r="D287" s="3"/>
      <c r="E287" s="3"/>
      <c r="F287" s="3"/>
      <c r="G287" s="3"/>
      <c r="H287" s="3"/>
      <c r="I287" s="3"/>
      <c r="J287" s="3"/>
      <c r="K287" s="3"/>
      <c r="L287" s="3"/>
      <c r="M287" s="3"/>
      <c r="N287" s="3"/>
      <c r="O287" s="3"/>
      <c r="P287" s="3"/>
    </row>
    <row r="288" spans="1:16" x14ac:dyDescent="0.25">
      <c r="A288" s="3"/>
      <c r="B288" s="3"/>
      <c r="C288" s="3"/>
      <c r="D288" s="3"/>
      <c r="E288" s="3"/>
      <c r="F288" s="3"/>
      <c r="G288" s="3"/>
      <c r="H288" s="3"/>
      <c r="I288" s="3"/>
      <c r="J288" s="3"/>
      <c r="K288" s="3"/>
      <c r="L288" s="3"/>
      <c r="M288" s="3"/>
      <c r="N288" s="3"/>
      <c r="O288" s="3"/>
      <c r="P288" s="3"/>
    </row>
    <row r="289" spans="1:16" x14ac:dyDescent="0.25">
      <c r="A289" s="3"/>
      <c r="B289" s="3"/>
      <c r="C289" s="3"/>
      <c r="D289" s="3"/>
      <c r="E289" s="3"/>
      <c r="F289" s="3"/>
      <c r="G289" s="3"/>
      <c r="H289" s="3"/>
      <c r="I289" s="3"/>
      <c r="J289" s="3"/>
      <c r="K289" s="3"/>
      <c r="L289" s="3"/>
      <c r="M289" s="3"/>
      <c r="N289" s="3"/>
      <c r="O289" s="3"/>
      <c r="P289" s="3"/>
    </row>
    <row r="290" spans="1:16" x14ac:dyDescent="0.25">
      <c r="A290" s="3"/>
      <c r="B290" s="3"/>
      <c r="C290" s="3"/>
      <c r="D290" s="3"/>
      <c r="E290" s="3"/>
      <c r="F290" s="3"/>
      <c r="G290" s="3"/>
      <c r="H290" s="3"/>
      <c r="I290" s="3"/>
      <c r="J290" s="3"/>
      <c r="K290" s="3"/>
      <c r="L290" s="3"/>
      <c r="M290" s="3"/>
      <c r="N290" s="3"/>
      <c r="O290" s="3"/>
      <c r="P290" s="3"/>
    </row>
    <row r="291" spans="1:16" x14ac:dyDescent="0.25">
      <c r="A291" s="3"/>
      <c r="B291" s="3"/>
      <c r="C291" s="3"/>
      <c r="D291" s="3"/>
      <c r="E291" s="3"/>
      <c r="F291" s="3"/>
      <c r="G291" s="3"/>
      <c r="H291" s="3"/>
      <c r="I291" s="3"/>
      <c r="J291" s="3"/>
      <c r="K291" s="3"/>
      <c r="L291" s="3"/>
      <c r="M291" s="3"/>
      <c r="N291" s="3"/>
      <c r="O291" s="3"/>
      <c r="P291" s="3"/>
    </row>
    <row r="292" spans="1:16" x14ac:dyDescent="0.25">
      <c r="A292" s="3"/>
      <c r="B292" s="3"/>
      <c r="C292" s="3"/>
      <c r="D292" s="3"/>
      <c r="E292" s="3"/>
      <c r="F292" s="3"/>
      <c r="G292" s="3"/>
      <c r="H292" s="3"/>
      <c r="I292" s="3"/>
      <c r="J292" s="3"/>
      <c r="K292" s="3"/>
      <c r="L292" s="3"/>
      <c r="M292" s="3"/>
      <c r="N292" s="3"/>
      <c r="O292" s="3"/>
      <c r="P292" s="3"/>
    </row>
    <row r="293" spans="1:16" x14ac:dyDescent="0.25">
      <c r="A293" s="3"/>
      <c r="B293" s="3"/>
      <c r="C293" s="3"/>
      <c r="D293" s="3"/>
      <c r="E293" s="3"/>
      <c r="F293" s="3"/>
      <c r="G293" s="3"/>
      <c r="H293" s="3"/>
      <c r="I293" s="3"/>
      <c r="J293" s="3"/>
      <c r="K293" s="3"/>
      <c r="L293" s="3"/>
      <c r="M293" s="3"/>
      <c r="N293" s="3"/>
      <c r="O293" s="3"/>
      <c r="P293" s="3"/>
    </row>
    <row r="294" spans="1:16" x14ac:dyDescent="0.25">
      <c r="A294" s="3"/>
      <c r="B294" s="3"/>
      <c r="C294" s="3"/>
      <c r="D294" s="3"/>
      <c r="E294" s="3"/>
      <c r="F294" s="3"/>
      <c r="G294" s="3"/>
      <c r="H294" s="3"/>
      <c r="I294" s="3"/>
      <c r="J294" s="3"/>
      <c r="K294" s="3"/>
      <c r="L294" s="3"/>
      <c r="M294" s="3"/>
      <c r="N294" s="3"/>
      <c r="O294" s="3"/>
      <c r="P294" s="3"/>
    </row>
    <row r="295" spans="1:16" x14ac:dyDescent="0.25">
      <c r="A295" s="3"/>
      <c r="B295" s="3"/>
      <c r="C295" s="3"/>
      <c r="D295" s="3"/>
      <c r="E295" s="3"/>
      <c r="F295" s="3"/>
      <c r="G295" s="3"/>
      <c r="H295" s="3"/>
      <c r="I295" s="3"/>
      <c r="J295" s="3"/>
      <c r="K295" s="3"/>
      <c r="L295" s="3"/>
      <c r="M295" s="3"/>
      <c r="N295" s="3"/>
      <c r="O295" s="3"/>
      <c r="P295" s="3"/>
    </row>
    <row r="296" spans="1:16" x14ac:dyDescent="0.25">
      <c r="A296" s="3"/>
      <c r="B296" s="3"/>
      <c r="C296" s="3"/>
      <c r="D296" s="3"/>
      <c r="E296" s="3"/>
      <c r="F296" s="3"/>
      <c r="G296" s="3"/>
      <c r="H296" s="3"/>
      <c r="I296" s="3"/>
      <c r="J296" s="3"/>
      <c r="K296" s="3"/>
      <c r="L296" s="3"/>
      <c r="M296" s="3"/>
      <c r="N296" s="3"/>
      <c r="O296" s="3"/>
      <c r="P296" s="3"/>
    </row>
    <row r="297" spans="1:16" x14ac:dyDescent="0.25">
      <c r="A297" s="3"/>
      <c r="B297" s="3"/>
      <c r="C297" s="3"/>
      <c r="D297" s="3"/>
      <c r="E297" s="3"/>
      <c r="F297" s="3"/>
      <c r="G297" s="3"/>
      <c r="H297" s="3"/>
      <c r="I297" s="3"/>
      <c r="J297" s="3"/>
      <c r="K297" s="3"/>
      <c r="L297" s="3"/>
      <c r="M297" s="3"/>
      <c r="N297" s="3"/>
      <c r="O297" s="3"/>
      <c r="P297" s="3"/>
    </row>
    <row r="298" spans="1:16" x14ac:dyDescent="0.25">
      <c r="A298" s="3"/>
      <c r="B298" s="3"/>
      <c r="C298" s="3"/>
      <c r="D298" s="3"/>
      <c r="E298" s="3"/>
      <c r="F298" s="3"/>
      <c r="G298" s="3"/>
      <c r="H298" s="3"/>
      <c r="I298" s="3"/>
      <c r="J298" s="3"/>
      <c r="K298" s="3"/>
      <c r="L298" s="3"/>
      <c r="M298" s="3"/>
      <c r="N298" s="3"/>
      <c r="O298" s="3"/>
      <c r="P298" s="3"/>
    </row>
    <row r="299" spans="1:16" x14ac:dyDescent="0.25">
      <c r="A299" s="3"/>
      <c r="B299" s="3"/>
      <c r="C299" s="3"/>
      <c r="D299" s="3"/>
      <c r="E299" s="3"/>
      <c r="F299" s="3"/>
      <c r="G299" s="3"/>
      <c r="H299" s="3"/>
      <c r="I299" s="3"/>
      <c r="J299" s="3"/>
      <c r="K299" s="3"/>
      <c r="L299" s="3"/>
      <c r="M299" s="3"/>
      <c r="N299" s="3"/>
      <c r="O299" s="3"/>
      <c r="P299" s="3"/>
    </row>
    <row r="300" spans="1:16" x14ac:dyDescent="0.25">
      <c r="A300" s="3"/>
      <c r="B300" s="3"/>
      <c r="C300" s="3"/>
      <c r="D300" s="3"/>
      <c r="E300" s="3"/>
      <c r="F300" s="3"/>
      <c r="G300" s="3"/>
      <c r="H300" s="3"/>
      <c r="I300" s="3"/>
      <c r="J300" s="3"/>
      <c r="K300" s="3"/>
      <c r="L300" s="3"/>
      <c r="M300" s="3"/>
      <c r="N300" s="3"/>
      <c r="O300" s="3"/>
      <c r="P300" s="3"/>
    </row>
    <row r="301" spans="1:16" x14ac:dyDescent="0.25">
      <c r="A301" s="3"/>
      <c r="B301" s="3"/>
      <c r="C301" s="3"/>
      <c r="D301" s="3"/>
      <c r="E301" s="3"/>
      <c r="F301" s="3"/>
      <c r="G301" s="3"/>
      <c r="H301" s="3"/>
      <c r="I301" s="3"/>
      <c r="J301" s="3"/>
      <c r="K301" s="3"/>
      <c r="L301" s="3"/>
      <c r="M301" s="3"/>
      <c r="N301" s="3"/>
      <c r="O301" s="3"/>
      <c r="P301" s="3"/>
    </row>
  </sheetData>
  <sheetProtection algorithmName="SHA-512" hashValue="adLSYrN9yXUYHSARE4oDjlFMgPqAvdmd4AfxcDT1C0FkOfn/QaRkNC4WJba5mUtdIK6NFeMh7M6dFb97s0YfQA==" saltValue="J2j+2oQb/4thAHIyCB1Yrg==" spinCount="100000" sheet="1" objects="1" scenarios="1" formatCells="0" formatColumns="0" formatRows="0" sort="0"/>
  <autoFilter ref="A18:P284">
    <filterColumn colId="2">
      <filters>
        <filter val="1 605"/>
        <filter val="1 993"/>
        <filter val="142"/>
        <filter val="-142"/>
        <filter val="17 502"/>
        <filter val="2 180"/>
        <filter val="27 000"/>
        <filter val="3 861"/>
        <filter val="33 663"/>
        <filter val="376 334"/>
        <filter val="388"/>
        <filter val="4 700"/>
        <filter val="451 197"/>
        <filter val="468 699"/>
        <filter val="47 863"/>
        <filter val="471 179"/>
        <filter val="476 733"/>
        <filter val="5 412"/>
        <filter val="6 041"/>
        <filter val="74 863"/>
        <filter val="8 034"/>
        <filter val="9 500"/>
      </filters>
    </filterColumn>
  </autoFilter>
  <mergeCells count="31">
    <mergeCell ref="C7:P7"/>
    <mergeCell ref="A2:P2"/>
    <mergeCell ref="C3:P3"/>
    <mergeCell ref="C4:P4"/>
    <mergeCell ref="C5:P5"/>
    <mergeCell ref="C6:P6"/>
    <mergeCell ref="C13:P13"/>
    <mergeCell ref="P16:P17"/>
    <mergeCell ref="M16:M17"/>
    <mergeCell ref="N16:N17"/>
    <mergeCell ref="O16:O17"/>
    <mergeCell ref="C8:P8"/>
    <mergeCell ref="C9:P9"/>
    <mergeCell ref="C10:P10"/>
    <mergeCell ref="C11:P11"/>
    <mergeCell ref="C12:P12"/>
    <mergeCell ref="A273:B273"/>
    <mergeCell ref="A274:B274"/>
    <mergeCell ref="J16:J17"/>
    <mergeCell ref="K16:K17"/>
    <mergeCell ref="L16:L17"/>
    <mergeCell ref="A15:A17"/>
    <mergeCell ref="B15:B17"/>
    <mergeCell ref="C15:P15"/>
    <mergeCell ref="C16:C17"/>
    <mergeCell ref="D16:D17"/>
    <mergeCell ref="E16:E17"/>
    <mergeCell ref="F16:F17"/>
    <mergeCell ref="G16:G17"/>
    <mergeCell ref="H16:H17"/>
    <mergeCell ref="I16:I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28.pielikums Jūrmalas pilsētas domes
2020.gada 17.decembra saistošajiem noteikumiem Nr.38
(protokols Nr.23, 14.punkts)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3"/>
  <sheetViews>
    <sheetView view="pageLayout" zoomScaleNormal="100" workbookViewId="0">
      <selection activeCell="J11" sqref="J11"/>
    </sheetView>
  </sheetViews>
  <sheetFormatPr defaultRowHeight="12.75" outlineLevelCol="1" x14ac:dyDescent="0.2"/>
  <cols>
    <col min="1" max="1" width="4.7109375" style="561" customWidth="1"/>
    <col min="2" max="2" width="36.42578125" style="561" customWidth="1"/>
    <col min="3" max="3" width="10.7109375" style="561" customWidth="1"/>
    <col min="4" max="4" width="12.28515625" style="562" hidden="1" customWidth="1" outlineLevel="1"/>
    <col min="5" max="5" width="10.7109375" style="562" hidden="1" customWidth="1" outlineLevel="1"/>
    <col min="6" max="6" width="14.28515625" style="561" customWidth="1" collapsed="1"/>
    <col min="7" max="7" width="28.28515625" style="561" hidden="1" customWidth="1" outlineLevel="1"/>
    <col min="8" max="8" width="19.42578125" style="569" customWidth="1" collapsed="1"/>
    <col min="9" max="10" width="9.7109375" style="561" customWidth="1"/>
    <col min="11" max="12" width="10.28515625" style="561" bestFit="1" customWidth="1"/>
    <col min="13" max="240" width="9.140625" style="561"/>
    <col min="241" max="241" width="4.7109375" style="561" customWidth="1"/>
    <col min="242" max="242" width="48.28515625" style="561" customWidth="1"/>
    <col min="243" max="243" width="12.7109375" style="561" customWidth="1"/>
    <col min="244" max="244" width="11.7109375" style="561" customWidth="1"/>
    <col min="245" max="245" width="11.28515625" style="561" customWidth="1"/>
    <col min="246" max="246" width="11.42578125" style="561" customWidth="1"/>
    <col min="247" max="247" width="11.7109375" style="561" customWidth="1"/>
    <col min="248" max="248" width="45.42578125" style="561" customWidth="1"/>
    <col min="249" max="496" width="9.140625" style="561"/>
    <col min="497" max="497" width="4.7109375" style="561" customWidth="1"/>
    <col min="498" max="498" width="48.28515625" style="561" customWidth="1"/>
    <col min="499" max="499" width="12.7109375" style="561" customWidth="1"/>
    <col min="500" max="500" width="11.7109375" style="561" customWidth="1"/>
    <col min="501" max="501" width="11.28515625" style="561" customWidth="1"/>
    <col min="502" max="502" width="11.42578125" style="561" customWidth="1"/>
    <col min="503" max="503" width="11.7109375" style="561" customWidth="1"/>
    <col min="504" max="504" width="45.42578125" style="561" customWidth="1"/>
    <col min="505" max="752" width="9.140625" style="561"/>
    <col min="753" max="753" width="4.7109375" style="561" customWidth="1"/>
    <col min="754" max="754" width="48.28515625" style="561" customWidth="1"/>
    <col min="755" max="755" width="12.7109375" style="561" customWidth="1"/>
    <col min="756" max="756" width="11.7109375" style="561" customWidth="1"/>
    <col min="757" max="757" width="11.28515625" style="561" customWidth="1"/>
    <col min="758" max="758" width="11.42578125" style="561" customWidth="1"/>
    <col min="759" max="759" width="11.7109375" style="561" customWidth="1"/>
    <col min="760" max="760" width="45.42578125" style="561" customWidth="1"/>
    <col min="761" max="1008" width="9.140625" style="561"/>
    <col min="1009" max="1009" width="4.7109375" style="561" customWidth="1"/>
    <col min="1010" max="1010" width="48.28515625" style="561" customWidth="1"/>
    <col min="1011" max="1011" width="12.7109375" style="561" customWidth="1"/>
    <col min="1012" max="1012" width="11.7109375" style="561" customWidth="1"/>
    <col min="1013" max="1013" width="11.28515625" style="561" customWidth="1"/>
    <col min="1014" max="1014" width="11.42578125" style="561" customWidth="1"/>
    <col min="1015" max="1015" width="11.7109375" style="561" customWidth="1"/>
    <col min="1016" max="1016" width="45.42578125" style="561" customWidth="1"/>
    <col min="1017" max="1264" width="9.140625" style="561"/>
    <col min="1265" max="1265" width="4.7109375" style="561" customWidth="1"/>
    <col min="1266" max="1266" width="48.28515625" style="561" customWidth="1"/>
    <col min="1267" max="1267" width="12.7109375" style="561" customWidth="1"/>
    <col min="1268" max="1268" width="11.7109375" style="561" customWidth="1"/>
    <col min="1269" max="1269" width="11.28515625" style="561" customWidth="1"/>
    <col min="1270" max="1270" width="11.42578125" style="561" customWidth="1"/>
    <col min="1271" max="1271" width="11.7109375" style="561" customWidth="1"/>
    <col min="1272" max="1272" width="45.42578125" style="561" customWidth="1"/>
    <col min="1273" max="1520" width="9.140625" style="561"/>
    <col min="1521" max="1521" width="4.7109375" style="561" customWidth="1"/>
    <col min="1522" max="1522" width="48.28515625" style="561" customWidth="1"/>
    <col min="1523" max="1523" width="12.7109375" style="561" customWidth="1"/>
    <col min="1524" max="1524" width="11.7109375" style="561" customWidth="1"/>
    <col min="1525" max="1525" width="11.28515625" style="561" customWidth="1"/>
    <col min="1526" max="1526" width="11.42578125" style="561" customWidth="1"/>
    <col min="1527" max="1527" width="11.7109375" style="561" customWidth="1"/>
    <col min="1528" max="1528" width="45.42578125" style="561" customWidth="1"/>
    <col min="1529" max="1776" width="9.140625" style="561"/>
    <col min="1777" max="1777" width="4.7109375" style="561" customWidth="1"/>
    <col min="1778" max="1778" width="48.28515625" style="561" customWidth="1"/>
    <col min="1779" max="1779" width="12.7109375" style="561" customWidth="1"/>
    <col min="1780" max="1780" width="11.7109375" style="561" customWidth="1"/>
    <col min="1781" max="1781" width="11.28515625" style="561" customWidth="1"/>
    <col min="1782" max="1782" width="11.42578125" style="561" customWidth="1"/>
    <col min="1783" max="1783" width="11.7109375" style="561" customWidth="1"/>
    <col min="1784" max="1784" width="45.42578125" style="561" customWidth="1"/>
    <col min="1785" max="2032" width="9.140625" style="561"/>
    <col min="2033" max="2033" width="4.7109375" style="561" customWidth="1"/>
    <col min="2034" max="2034" width="48.28515625" style="561" customWidth="1"/>
    <col min="2035" max="2035" width="12.7109375" style="561" customWidth="1"/>
    <col min="2036" max="2036" width="11.7109375" style="561" customWidth="1"/>
    <col min="2037" max="2037" width="11.28515625" style="561" customWidth="1"/>
    <col min="2038" max="2038" width="11.42578125" style="561" customWidth="1"/>
    <col min="2039" max="2039" width="11.7109375" style="561" customWidth="1"/>
    <col min="2040" max="2040" width="45.42578125" style="561" customWidth="1"/>
    <col min="2041" max="2288" width="9.140625" style="561"/>
    <col min="2289" max="2289" width="4.7109375" style="561" customWidth="1"/>
    <col min="2290" max="2290" width="48.28515625" style="561" customWidth="1"/>
    <col min="2291" max="2291" width="12.7109375" style="561" customWidth="1"/>
    <col min="2292" max="2292" width="11.7109375" style="561" customWidth="1"/>
    <col min="2293" max="2293" width="11.28515625" style="561" customWidth="1"/>
    <col min="2294" max="2294" width="11.42578125" style="561" customWidth="1"/>
    <col min="2295" max="2295" width="11.7109375" style="561" customWidth="1"/>
    <col min="2296" max="2296" width="45.42578125" style="561" customWidth="1"/>
    <col min="2297" max="2544" width="9.140625" style="561"/>
    <col min="2545" max="2545" width="4.7109375" style="561" customWidth="1"/>
    <col min="2546" max="2546" width="48.28515625" style="561" customWidth="1"/>
    <col min="2547" max="2547" width="12.7109375" style="561" customWidth="1"/>
    <col min="2548" max="2548" width="11.7109375" style="561" customWidth="1"/>
    <col min="2549" max="2549" width="11.28515625" style="561" customWidth="1"/>
    <col min="2550" max="2550" width="11.42578125" style="561" customWidth="1"/>
    <col min="2551" max="2551" width="11.7109375" style="561" customWidth="1"/>
    <col min="2552" max="2552" width="45.42578125" style="561" customWidth="1"/>
    <col min="2553" max="2800" width="9.140625" style="561"/>
    <col min="2801" max="2801" width="4.7109375" style="561" customWidth="1"/>
    <col min="2802" max="2802" width="48.28515625" style="561" customWidth="1"/>
    <col min="2803" max="2803" width="12.7109375" style="561" customWidth="1"/>
    <col min="2804" max="2804" width="11.7109375" style="561" customWidth="1"/>
    <col min="2805" max="2805" width="11.28515625" style="561" customWidth="1"/>
    <col min="2806" max="2806" width="11.42578125" style="561" customWidth="1"/>
    <col min="2807" max="2807" width="11.7109375" style="561" customWidth="1"/>
    <col min="2808" max="2808" width="45.42578125" style="561" customWidth="1"/>
    <col min="2809" max="3056" width="9.140625" style="561"/>
    <col min="3057" max="3057" width="4.7109375" style="561" customWidth="1"/>
    <col min="3058" max="3058" width="48.28515625" style="561" customWidth="1"/>
    <col min="3059" max="3059" width="12.7109375" style="561" customWidth="1"/>
    <col min="3060" max="3060" width="11.7109375" style="561" customWidth="1"/>
    <col min="3061" max="3061" width="11.28515625" style="561" customWidth="1"/>
    <col min="3062" max="3062" width="11.42578125" style="561" customWidth="1"/>
    <col min="3063" max="3063" width="11.7109375" style="561" customWidth="1"/>
    <col min="3064" max="3064" width="45.42578125" style="561" customWidth="1"/>
    <col min="3065" max="3312" width="9.140625" style="561"/>
    <col min="3313" max="3313" width="4.7109375" style="561" customWidth="1"/>
    <col min="3314" max="3314" width="48.28515625" style="561" customWidth="1"/>
    <col min="3315" max="3315" width="12.7109375" style="561" customWidth="1"/>
    <col min="3316" max="3316" width="11.7109375" style="561" customWidth="1"/>
    <col min="3317" max="3317" width="11.28515625" style="561" customWidth="1"/>
    <col min="3318" max="3318" width="11.42578125" style="561" customWidth="1"/>
    <col min="3319" max="3319" width="11.7109375" style="561" customWidth="1"/>
    <col min="3320" max="3320" width="45.42578125" style="561" customWidth="1"/>
    <col min="3321" max="3568" width="9.140625" style="561"/>
    <col min="3569" max="3569" width="4.7109375" style="561" customWidth="1"/>
    <col min="3570" max="3570" width="48.28515625" style="561" customWidth="1"/>
    <col min="3571" max="3571" width="12.7109375" style="561" customWidth="1"/>
    <col min="3572" max="3572" width="11.7109375" style="561" customWidth="1"/>
    <col min="3573" max="3573" width="11.28515625" style="561" customWidth="1"/>
    <col min="3574" max="3574" width="11.42578125" style="561" customWidth="1"/>
    <col min="3575" max="3575" width="11.7109375" style="561" customWidth="1"/>
    <col min="3576" max="3576" width="45.42578125" style="561" customWidth="1"/>
    <col min="3577" max="3824" width="9.140625" style="561"/>
    <col min="3825" max="3825" width="4.7109375" style="561" customWidth="1"/>
    <col min="3826" max="3826" width="48.28515625" style="561" customWidth="1"/>
    <col min="3827" max="3827" width="12.7109375" style="561" customWidth="1"/>
    <col min="3828" max="3828" width="11.7109375" style="561" customWidth="1"/>
    <col min="3829" max="3829" width="11.28515625" style="561" customWidth="1"/>
    <col min="3830" max="3830" width="11.42578125" style="561" customWidth="1"/>
    <col min="3831" max="3831" width="11.7109375" style="561" customWidth="1"/>
    <col min="3832" max="3832" width="45.42578125" style="561" customWidth="1"/>
    <col min="3833" max="4080" width="9.140625" style="561"/>
    <col min="4081" max="4081" width="4.7109375" style="561" customWidth="1"/>
    <col min="4082" max="4082" width="48.28515625" style="561" customWidth="1"/>
    <col min="4083" max="4083" width="12.7109375" style="561" customWidth="1"/>
    <col min="4084" max="4084" width="11.7109375" style="561" customWidth="1"/>
    <col min="4085" max="4085" width="11.28515625" style="561" customWidth="1"/>
    <col min="4086" max="4086" width="11.42578125" style="561" customWidth="1"/>
    <col min="4087" max="4087" width="11.7109375" style="561" customWidth="1"/>
    <col min="4088" max="4088" width="45.42578125" style="561" customWidth="1"/>
    <col min="4089" max="4336" width="9.140625" style="561"/>
    <col min="4337" max="4337" width="4.7109375" style="561" customWidth="1"/>
    <col min="4338" max="4338" width="48.28515625" style="561" customWidth="1"/>
    <col min="4339" max="4339" width="12.7109375" style="561" customWidth="1"/>
    <col min="4340" max="4340" width="11.7109375" style="561" customWidth="1"/>
    <col min="4341" max="4341" width="11.28515625" style="561" customWidth="1"/>
    <col min="4342" max="4342" width="11.42578125" style="561" customWidth="1"/>
    <col min="4343" max="4343" width="11.7109375" style="561" customWidth="1"/>
    <col min="4344" max="4344" width="45.42578125" style="561" customWidth="1"/>
    <col min="4345" max="4592" width="9.140625" style="561"/>
    <col min="4593" max="4593" width="4.7109375" style="561" customWidth="1"/>
    <col min="4594" max="4594" width="48.28515625" style="561" customWidth="1"/>
    <col min="4595" max="4595" width="12.7109375" style="561" customWidth="1"/>
    <col min="4596" max="4596" width="11.7109375" style="561" customWidth="1"/>
    <col min="4597" max="4597" width="11.28515625" style="561" customWidth="1"/>
    <col min="4598" max="4598" width="11.42578125" style="561" customWidth="1"/>
    <col min="4599" max="4599" width="11.7109375" style="561" customWidth="1"/>
    <col min="4600" max="4600" width="45.42578125" style="561" customWidth="1"/>
    <col min="4601" max="4848" width="9.140625" style="561"/>
    <col min="4849" max="4849" width="4.7109375" style="561" customWidth="1"/>
    <col min="4850" max="4850" width="48.28515625" style="561" customWidth="1"/>
    <col min="4851" max="4851" width="12.7109375" style="561" customWidth="1"/>
    <col min="4852" max="4852" width="11.7109375" style="561" customWidth="1"/>
    <col min="4853" max="4853" width="11.28515625" style="561" customWidth="1"/>
    <col min="4854" max="4854" width="11.42578125" style="561" customWidth="1"/>
    <col min="4855" max="4855" width="11.7109375" style="561" customWidth="1"/>
    <col min="4856" max="4856" width="45.42578125" style="561" customWidth="1"/>
    <col min="4857" max="5104" width="9.140625" style="561"/>
    <col min="5105" max="5105" width="4.7109375" style="561" customWidth="1"/>
    <col min="5106" max="5106" width="48.28515625" style="561" customWidth="1"/>
    <col min="5107" max="5107" width="12.7109375" style="561" customWidth="1"/>
    <col min="5108" max="5108" width="11.7109375" style="561" customWidth="1"/>
    <col min="5109" max="5109" width="11.28515625" style="561" customWidth="1"/>
    <col min="5110" max="5110" width="11.42578125" style="561" customWidth="1"/>
    <col min="5111" max="5111" width="11.7109375" style="561" customWidth="1"/>
    <col min="5112" max="5112" width="45.42578125" style="561" customWidth="1"/>
    <col min="5113" max="5360" width="9.140625" style="561"/>
    <col min="5361" max="5361" width="4.7109375" style="561" customWidth="1"/>
    <col min="5362" max="5362" width="48.28515625" style="561" customWidth="1"/>
    <col min="5363" max="5363" width="12.7109375" style="561" customWidth="1"/>
    <col min="5364" max="5364" width="11.7109375" style="561" customWidth="1"/>
    <col min="5365" max="5365" width="11.28515625" style="561" customWidth="1"/>
    <col min="5366" max="5366" width="11.42578125" style="561" customWidth="1"/>
    <col min="5367" max="5367" width="11.7109375" style="561" customWidth="1"/>
    <col min="5368" max="5368" width="45.42578125" style="561" customWidth="1"/>
    <col min="5369" max="5616" width="9.140625" style="561"/>
    <col min="5617" max="5617" width="4.7109375" style="561" customWidth="1"/>
    <col min="5618" max="5618" width="48.28515625" style="561" customWidth="1"/>
    <col min="5619" max="5619" width="12.7109375" style="561" customWidth="1"/>
    <col min="5620" max="5620" width="11.7109375" style="561" customWidth="1"/>
    <col min="5621" max="5621" width="11.28515625" style="561" customWidth="1"/>
    <col min="5622" max="5622" width="11.42578125" style="561" customWidth="1"/>
    <col min="5623" max="5623" width="11.7109375" style="561" customWidth="1"/>
    <col min="5624" max="5624" width="45.42578125" style="561" customWidth="1"/>
    <col min="5625" max="5872" width="9.140625" style="561"/>
    <col min="5873" max="5873" width="4.7109375" style="561" customWidth="1"/>
    <col min="5874" max="5874" width="48.28515625" style="561" customWidth="1"/>
    <col min="5875" max="5875" width="12.7109375" style="561" customWidth="1"/>
    <col min="5876" max="5876" width="11.7109375" style="561" customWidth="1"/>
    <col min="5877" max="5877" width="11.28515625" style="561" customWidth="1"/>
    <col min="5878" max="5878" width="11.42578125" style="561" customWidth="1"/>
    <col min="5879" max="5879" width="11.7109375" style="561" customWidth="1"/>
    <col min="5880" max="5880" width="45.42578125" style="561" customWidth="1"/>
    <col min="5881" max="6128" width="9.140625" style="561"/>
    <col min="6129" max="6129" width="4.7109375" style="561" customWidth="1"/>
    <col min="6130" max="6130" width="48.28515625" style="561" customWidth="1"/>
    <col min="6131" max="6131" width="12.7109375" style="561" customWidth="1"/>
    <col min="6132" max="6132" width="11.7109375" style="561" customWidth="1"/>
    <col min="6133" max="6133" width="11.28515625" style="561" customWidth="1"/>
    <col min="6134" max="6134" width="11.42578125" style="561" customWidth="1"/>
    <col min="6135" max="6135" width="11.7109375" style="561" customWidth="1"/>
    <col min="6136" max="6136" width="45.42578125" style="561" customWidth="1"/>
    <col min="6137" max="6384" width="9.140625" style="561"/>
    <col min="6385" max="6385" width="4.7109375" style="561" customWidth="1"/>
    <col min="6386" max="6386" width="48.28515625" style="561" customWidth="1"/>
    <col min="6387" max="6387" width="12.7109375" style="561" customWidth="1"/>
    <col min="6388" max="6388" width="11.7109375" style="561" customWidth="1"/>
    <col min="6389" max="6389" width="11.28515625" style="561" customWidth="1"/>
    <col min="6390" max="6390" width="11.42578125" style="561" customWidth="1"/>
    <col min="6391" max="6391" width="11.7109375" style="561" customWidth="1"/>
    <col min="6392" max="6392" width="45.42578125" style="561" customWidth="1"/>
    <col min="6393" max="6640" width="9.140625" style="561"/>
    <col min="6641" max="6641" width="4.7109375" style="561" customWidth="1"/>
    <col min="6642" max="6642" width="48.28515625" style="561" customWidth="1"/>
    <col min="6643" max="6643" width="12.7109375" style="561" customWidth="1"/>
    <col min="6644" max="6644" width="11.7109375" style="561" customWidth="1"/>
    <col min="6645" max="6645" width="11.28515625" style="561" customWidth="1"/>
    <col min="6646" max="6646" width="11.42578125" style="561" customWidth="1"/>
    <col min="6647" max="6647" width="11.7109375" style="561" customWidth="1"/>
    <col min="6648" max="6648" width="45.42578125" style="561" customWidth="1"/>
    <col min="6649" max="6896" width="9.140625" style="561"/>
    <col min="6897" max="6897" width="4.7109375" style="561" customWidth="1"/>
    <col min="6898" max="6898" width="48.28515625" style="561" customWidth="1"/>
    <col min="6899" max="6899" width="12.7109375" style="561" customWidth="1"/>
    <col min="6900" max="6900" width="11.7109375" style="561" customWidth="1"/>
    <col min="6901" max="6901" width="11.28515625" style="561" customWidth="1"/>
    <col min="6902" max="6902" width="11.42578125" style="561" customWidth="1"/>
    <col min="6903" max="6903" width="11.7109375" style="561" customWidth="1"/>
    <col min="6904" max="6904" width="45.42578125" style="561" customWidth="1"/>
    <col min="6905" max="7152" width="9.140625" style="561"/>
    <col min="7153" max="7153" width="4.7109375" style="561" customWidth="1"/>
    <col min="7154" max="7154" width="48.28515625" style="561" customWidth="1"/>
    <col min="7155" max="7155" width="12.7109375" style="561" customWidth="1"/>
    <col min="7156" max="7156" width="11.7109375" style="561" customWidth="1"/>
    <col min="7157" max="7157" width="11.28515625" style="561" customWidth="1"/>
    <col min="7158" max="7158" width="11.42578125" style="561" customWidth="1"/>
    <col min="7159" max="7159" width="11.7109375" style="561" customWidth="1"/>
    <col min="7160" max="7160" width="45.42578125" style="561" customWidth="1"/>
    <col min="7161" max="7408" width="9.140625" style="561"/>
    <col min="7409" max="7409" width="4.7109375" style="561" customWidth="1"/>
    <col min="7410" max="7410" width="48.28515625" style="561" customWidth="1"/>
    <col min="7411" max="7411" width="12.7109375" style="561" customWidth="1"/>
    <col min="7412" max="7412" width="11.7109375" style="561" customWidth="1"/>
    <col min="7413" max="7413" width="11.28515625" style="561" customWidth="1"/>
    <col min="7414" max="7414" width="11.42578125" style="561" customWidth="1"/>
    <col min="7415" max="7415" width="11.7109375" style="561" customWidth="1"/>
    <col min="7416" max="7416" width="45.42578125" style="561" customWidth="1"/>
    <col min="7417" max="7664" width="9.140625" style="561"/>
    <col min="7665" max="7665" width="4.7109375" style="561" customWidth="1"/>
    <col min="7666" max="7666" width="48.28515625" style="561" customWidth="1"/>
    <col min="7667" max="7667" width="12.7109375" style="561" customWidth="1"/>
    <col min="7668" max="7668" width="11.7109375" style="561" customWidth="1"/>
    <col min="7669" max="7669" width="11.28515625" style="561" customWidth="1"/>
    <col min="7670" max="7670" width="11.42578125" style="561" customWidth="1"/>
    <col min="7671" max="7671" width="11.7109375" style="561" customWidth="1"/>
    <col min="7672" max="7672" width="45.42578125" style="561" customWidth="1"/>
    <col min="7673" max="7920" width="9.140625" style="561"/>
    <col min="7921" max="7921" width="4.7109375" style="561" customWidth="1"/>
    <col min="7922" max="7922" width="48.28515625" style="561" customWidth="1"/>
    <col min="7923" max="7923" width="12.7109375" style="561" customWidth="1"/>
    <col min="7924" max="7924" width="11.7109375" style="561" customWidth="1"/>
    <col min="7925" max="7925" width="11.28515625" style="561" customWidth="1"/>
    <col min="7926" max="7926" width="11.42578125" style="561" customWidth="1"/>
    <col min="7927" max="7927" width="11.7109375" style="561" customWidth="1"/>
    <col min="7928" max="7928" width="45.42578125" style="561" customWidth="1"/>
    <col min="7929" max="8176" width="9.140625" style="561"/>
    <col min="8177" max="8177" width="4.7109375" style="561" customWidth="1"/>
    <col min="8178" max="8178" width="48.28515625" style="561" customWidth="1"/>
    <col min="8179" max="8179" width="12.7109375" style="561" customWidth="1"/>
    <col min="8180" max="8180" width="11.7109375" style="561" customWidth="1"/>
    <col min="8181" max="8181" width="11.28515625" style="561" customWidth="1"/>
    <col min="8182" max="8182" width="11.42578125" style="561" customWidth="1"/>
    <col min="8183" max="8183" width="11.7109375" style="561" customWidth="1"/>
    <col min="8184" max="8184" width="45.42578125" style="561" customWidth="1"/>
    <col min="8185" max="8432" width="9.140625" style="561"/>
    <col min="8433" max="8433" width="4.7109375" style="561" customWidth="1"/>
    <col min="8434" max="8434" width="48.28515625" style="561" customWidth="1"/>
    <col min="8435" max="8435" width="12.7109375" style="561" customWidth="1"/>
    <col min="8436" max="8436" width="11.7109375" style="561" customWidth="1"/>
    <col min="8437" max="8437" width="11.28515625" style="561" customWidth="1"/>
    <col min="8438" max="8438" width="11.42578125" style="561" customWidth="1"/>
    <col min="8439" max="8439" width="11.7109375" style="561" customWidth="1"/>
    <col min="8440" max="8440" width="45.42578125" style="561" customWidth="1"/>
    <col min="8441" max="8688" width="9.140625" style="561"/>
    <col min="8689" max="8689" width="4.7109375" style="561" customWidth="1"/>
    <col min="8690" max="8690" width="48.28515625" style="561" customWidth="1"/>
    <col min="8691" max="8691" width="12.7109375" style="561" customWidth="1"/>
    <col min="8692" max="8692" width="11.7109375" style="561" customWidth="1"/>
    <col min="8693" max="8693" width="11.28515625" style="561" customWidth="1"/>
    <col min="8694" max="8694" width="11.42578125" style="561" customWidth="1"/>
    <col min="8695" max="8695" width="11.7109375" style="561" customWidth="1"/>
    <col min="8696" max="8696" width="45.42578125" style="561" customWidth="1"/>
    <col min="8697" max="8944" width="9.140625" style="561"/>
    <col min="8945" max="8945" width="4.7109375" style="561" customWidth="1"/>
    <col min="8946" max="8946" width="48.28515625" style="561" customWidth="1"/>
    <col min="8947" max="8947" width="12.7109375" style="561" customWidth="1"/>
    <col min="8948" max="8948" width="11.7109375" style="561" customWidth="1"/>
    <col min="8949" max="8949" width="11.28515625" style="561" customWidth="1"/>
    <col min="8950" max="8950" width="11.42578125" style="561" customWidth="1"/>
    <col min="8951" max="8951" width="11.7109375" style="561" customWidth="1"/>
    <col min="8952" max="8952" width="45.42578125" style="561" customWidth="1"/>
    <col min="8953" max="9200" width="9.140625" style="561"/>
    <col min="9201" max="9201" width="4.7109375" style="561" customWidth="1"/>
    <col min="9202" max="9202" width="48.28515625" style="561" customWidth="1"/>
    <col min="9203" max="9203" width="12.7109375" style="561" customWidth="1"/>
    <col min="9204" max="9204" width="11.7109375" style="561" customWidth="1"/>
    <col min="9205" max="9205" width="11.28515625" style="561" customWidth="1"/>
    <col min="9206" max="9206" width="11.42578125" style="561" customWidth="1"/>
    <col min="9207" max="9207" width="11.7109375" style="561" customWidth="1"/>
    <col min="9208" max="9208" width="45.42578125" style="561" customWidth="1"/>
    <col min="9209" max="9456" width="9.140625" style="561"/>
    <col min="9457" max="9457" width="4.7109375" style="561" customWidth="1"/>
    <col min="9458" max="9458" width="48.28515625" style="561" customWidth="1"/>
    <col min="9459" max="9459" width="12.7109375" style="561" customWidth="1"/>
    <col min="9460" max="9460" width="11.7109375" style="561" customWidth="1"/>
    <col min="9461" max="9461" width="11.28515625" style="561" customWidth="1"/>
    <col min="9462" max="9462" width="11.42578125" style="561" customWidth="1"/>
    <col min="9463" max="9463" width="11.7109375" style="561" customWidth="1"/>
    <col min="9464" max="9464" width="45.42578125" style="561" customWidth="1"/>
    <col min="9465" max="9712" width="9.140625" style="561"/>
    <col min="9713" max="9713" width="4.7109375" style="561" customWidth="1"/>
    <col min="9714" max="9714" width="48.28515625" style="561" customWidth="1"/>
    <col min="9715" max="9715" width="12.7109375" style="561" customWidth="1"/>
    <col min="9716" max="9716" width="11.7109375" style="561" customWidth="1"/>
    <col min="9717" max="9717" width="11.28515625" style="561" customWidth="1"/>
    <col min="9718" max="9718" width="11.42578125" style="561" customWidth="1"/>
    <col min="9719" max="9719" width="11.7109375" style="561" customWidth="1"/>
    <col min="9720" max="9720" width="45.42578125" style="561" customWidth="1"/>
    <col min="9721" max="9968" width="9.140625" style="561"/>
    <col min="9969" max="9969" width="4.7109375" style="561" customWidth="1"/>
    <col min="9970" max="9970" width="48.28515625" style="561" customWidth="1"/>
    <col min="9971" max="9971" width="12.7109375" style="561" customWidth="1"/>
    <col min="9972" max="9972" width="11.7109375" style="561" customWidth="1"/>
    <col min="9973" max="9973" width="11.28515625" style="561" customWidth="1"/>
    <col min="9974" max="9974" width="11.42578125" style="561" customWidth="1"/>
    <col min="9975" max="9975" width="11.7109375" style="561" customWidth="1"/>
    <col min="9976" max="9976" width="45.42578125" style="561" customWidth="1"/>
    <col min="9977" max="10224" width="9.140625" style="561"/>
    <col min="10225" max="10225" width="4.7109375" style="561" customWidth="1"/>
    <col min="10226" max="10226" width="48.28515625" style="561" customWidth="1"/>
    <col min="10227" max="10227" width="12.7109375" style="561" customWidth="1"/>
    <col min="10228" max="10228" width="11.7109375" style="561" customWidth="1"/>
    <col min="10229" max="10229" width="11.28515625" style="561" customWidth="1"/>
    <col min="10230" max="10230" width="11.42578125" style="561" customWidth="1"/>
    <col min="10231" max="10231" width="11.7109375" style="561" customWidth="1"/>
    <col min="10232" max="10232" width="45.42578125" style="561" customWidth="1"/>
    <col min="10233" max="10480" width="9.140625" style="561"/>
    <col min="10481" max="10481" width="4.7109375" style="561" customWidth="1"/>
    <col min="10482" max="10482" width="48.28515625" style="561" customWidth="1"/>
    <col min="10483" max="10483" width="12.7109375" style="561" customWidth="1"/>
    <col min="10484" max="10484" width="11.7109375" style="561" customWidth="1"/>
    <col min="10485" max="10485" width="11.28515625" style="561" customWidth="1"/>
    <col min="10486" max="10486" width="11.42578125" style="561" customWidth="1"/>
    <col min="10487" max="10487" width="11.7109375" style="561" customWidth="1"/>
    <col min="10488" max="10488" width="45.42578125" style="561" customWidth="1"/>
    <col min="10489" max="10736" width="9.140625" style="561"/>
    <col min="10737" max="10737" width="4.7109375" style="561" customWidth="1"/>
    <col min="10738" max="10738" width="48.28515625" style="561" customWidth="1"/>
    <col min="10739" max="10739" width="12.7109375" style="561" customWidth="1"/>
    <col min="10740" max="10740" width="11.7109375" style="561" customWidth="1"/>
    <col min="10741" max="10741" width="11.28515625" style="561" customWidth="1"/>
    <col min="10742" max="10742" width="11.42578125" style="561" customWidth="1"/>
    <col min="10743" max="10743" width="11.7109375" style="561" customWidth="1"/>
    <col min="10744" max="10744" width="45.42578125" style="561" customWidth="1"/>
    <col min="10745" max="10992" width="9.140625" style="561"/>
    <col min="10993" max="10993" width="4.7109375" style="561" customWidth="1"/>
    <col min="10994" max="10994" width="48.28515625" style="561" customWidth="1"/>
    <col min="10995" max="10995" width="12.7109375" style="561" customWidth="1"/>
    <col min="10996" max="10996" width="11.7109375" style="561" customWidth="1"/>
    <col min="10997" max="10997" width="11.28515625" style="561" customWidth="1"/>
    <col min="10998" max="10998" width="11.42578125" style="561" customWidth="1"/>
    <col min="10999" max="10999" width="11.7109375" style="561" customWidth="1"/>
    <col min="11000" max="11000" width="45.42578125" style="561" customWidth="1"/>
    <col min="11001" max="11248" width="9.140625" style="561"/>
    <col min="11249" max="11249" width="4.7109375" style="561" customWidth="1"/>
    <col min="11250" max="11250" width="48.28515625" style="561" customWidth="1"/>
    <col min="11251" max="11251" width="12.7109375" style="561" customWidth="1"/>
    <col min="11252" max="11252" width="11.7109375" style="561" customWidth="1"/>
    <col min="11253" max="11253" width="11.28515625" style="561" customWidth="1"/>
    <col min="11254" max="11254" width="11.42578125" style="561" customWidth="1"/>
    <col min="11255" max="11255" width="11.7109375" style="561" customWidth="1"/>
    <col min="11256" max="11256" width="45.42578125" style="561" customWidth="1"/>
    <col min="11257" max="11504" width="9.140625" style="561"/>
    <col min="11505" max="11505" width="4.7109375" style="561" customWidth="1"/>
    <col min="11506" max="11506" width="48.28515625" style="561" customWidth="1"/>
    <col min="11507" max="11507" width="12.7109375" style="561" customWidth="1"/>
    <col min="11508" max="11508" width="11.7109375" style="561" customWidth="1"/>
    <col min="11509" max="11509" width="11.28515625" style="561" customWidth="1"/>
    <col min="11510" max="11510" width="11.42578125" style="561" customWidth="1"/>
    <col min="11511" max="11511" width="11.7109375" style="561" customWidth="1"/>
    <col min="11512" max="11512" width="45.42578125" style="561" customWidth="1"/>
    <col min="11513" max="11760" width="9.140625" style="561"/>
    <col min="11761" max="11761" width="4.7109375" style="561" customWidth="1"/>
    <col min="11762" max="11762" width="48.28515625" style="561" customWidth="1"/>
    <col min="11763" max="11763" width="12.7109375" style="561" customWidth="1"/>
    <col min="11764" max="11764" width="11.7109375" style="561" customWidth="1"/>
    <col min="11765" max="11765" width="11.28515625" style="561" customWidth="1"/>
    <col min="11766" max="11766" width="11.42578125" style="561" customWidth="1"/>
    <col min="11767" max="11767" width="11.7109375" style="561" customWidth="1"/>
    <col min="11768" max="11768" width="45.42578125" style="561" customWidth="1"/>
    <col min="11769" max="12016" width="9.140625" style="561"/>
    <col min="12017" max="12017" width="4.7109375" style="561" customWidth="1"/>
    <col min="12018" max="12018" width="48.28515625" style="561" customWidth="1"/>
    <col min="12019" max="12019" width="12.7109375" style="561" customWidth="1"/>
    <col min="12020" max="12020" width="11.7109375" style="561" customWidth="1"/>
    <col min="12021" max="12021" width="11.28515625" style="561" customWidth="1"/>
    <col min="12022" max="12022" width="11.42578125" style="561" customWidth="1"/>
    <col min="12023" max="12023" width="11.7109375" style="561" customWidth="1"/>
    <col min="12024" max="12024" width="45.42578125" style="561" customWidth="1"/>
    <col min="12025" max="12272" width="9.140625" style="561"/>
    <col min="12273" max="12273" width="4.7109375" style="561" customWidth="1"/>
    <col min="12274" max="12274" width="48.28515625" style="561" customWidth="1"/>
    <col min="12275" max="12275" width="12.7109375" style="561" customWidth="1"/>
    <col min="12276" max="12276" width="11.7109375" style="561" customWidth="1"/>
    <col min="12277" max="12277" width="11.28515625" style="561" customWidth="1"/>
    <col min="12278" max="12278" width="11.42578125" style="561" customWidth="1"/>
    <col min="12279" max="12279" width="11.7109375" style="561" customWidth="1"/>
    <col min="12280" max="12280" width="45.42578125" style="561" customWidth="1"/>
    <col min="12281" max="12528" width="9.140625" style="561"/>
    <col min="12529" max="12529" width="4.7109375" style="561" customWidth="1"/>
    <col min="12530" max="12530" width="48.28515625" style="561" customWidth="1"/>
    <col min="12531" max="12531" width="12.7109375" style="561" customWidth="1"/>
    <col min="12532" max="12532" width="11.7109375" style="561" customWidth="1"/>
    <col min="12533" max="12533" width="11.28515625" style="561" customWidth="1"/>
    <col min="12534" max="12534" width="11.42578125" style="561" customWidth="1"/>
    <col min="12535" max="12535" width="11.7109375" style="561" customWidth="1"/>
    <col min="12536" max="12536" width="45.42578125" style="561" customWidth="1"/>
    <col min="12537" max="12784" width="9.140625" style="561"/>
    <col min="12785" max="12785" width="4.7109375" style="561" customWidth="1"/>
    <col min="12786" max="12786" width="48.28515625" style="561" customWidth="1"/>
    <col min="12787" max="12787" width="12.7109375" style="561" customWidth="1"/>
    <col min="12788" max="12788" width="11.7109375" style="561" customWidth="1"/>
    <col min="12789" max="12789" width="11.28515625" style="561" customWidth="1"/>
    <col min="12790" max="12790" width="11.42578125" style="561" customWidth="1"/>
    <col min="12791" max="12791" width="11.7109375" style="561" customWidth="1"/>
    <col min="12792" max="12792" width="45.42578125" style="561" customWidth="1"/>
    <col min="12793" max="13040" width="9.140625" style="561"/>
    <col min="13041" max="13041" width="4.7109375" style="561" customWidth="1"/>
    <col min="13042" max="13042" width="48.28515625" style="561" customWidth="1"/>
    <col min="13043" max="13043" width="12.7109375" style="561" customWidth="1"/>
    <col min="13044" max="13044" width="11.7109375" style="561" customWidth="1"/>
    <col min="13045" max="13045" width="11.28515625" style="561" customWidth="1"/>
    <col min="13046" max="13046" width="11.42578125" style="561" customWidth="1"/>
    <col min="13047" max="13047" width="11.7109375" style="561" customWidth="1"/>
    <col min="13048" max="13048" width="45.42578125" style="561" customWidth="1"/>
    <col min="13049" max="13296" width="9.140625" style="561"/>
    <col min="13297" max="13297" width="4.7109375" style="561" customWidth="1"/>
    <col min="13298" max="13298" width="48.28515625" style="561" customWidth="1"/>
    <col min="13299" max="13299" width="12.7109375" style="561" customWidth="1"/>
    <col min="13300" max="13300" width="11.7109375" style="561" customWidth="1"/>
    <col min="13301" max="13301" width="11.28515625" style="561" customWidth="1"/>
    <col min="13302" max="13302" width="11.42578125" style="561" customWidth="1"/>
    <col min="13303" max="13303" width="11.7109375" style="561" customWidth="1"/>
    <col min="13304" max="13304" width="45.42578125" style="561" customWidth="1"/>
    <col min="13305" max="13552" width="9.140625" style="561"/>
    <col min="13553" max="13553" width="4.7109375" style="561" customWidth="1"/>
    <col min="13554" max="13554" width="48.28515625" style="561" customWidth="1"/>
    <col min="13555" max="13555" width="12.7109375" style="561" customWidth="1"/>
    <col min="13556" max="13556" width="11.7109375" style="561" customWidth="1"/>
    <col min="13557" max="13557" width="11.28515625" style="561" customWidth="1"/>
    <col min="13558" max="13558" width="11.42578125" style="561" customWidth="1"/>
    <col min="13559" max="13559" width="11.7109375" style="561" customWidth="1"/>
    <col min="13560" max="13560" width="45.42578125" style="561" customWidth="1"/>
    <col min="13561" max="13808" width="9.140625" style="561"/>
    <col min="13809" max="13809" width="4.7109375" style="561" customWidth="1"/>
    <col min="13810" max="13810" width="48.28515625" style="561" customWidth="1"/>
    <col min="13811" max="13811" width="12.7109375" style="561" customWidth="1"/>
    <col min="13812" max="13812" width="11.7109375" style="561" customWidth="1"/>
    <col min="13813" max="13813" width="11.28515625" style="561" customWidth="1"/>
    <col min="13814" max="13814" width="11.42578125" style="561" customWidth="1"/>
    <col min="13815" max="13815" width="11.7109375" style="561" customWidth="1"/>
    <col min="13816" max="13816" width="45.42578125" style="561" customWidth="1"/>
    <col min="13817" max="14064" width="9.140625" style="561"/>
    <col min="14065" max="14065" width="4.7109375" style="561" customWidth="1"/>
    <col min="14066" max="14066" width="48.28515625" style="561" customWidth="1"/>
    <col min="14067" max="14067" width="12.7109375" style="561" customWidth="1"/>
    <col min="14068" max="14068" width="11.7109375" style="561" customWidth="1"/>
    <col min="14069" max="14069" width="11.28515625" style="561" customWidth="1"/>
    <col min="14070" max="14070" width="11.42578125" style="561" customWidth="1"/>
    <col min="14071" max="14071" width="11.7109375" style="561" customWidth="1"/>
    <col min="14072" max="14072" width="45.42578125" style="561" customWidth="1"/>
    <col min="14073" max="14320" width="9.140625" style="561"/>
    <col min="14321" max="14321" width="4.7109375" style="561" customWidth="1"/>
    <col min="14322" max="14322" width="48.28515625" style="561" customWidth="1"/>
    <col min="14323" max="14323" width="12.7109375" style="561" customWidth="1"/>
    <col min="14324" max="14324" width="11.7109375" style="561" customWidth="1"/>
    <col min="14325" max="14325" width="11.28515625" style="561" customWidth="1"/>
    <col min="14326" max="14326" width="11.42578125" style="561" customWidth="1"/>
    <col min="14327" max="14327" width="11.7109375" style="561" customWidth="1"/>
    <col min="14328" max="14328" width="45.42578125" style="561" customWidth="1"/>
    <col min="14329" max="14576" width="9.140625" style="561"/>
    <col min="14577" max="14577" width="4.7109375" style="561" customWidth="1"/>
    <col min="14578" max="14578" width="48.28515625" style="561" customWidth="1"/>
    <col min="14579" max="14579" width="12.7109375" style="561" customWidth="1"/>
    <col min="14580" max="14580" width="11.7109375" style="561" customWidth="1"/>
    <col min="14581" max="14581" width="11.28515625" style="561" customWidth="1"/>
    <col min="14582" max="14582" width="11.42578125" style="561" customWidth="1"/>
    <col min="14583" max="14583" width="11.7109375" style="561" customWidth="1"/>
    <col min="14584" max="14584" width="45.42578125" style="561" customWidth="1"/>
    <col min="14585" max="14832" width="9.140625" style="561"/>
    <col min="14833" max="14833" width="4.7109375" style="561" customWidth="1"/>
    <col min="14834" max="14834" width="48.28515625" style="561" customWidth="1"/>
    <col min="14835" max="14835" width="12.7109375" style="561" customWidth="1"/>
    <col min="14836" max="14836" width="11.7109375" style="561" customWidth="1"/>
    <col min="14837" max="14837" width="11.28515625" style="561" customWidth="1"/>
    <col min="14838" max="14838" width="11.42578125" style="561" customWidth="1"/>
    <col min="14839" max="14839" width="11.7109375" style="561" customWidth="1"/>
    <col min="14840" max="14840" width="45.42578125" style="561" customWidth="1"/>
    <col min="14841" max="15088" width="9.140625" style="561"/>
    <col min="15089" max="15089" width="4.7109375" style="561" customWidth="1"/>
    <col min="15090" max="15090" width="48.28515625" style="561" customWidth="1"/>
    <col min="15091" max="15091" width="12.7109375" style="561" customWidth="1"/>
    <col min="15092" max="15092" width="11.7109375" style="561" customWidth="1"/>
    <col min="15093" max="15093" width="11.28515625" style="561" customWidth="1"/>
    <col min="15094" max="15094" width="11.42578125" style="561" customWidth="1"/>
    <col min="15095" max="15095" width="11.7109375" style="561" customWidth="1"/>
    <col min="15096" max="15096" width="45.42578125" style="561" customWidth="1"/>
    <col min="15097" max="15344" width="9.140625" style="561"/>
    <col min="15345" max="15345" width="4.7109375" style="561" customWidth="1"/>
    <col min="15346" max="15346" width="48.28515625" style="561" customWidth="1"/>
    <col min="15347" max="15347" width="12.7109375" style="561" customWidth="1"/>
    <col min="15348" max="15348" width="11.7109375" style="561" customWidth="1"/>
    <col min="15349" max="15349" width="11.28515625" style="561" customWidth="1"/>
    <col min="15350" max="15350" width="11.42578125" style="561" customWidth="1"/>
    <col min="15351" max="15351" width="11.7109375" style="561" customWidth="1"/>
    <col min="15352" max="15352" width="45.42578125" style="561" customWidth="1"/>
    <col min="15353" max="15600" width="9.140625" style="561"/>
    <col min="15601" max="15601" width="4.7109375" style="561" customWidth="1"/>
    <col min="15602" max="15602" width="48.28515625" style="561" customWidth="1"/>
    <col min="15603" max="15603" width="12.7109375" style="561" customWidth="1"/>
    <col min="15604" max="15604" width="11.7109375" style="561" customWidth="1"/>
    <col min="15605" max="15605" width="11.28515625" style="561" customWidth="1"/>
    <col min="15606" max="15606" width="11.42578125" style="561" customWidth="1"/>
    <col min="15607" max="15607" width="11.7109375" style="561" customWidth="1"/>
    <col min="15608" max="15608" width="45.42578125" style="561" customWidth="1"/>
    <col min="15609" max="15856" width="9.140625" style="561"/>
    <col min="15857" max="15857" width="4.7109375" style="561" customWidth="1"/>
    <col min="15858" max="15858" width="48.28515625" style="561" customWidth="1"/>
    <col min="15859" max="15859" width="12.7109375" style="561" customWidth="1"/>
    <col min="15860" max="15860" width="11.7109375" style="561" customWidth="1"/>
    <col min="15861" max="15861" width="11.28515625" style="561" customWidth="1"/>
    <col min="15862" max="15862" width="11.42578125" style="561" customWidth="1"/>
    <col min="15863" max="15863" width="11.7109375" style="561" customWidth="1"/>
    <col min="15864" max="15864" width="45.42578125" style="561" customWidth="1"/>
    <col min="15865" max="16112" width="9.140625" style="561"/>
    <col min="16113" max="16113" width="4.7109375" style="561" customWidth="1"/>
    <col min="16114" max="16114" width="48.28515625" style="561" customWidth="1"/>
    <col min="16115" max="16115" width="12.7109375" style="561" customWidth="1"/>
    <col min="16116" max="16116" width="11.7109375" style="561" customWidth="1"/>
    <col min="16117" max="16117" width="11.28515625" style="561" customWidth="1"/>
    <col min="16118" max="16118" width="11.42578125" style="561" customWidth="1"/>
    <col min="16119" max="16119" width="11.7109375" style="561" customWidth="1"/>
    <col min="16120" max="16120" width="45.42578125" style="561" customWidth="1"/>
    <col min="16121" max="16384" width="9.140625" style="561"/>
  </cols>
  <sheetData>
    <row r="1" spans="1:8" x14ac:dyDescent="0.2">
      <c r="H1" s="563" t="s">
        <v>422</v>
      </c>
    </row>
    <row r="2" spans="1:8" x14ac:dyDescent="0.2">
      <c r="G2" s="564"/>
      <c r="H2" s="563" t="s">
        <v>350</v>
      </c>
    </row>
    <row r="3" spans="1:8" x14ac:dyDescent="0.2">
      <c r="G3" s="564"/>
      <c r="H3" s="563"/>
    </row>
    <row r="4" spans="1:8" ht="13.5" customHeight="1" x14ac:dyDescent="0.3">
      <c r="A4" s="565" t="s">
        <v>2</v>
      </c>
      <c r="B4" s="566"/>
      <c r="C4" s="566" t="s">
        <v>423</v>
      </c>
      <c r="D4" s="567"/>
      <c r="E4" s="567"/>
      <c r="F4" s="568"/>
    </row>
    <row r="5" spans="1:8" x14ac:dyDescent="0.2">
      <c r="A5" s="964" t="s">
        <v>4</v>
      </c>
      <c r="B5" s="964"/>
      <c r="C5" s="570">
        <v>90000594245</v>
      </c>
      <c r="D5" s="571"/>
      <c r="E5" s="571"/>
      <c r="F5" s="570"/>
    </row>
    <row r="6" spans="1:8" ht="15.75" customHeight="1" x14ac:dyDescent="0.25">
      <c r="A6" s="965" t="s">
        <v>424</v>
      </c>
      <c r="B6" s="965"/>
      <c r="C6" s="965"/>
      <c r="D6" s="965"/>
      <c r="E6" s="965"/>
      <c r="F6" s="965"/>
      <c r="G6" s="965"/>
      <c r="H6" s="965"/>
    </row>
    <row r="7" spans="1:8" ht="15.75" customHeight="1" x14ac:dyDescent="0.2">
      <c r="A7" s="572"/>
      <c r="B7" s="572"/>
      <c r="C7" s="572"/>
      <c r="D7" s="572"/>
      <c r="E7" s="572"/>
      <c r="F7" s="572"/>
      <c r="G7" s="572"/>
      <c r="H7" s="572"/>
    </row>
    <row r="8" spans="1:8" ht="15.75" x14ac:dyDescent="0.25">
      <c r="A8" s="565" t="s">
        <v>352</v>
      </c>
      <c r="B8" s="565"/>
      <c r="C8" s="966" t="s">
        <v>425</v>
      </c>
      <c r="D8" s="966"/>
      <c r="E8" s="966"/>
      <c r="F8" s="966"/>
    </row>
    <row r="9" spans="1:8" s="578" customFormat="1" ht="13.5" customHeight="1" x14ac:dyDescent="0.25">
      <c r="A9" s="967" t="s">
        <v>354</v>
      </c>
      <c r="B9" s="967"/>
      <c r="C9" s="573" t="s">
        <v>418</v>
      </c>
      <c r="D9" s="574"/>
      <c r="E9" s="575"/>
      <c r="F9" s="576"/>
      <c r="G9" s="577"/>
      <c r="H9" s="569"/>
    </row>
    <row r="10" spans="1:8" x14ac:dyDescent="0.2">
      <c r="A10" s="579" t="s">
        <v>356</v>
      </c>
      <c r="B10" s="579"/>
      <c r="C10" s="526" t="s">
        <v>417</v>
      </c>
      <c r="D10" s="580"/>
      <c r="E10" s="581"/>
      <c r="F10" s="582"/>
    </row>
    <row r="11" spans="1:8" ht="49.5" customHeight="1" x14ac:dyDescent="0.2">
      <c r="A11" s="583" t="s">
        <v>358</v>
      </c>
      <c r="B11" s="583" t="s">
        <v>359</v>
      </c>
      <c r="C11" s="584" t="s">
        <v>360</v>
      </c>
      <c r="D11" s="585" t="s">
        <v>361</v>
      </c>
      <c r="E11" s="585" t="s">
        <v>362</v>
      </c>
      <c r="F11" s="585" t="s">
        <v>363</v>
      </c>
      <c r="G11" s="585" t="s">
        <v>35</v>
      </c>
      <c r="H11" s="585" t="s">
        <v>364</v>
      </c>
    </row>
    <row r="12" spans="1:8" ht="12.75" customHeight="1" x14ac:dyDescent="0.2">
      <c r="A12" s="586"/>
      <c r="B12" s="587" t="s">
        <v>426</v>
      </c>
      <c r="C12" s="588"/>
      <c r="D12" s="589">
        <f>SUM(D13:D21)</f>
        <v>386814</v>
      </c>
      <c r="E12" s="589">
        <f>SUM(E13:E21)</f>
        <v>0</v>
      </c>
      <c r="F12" s="589">
        <f>SUM(F13:F21)</f>
        <v>386814</v>
      </c>
      <c r="G12" s="589"/>
      <c r="H12" s="590"/>
    </row>
    <row r="13" spans="1:8" ht="27.75" customHeight="1" x14ac:dyDescent="0.2">
      <c r="A13" s="584">
        <v>1</v>
      </c>
      <c r="B13" s="591" t="s">
        <v>427</v>
      </c>
      <c r="C13" s="592">
        <v>6255</v>
      </c>
      <c r="D13" s="593">
        <v>33663</v>
      </c>
      <c r="E13" s="594"/>
      <c r="F13" s="595">
        <f t="shared" ref="F13:F21" si="0">D13+E13</f>
        <v>33663</v>
      </c>
      <c r="G13" s="596"/>
      <c r="H13" s="597" t="s">
        <v>428</v>
      </c>
    </row>
    <row r="14" spans="1:8" ht="26.25" customHeight="1" x14ac:dyDescent="0.2">
      <c r="A14" s="584">
        <v>2</v>
      </c>
      <c r="B14" s="591" t="s">
        <v>429</v>
      </c>
      <c r="C14" s="592">
        <v>6423</v>
      </c>
      <c r="D14" s="593">
        <v>38</v>
      </c>
      <c r="E14" s="594"/>
      <c r="F14" s="595">
        <f t="shared" si="0"/>
        <v>38</v>
      </c>
      <c r="G14" s="596"/>
      <c r="H14" s="597" t="s">
        <v>428</v>
      </c>
    </row>
    <row r="15" spans="1:8" ht="24" x14ac:dyDescent="0.2">
      <c r="A15" s="584">
        <v>3</v>
      </c>
      <c r="B15" s="591" t="s">
        <v>430</v>
      </c>
      <c r="C15" s="592">
        <v>6423</v>
      </c>
      <c r="D15" s="593">
        <v>308854</v>
      </c>
      <c r="E15" s="594"/>
      <c r="F15" s="595">
        <f t="shared" si="0"/>
        <v>308854</v>
      </c>
      <c r="G15" s="596"/>
      <c r="H15" s="597" t="s">
        <v>431</v>
      </c>
    </row>
    <row r="16" spans="1:8" ht="29.25" customHeight="1" x14ac:dyDescent="0.2">
      <c r="A16" s="584">
        <v>4</v>
      </c>
      <c r="B16" s="591" t="s">
        <v>432</v>
      </c>
      <c r="C16" s="592">
        <v>6423</v>
      </c>
      <c r="D16" s="593">
        <v>10000</v>
      </c>
      <c r="E16" s="594">
        <f>178+119</f>
        <v>297</v>
      </c>
      <c r="F16" s="595">
        <f t="shared" si="0"/>
        <v>10297</v>
      </c>
      <c r="G16" s="596" t="s">
        <v>420</v>
      </c>
      <c r="H16" s="597" t="s">
        <v>433</v>
      </c>
    </row>
    <row r="17" spans="1:8" ht="25.5" customHeight="1" x14ac:dyDescent="0.2">
      <c r="A17" s="584">
        <v>5</v>
      </c>
      <c r="B17" s="591" t="s">
        <v>434</v>
      </c>
      <c r="C17" s="592">
        <v>6423</v>
      </c>
      <c r="D17" s="593">
        <v>13980</v>
      </c>
      <c r="E17" s="594"/>
      <c r="F17" s="595">
        <f t="shared" si="0"/>
        <v>13980</v>
      </c>
      <c r="G17" s="596"/>
      <c r="H17" s="597" t="s">
        <v>435</v>
      </c>
    </row>
    <row r="18" spans="1:8" x14ac:dyDescent="0.2">
      <c r="A18" s="968">
        <v>6</v>
      </c>
      <c r="B18" s="969" t="s">
        <v>436</v>
      </c>
      <c r="C18" s="592">
        <v>2314</v>
      </c>
      <c r="D18" s="593">
        <v>430</v>
      </c>
      <c r="E18" s="594"/>
      <c r="F18" s="595">
        <f t="shared" si="0"/>
        <v>430</v>
      </c>
      <c r="G18" s="596"/>
      <c r="H18" s="970" t="s">
        <v>428</v>
      </c>
    </row>
    <row r="19" spans="1:8" x14ac:dyDescent="0.2">
      <c r="A19" s="968"/>
      <c r="B19" s="969"/>
      <c r="C19" s="592">
        <v>2231</v>
      </c>
      <c r="D19" s="593">
        <v>300</v>
      </c>
      <c r="E19" s="594"/>
      <c r="F19" s="595">
        <f t="shared" si="0"/>
        <v>300</v>
      </c>
      <c r="G19" s="596"/>
      <c r="H19" s="970"/>
    </row>
    <row r="20" spans="1:8" x14ac:dyDescent="0.2">
      <c r="A20" s="968"/>
      <c r="B20" s="969"/>
      <c r="C20" s="592">
        <v>2314</v>
      </c>
      <c r="D20" s="593">
        <v>1750</v>
      </c>
      <c r="E20" s="594"/>
      <c r="F20" s="595">
        <f t="shared" si="0"/>
        <v>1750</v>
      </c>
      <c r="G20" s="596"/>
      <c r="H20" s="970"/>
    </row>
    <row r="21" spans="1:8" ht="32.25" customHeight="1" x14ac:dyDescent="0.2">
      <c r="A21" s="584">
        <v>7</v>
      </c>
      <c r="B21" s="591" t="s">
        <v>437</v>
      </c>
      <c r="C21" s="592">
        <v>7247</v>
      </c>
      <c r="D21" s="593">
        <v>17799</v>
      </c>
      <c r="E21" s="598">
        <v>-297</v>
      </c>
      <c r="F21" s="595">
        <f t="shared" si="0"/>
        <v>17502</v>
      </c>
      <c r="G21" s="596" t="s">
        <v>438</v>
      </c>
      <c r="H21" s="597" t="s">
        <v>439</v>
      </c>
    </row>
    <row r="22" spans="1:8" x14ac:dyDescent="0.2">
      <c r="A22" s="599"/>
      <c r="B22" s="599"/>
      <c r="C22" s="599"/>
      <c r="D22" s="600"/>
      <c r="E22" s="601"/>
      <c r="F22" s="599"/>
    </row>
    <row r="23" spans="1:8" x14ac:dyDescent="0.2">
      <c r="A23" s="579" t="s">
        <v>354</v>
      </c>
      <c r="B23" s="579"/>
      <c r="C23" s="602" t="s">
        <v>440</v>
      </c>
      <c r="D23" s="580"/>
      <c r="E23" s="581"/>
      <c r="F23" s="603"/>
    </row>
    <row r="24" spans="1:8" x14ac:dyDescent="0.2">
      <c r="A24" s="579" t="s">
        <v>356</v>
      </c>
      <c r="B24" s="579"/>
      <c r="C24" s="526" t="s">
        <v>441</v>
      </c>
      <c r="D24" s="580"/>
      <c r="E24" s="581"/>
      <c r="F24" s="603"/>
    </row>
    <row r="25" spans="1:8" ht="53.25" customHeight="1" x14ac:dyDescent="0.2">
      <c r="A25" s="583" t="s">
        <v>358</v>
      </c>
      <c r="B25" s="583" t="s">
        <v>359</v>
      </c>
      <c r="C25" s="604" t="s">
        <v>360</v>
      </c>
      <c r="D25" s="585" t="s">
        <v>361</v>
      </c>
      <c r="E25" s="585" t="s">
        <v>362</v>
      </c>
      <c r="F25" s="585" t="s">
        <v>363</v>
      </c>
      <c r="G25" s="585" t="s">
        <v>35</v>
      </c>
      <c r="H25" s="585" t="s">
        <v>364</v>
      </c>
    </row>
    <row r="26" spans="1:8" ht="12.75" customHeight="1" x14ac:dyDescent="0.2">
      <c r="A26" s="586"/>
      <c r="B26" s="587" t="s">
        <v>426</v>
      </c>
      <c r="C26" s="605"/>
      <c r="D26" s="606">
        <f>SUM(D27:D27)</f>
        <v>870</v>
      </c>
      <c r="E26" s="606">
        <f>SUM(E27:E27)</f>
        <v>0</v>
      </c>
      <c r="F26" s="606">
        <f>SUM(F27:F27)</f>
        <v>870</v>
      </c>
      <c r="G26" s="606"/>
      <c r="H26" s="607"/>
    </row>
    <row r="27" spans="1:8" ht="51.75" customHeight="1" x14ac:dyDescent="0.2">
      <c r="A27" s="584">
        <v>1</v>
      </c>
      <c r="B27" s="608" t="s">
        <v>442</v>
      </c>
      <c r="C27" s="592">
        <v>6255</v>
      </c>
      <c r="D27" s="593">
        <v>870</v>
      </c>
      <c r="E27" s="594"/>
      <c r="F27" s="595">
        <f>D27+E27</f>
        <v>870</v>
      </c>
      <c r="G27" s="609"/>
      <c r="H27" s="597" t="s">
        <v>443</v>
      </c>
    </row>
    <row r="28" spans="1:8" x14ac:dyDescent="0.2">
      <c r="A28" s="599"/>
      <c r="B28" s="599"/>
      <c r="C28" s="599"/>
      <c r="D28" s="600"/>
      <c r="E28" s="601"/>
      <c r="F28" s="599"/>
    </row>
    <row r="29" spans="1:8" x14ac:dyDescent="0.2">
      <c r="A29" s="579" t="s">
        <v>354</v>
      </c>
      <c r="B29" s="579"/>
      <c r="C29" s="602" t="s">
        <v>444</v>
      </c>
      <c r="D29" s="610"/>
      <c r="E29" s="611"/>
      <c r="F29" s="602"/>
      <c r="G29" s="612"/>
      <c r="H29" s="565"/>
    </row>
    <row r="30" spans="1:8" x14ac:dyDescent="0.2">
      <c r="A30" s="579" t="s">
        <v>356</v>
      </c>
      <c r="B30" s="579"/>
      <c r="C30" s="526" t="s">
        <v>445</v>
      </c>
      <c r="D30" s="610"/>
      <c r="E30" s="611"/>
      <c r="F30" s="613"/>
      <c r="G30" s="612"/>
      <c r="H30" s="565"/>
    </row>
    <row r="31" spans="1:8" ht="48" x14ac:dyDescent="0.2">
      <c r="A31" s="583" t="s">
        <v>358</v>
      </c>
      <c r="B31" s="583" t="s">
        <v>359</v>
      </c>
      <c r="C31" s="584" t="s">
        <v>360</v>
      </c>
      <c r="D31" s="585" t="s">
        <v>361</v>
      </c>
      <c r="E31" s="585" t="s">
        <v>362</v>
      </c>
      <c r="F31" s="585" t="s">
        <v>363</v>
      </c>
      <c r="G31" s="585" t="s">
        <v>35</v>
      </c>
      <c r="H31" s="585" t="s">
        <v>364</v>
      </c>
    </row>
    <row r="32" spans="1:8" ht="12.75" customHeight="1" x14ac:dyDescent="0.2">
      <c r="A32" s="586"/>
      <c r="B32" s="587" t="s">
        <v>426</v>
      </c>
      <c r="C32" s="588"/>
      <c r="D32" s="589">
        <f>SUM(D33:D37)</f>
        <v>36120</v>
      </c>
      <c r="E32" s="589">
        <f>SUM(E33:E37)</f>
        <v>0</v>
      </c>
      <c r="F32" s="589">
        <f>SUM(F33:F37)</f>
        <v>36120</v>
      </c>
      <c r="G32" s="589"/>
      <c r="H32" s="590"/>
    </row>
    <row r="33" spans="1:9" ht="24" x14ac:dyDescent="0.2">
      <c r="A33" s="584">
        <v>1</v>
      </c>
      <c r="B33" s="591" t="s">
        <v>446</v>
      </c>
      <c r="C33" s="592">
        <v>6423</v>
      </c>
      <c r="D33" s="614">
        <v>12960</v>
      </c>
      <c r="E33" s="615"/>
      <c r="F33" s="595">
        <f>D33+E33</f>
        <v>12960</v>
      </c>
      <c r="G33" s="596"/>
      <c r="H33" s="616" t="s">
        <v>447</v>
      </c>
    </row>
    <row r="34" spans="1:9" ht="24" x14ac:dyDescent="0.2">
      <c r="A34" s="584">
        <v>2</v>
      </c>
      <c r="B34" s="591" t="s">
        <v>448</v>
      </c>
      <c r="C34" s="592">
        <v>6423</v>
      </c>
      <c r="D34" s="614">
        <v>6000</v>
      </c>
      <c r="E34" s="615"/>
      <c r="F34" s="595">
        <f>D34+E34</f>
        <v>6000</v>
      </c>
      <c r="G34" s="596"/>
      <c r="H34" s="616" t="s">
        <v>439</v>
      </c>
    </row>
    <row r="35" spans="1:9" ht="36" x14ac:dyDescent="0.2">
      <c r="A35" s="584">
        <v>3</v>
      </c>
      <c r="B35" s="608" t="s">
        <v>449</v>
      </c>
      <c r="C35" s="592">
        <v>6255</v>
      </c>
      <c r="D35" s="614">
        <v>10284</v>
      </c>
      <c r="E35" s="615"/>
      <c r="F35" s="595">
        <f>D35+E35</f>
        <v>10284</v>
      </c>
      <c r="G35" s="596"/>
      <c r="H35" s="597" t="s">
        <v>447</v>
      </c>
    </row>
    <row r="36" spans="1:9" ht="24" x14ac:dyDescent="0.2">
      <c r="A36" s="584">
        <v>4</v>
      </c>
      <c r="B36" s="608" t="s">
        <v>450</v>
      </c>
      <c r="C36" s="592">
        <v>6255</v>
      </c>
      <c r="D36" s="614">
        <v>5116</v>
      </c>
      <c r="E36" s="615"/>
      <c r="F36" s="595">
        <f>D36+E36</f>
        <v>5116</v>
      </c>
      <c r="G36" s="596"/>
      <c r="H36" s="597" t="s">
        <v>447</v>
      </c>
    </row>
    <row r="37" spans="1:9" ht="36" x14ac:dyDescent="0.2">
      <c r="A37" s="584">
        <v>5</v>
      </c>
      <c r="B37" s="617" t="s">
        <v>451</v>
      </c>
      <c r="C37" s="592">
        <v>2239</v>
      </c>
      <c r="D37" s="614">
        <v>1760</v>
      </c>
      <c r="E37" s="615"/>
      <c r="F37" s="595">
        <f>D37+E37</f>
        <v>1760</v>
      </c>
      <c r="G37" s="596"/>
      <c r="H37" s="597" t="s">
        <v>447</v>
      </c>
    </row>
    <row r="38" spans="1:9" ht="16.5" customHeight="1" x14ac:dyDescent="0.2">
      <c r="B38" s="618"/>
      <c r="C38" s="618"/>
      <c r="D38" s="619"/>
      <c r="E38" s="620"/>
      <c r="F38" s="618" t="s">
        <v>452</v>
      </c>
    </row>
    <row r="39" spans="1:9" x14ac:dyDescent="0.2">
      <c r="A39" s="621" t="s">
        <v>453</v>
      </c>
      <c r="B39" s="621"/>
      <c r="C39" s="621"/>
      <c r="D39" s="621"/>
      <c r="E39" s="622"/>
      <c r="F39" s="621"/>
      <c r="G39" s="623"/>
      <c r="H39" s="621"/>
      <c r="I39" s="621"/>
    </row>
    <row r="40" spans="1:9" x14ac:dyDescent="0.2">
      <c r="A40" s="621" t="s">
        <v>454</v>
      </c>
      <c r="B40" s="621"/>
      <c r="C40" s="621"/>
      <c r="D40" s="621"/>
      <c r="E40" s="621"/>
      <c r="F40" s="621"/>
      <c r="G40" s="623"/>
      <c r="H40" s="621"/>
      <c r="I40" s="621"/>
    </row>
    <row r="41" spans="1:9" x14ac:dyDescent="0.2">
      <c r="A41" s="621"/>
      <c r="B41" s="621"/>
      <c r="C41" s="621" t="s">
        <v>455</v>
      </c>
      <c r="D41" s="621"/>
      <c r="E41" s="621"/>
      <c r="F41" s="621"/>
      <c r="G41" s="623"/>
      <c r="H41" s="621"/>
      <c r="I41" s="621"/>
    </row>
    <row r="42" spans="1:9" x14ac:dyDescent="0.2">
      <c r="A42" s="621"/>
      <c r="B42" s="621"/>
      <c r="C42" s="621"/>
      <c r="D42" s="621"/>
      <c r="E42" s="621"/>
      <c r="F42" s="621"/>
      <c r="G42" s="623"/>
      <c r="H42" s="621"/>
      <c r="I42" s="621"/>
    </row>
    <row r="43" spans="1:9" x14ac:dyDescent="0.2">
      <c r="A43" s="621" t="s">
        <v>456</v>
      </c>
      <c r="B43" s="621"/>
      <c r="C43" s="621"/>
      <c r="D43" s="621"/>
      <c r="E43" s="621"/>
      <c r="F43" s="621"/>
      <c r="G43" s="623"/>
      <c r="H43" s="621"/>
      <c r="I43" s="621"/>
    </row>
    <row r="44" spans="1:9" x14ac:dyDescent="0.2">
      <c r="A44" s="621"/>
      <c r="B44" s="621" t="s">
        <v>457</v>
      </c>
      <c r="C44" s="621"/>
      <c r="D44" s="621"/>
      <c r="E44" s="621"/>
      <c r="F44" s="621"/>
      <c r="G44" s="623"/>
      <c r="H44" s="621"/>
      <c r="I44" s="621"/>
    </row>
    <row r="45" spans="1:9" x14ac:dyDescent="0.2">
      <c r="A45" s="621"/>
      <c r="B45" s="621" t="s">
        <v>458</v>
      </c>
      <c r="C45" s="621"/>
      <c r="D45" s="621"/>
      <c r="E45" s="621"/>
      <c r="F45" s="621"/>
      <c r="G45" s="623"/>
      <c r="H45" s="621"/>
      <c r="I45" s="621"/>
    </row>
    <row r="46" spans="1:9" x14ac:dyDescent="0.2">
      <c r="A46" s="621"/>
      <c r="B46" s="621"/>
      <c r="C46" s="621" t="s">
        <v>459</v>
      </c>
      <c r="D46" s="621"/>
      <c r="E46" s="621"/>
      <c r="F46" s="621"/>
      <c r="G46" s="623"/>
      <c r="H46" s="621"/>
      <c r="I46" s="621"/>
    </row>
    <row r="47" spans="1:9" x14ac:dyDescent="0.2">
      <c r="A47" s="621"/>
      <c r="B47" s="621"/>
      <c r="C47" s="621" t="s">
        <v>460</v>
      </c>
      <c r="D47" s="621"/>
      <c r="E47" s="621"/>
      <c r="F47" s="621"/>
      <c r="G47" s="623"/>
      <c r="H47" s="621"/>
      <c r="I47" s="621"/>
    </row>
    <row r="48" spans="1:9" x14ac:dyDescent="0.2">
      <c r="C48" s="621" t="s">
        <v>461</v>
      </c>
      <c r="I48" s="569"/>
    </row>
    <row r="49" spans="3:9" x14ac:dyDescent="0.2">
      <c r="C49" s="621" t="s">
        <v>462</v>
      </c>
      <c r="I49" s="569"/>
    </row>
    <row r="50" spans="3:9" x14ac:dyDescent="0.2">
      <c r="C50" s="621" t="s">
        <v>463</v>
      </c>
      <c r="I50" s="569"/>
    </row>
    <row r="51" spans="3:9" x14ac:dyDescent="0.2">
      <c r="I51" s="569"/>
    </row>
    <row r="52" spans="3:9" x14ac:dyDescent="0.2">
      <c r="I52" s="569"/>
    </row>
    <row r="53" spans="3:9" x14ac:dyDescent="0.2">
      <c r="I53" s="569"/>
    </row>
  </sheetData>
  <sheetProtection algorithmName="SHA-512" hashValue="DUuQHIYLuiMm7x154xUG6rZ+biL9OIenubl+IXnEIuqS7p166ZgTbkvvT4Fs2zcd9hch/JTej/3xGC0bnmuQLA==" saltValue="V9mRTR623v+5RyYQmxlz0Q==" spinCount="100000" sheet="1" objects="1" scenarios="1"/>
  <mergeCells count="7">
    <mergeCell ref="A5:B5"/>
    <mergeCell ref="A6:H6"/>
    <mergeCell ref="C8:F8"/>
    <mergeCell ref="A9:B9"/>
    <mergeCell ref="A18:A20"/>
    <mergeCell ref="B18:B20"/>
    <mergeCell ref="H18:H20"/>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29.pielikums Jūrmalas pilsētas domes
2020.gada 17.decembra saistošajiem noteikumiem Nr.38
(protokols Nr.23, 14.punkts)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09.1.11.</vt:lpstr>
      <vt:lpstr>09.12.1.</vt:lpstr>
      <vt:lpstr>09.20.1.</vt:lpstr>
      <vt:lpstr>09.1.11. (2)</vt:lpstr>
      <vt:lpstr>09.13.1.</vt:lpstr>
      <vt:lpstr>12.piel.</vt:lpstr>
      <vt:lpstr>08.2.5.</vt:lpstr>
      <vt:lpstr>10.2.4.</vt:lpstr>
      <vt:lpstr>29.piel.</vt:lpstr>
      <vt:lpstr>33_pielik</vt:lpstr>
      <vt:lpstr>06.1.5.</vt:lpstr>
      <vt:lpstr>08.5.1</vt:lpstr>
      <vt:lpstr>10.5.1.</vt:lpstr>
      <vt:lpstr>24.piel.</vt:lpstr>
      <vt:lpstr>01.2.3.</vt:lpstr>
      <vt:lpstr>09.32.1.</vt:lpstr>
      <vt:lpstr>'01.2.3.'!Print_Titles</vt:lpstr>
      <vt:lpstr>'06.1.5.'!Print_Titles</vt:lpstr>
      <vt:lpstr>'08.2.5.'!Print_Titles</vt:lpstr>
      <vt:lpstr>'09.1.11.'!Print_Titles</vt:lpstr>
      <vt:lpstr>'09.1.11. (2)'!Print_Titles</vt:lpstr>
      <vt:lpstr>'09.12.1.'!Print_Titles</vt:lpstr>
      <vt:lpstr>'09.13.1.'!Print_Titles</vt:lpstr>
      <vt:lpstr>'09.20.1.'!Print_Titles</vt:lpstr>
      <vt:lpstr>'09.32.1.'!Print_Titles</vt:lpstr>
      <vt:lpstr>'10.2.4.'!Print_Titles</vt:lpstr>
      <vt:lpstr>'10.5.1.'!Print_Titles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Anna Pjatova</cp:lastModifiedBy>
  <cp:lastPrinted>2020-12-18T12:57:32Z</cp:lastPrinted>
  <dcterms:created xsi:type="dcterms:W3CDTF">2020-12-08T15:14:37Z</dcterms:created>
  <dcterms:modified xsi:type="dcterms:W3CDTF">2020-12-18T12:57:59Z</dcterms:modified>
</cp:coreProperties>
</file>