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projekti\Formatēts_DS_2020_12_22\"/>
    </mc:Choice>
  </mc:AlternateContent>
  <bookViews>
    <workbookView xWindow="0" yWindow="0" windowWidth="28800" windowHeight="13935"/>
  </bookViews>
  <sheets>
    <sheet name="5.pie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E35" i="1"/>
  <c r="F35" i="1"/>
  <c r="G35" i="1"/>
  <c r="H35" i="1" l="1"/>
  <c r="C37" i="1" l="1"/>
  <c r="C30" i="1"/>
  <c r="C24" i="1"/>
  <c r="C23" i="1" s="1"/>
  <c r="C65" i="1"/>
  <c r="C64" i="1" s="1"/>
  <c r="C63" i="1"/>
  <c r="C62" i="1"/>
  <c r="C61" i="1"/>
  <c r="C60" i="1"/>
  <c r="C59" i="1"/>
  <c r="C58" i="1"/>
  <c r="C57" i="1"/>
  <c r="C56" i="1"/>
  <c r="C55" i="1"/>
  <c r="C54" i="1"/>
  <c r="C53" i="1"/>
  <c r="C52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6" i="1"/>
  <c r="C35" i="1"/>
  <c r="C34" i="1"/>
  <c r="C31" i="1"/>
  <c r="C28" i="1"/>
  <c r="C27" i="1"/>
  <c r="C26" i="1"/>
  <c r="D28" i="1"/>
  <c r="D27" i="1"/>
  <c r="D26" i="1"/>
  <c r="D31" i="1"/>
  <c r="D30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63" i="1"/>
  <c r="D62" i="1"/>
  <c r="D61" i="1"/>
  <c r="D60" i="1"/>
  <c r="D59" i="1"/>
  <c r="D58" i="1"/>
  <c r="D57" i="1"/>
  <c r="D56" i="1"/>
  <c r="D55" i="1"/>
  <c r="D54" i="1"/>
  <c r="D53" i="1"/>
  <c r="D52" i="1"/>
  <c r="D65" i="1"/>
  <c r="D64" i="1" s="1"/>
  <c r="G64" i="1"/>
  <c r="G51" i="1"/>
  <c r="G33" i="1"/>
  <c r="G29" i="1"/>
  <c r="G25" i="1"/>
  <c r="G23" i="1"/>
  <c r="E64" i="1"/>
  <c r="E51" i="1"/>
  <c r="E33" i="1"/>
  <c r="E29" i="1"/>
  <c r="E25" i="1"/>
  <c r="E23" i="1"/>
  <c r="F25" i="1"/>
  <c r="F29" i="1"/>
  <c r="H33" i="1"/>
  <c r="F33" i="1"/>
  <c r="H51" i="1"/>
  <c r="F51" i="1"/>
  <c r="H64" i="1"/>
  <c r="F64" i="1"/>
  <c r="H25" i="1"/>
  <c r="C29" i="1" l="1"/>
  <c r="G22" i="1"/>
  <c r="G21" i="1" s="1"/>
  <c r="D29" i="1"/>
  <c r="F32" i="1"/>
  <c r="H32" i="1"/>
  <c r="D33" i="1"/>
  <c r="E22" i="1"/>
  <c r="D51" i="1"/>
  <c r="D25" i="1"/>
  <c r="G32" i="1"/>
  <c r="C51" i="1"/>
  <c r="E32" i="1"/>
  <c r="C25" i="1"/>
  <c r="C22" i="1" s="1"/>
  <c r="C21" i="1" s="1"/>
  <c r="C33" i="1"/>
  <c r="E21" i="1"/>
  <c r="D32" i="1" l="1"/>
  <c r="C32" i="1"/>
  <c r="C19" i="1" s="1"/>
  <c r="G19" i="1"/>
  <c r="E19" i="1"/>
  <c r="H29" i="1" l="1"/>
  <c r="H24" i="1"/>
  <c r="H23" i="1" s="1"/>
  <c r="H22" i="1" s="1"/>
  <c r="H21" i="1" s="1"/>
  <c r="H19" i="1" s="1"/>
  <c r="F24" i="1"/>
  <c r="H11" i="1" l="1"/>
  <c r="G12" i="1"/>
  <c r="G11" i="1" s="1"/>
  <c r="D24" i="1"/>
  <c r="D23" i="1" s="1"/>
  <c r="D22" i="1" s="1"/>
  <c r="D21" i="1" s="1"/>
  <c r="D19" i="1" s="1"/>
  <c r="C12" i="1" s="1"/>
  <c r="C11" i="1" s="1"/>
  <c r="F23" i="1"/>
  <c r="F22" i="1" s="1"/>
  <c r="F21" i="1" s="1"/>
  <c r="F19" i="1" s="1"/>
  <c r="F11" i="1" l="1"/>
  <c r="D11" i="1" s="1"/>
  <c r="E12" i="1"/>
  <c r="E11" i="1" s="1"/>
</calcChain>
</file>

<file path=xl/sharedStrings.xml><?xml version="1.0" encoding="utf-8"?>
<sst xmlns="http://schemas.openxmlformats.org/spreadsheetml/2006/main" count="67" uniqueCount="64">
  <si>
    <t>EKK kods</t>
  </si>
  <si>
    <t>Rādītāju nosaukumi</t>
  </si>
  <si>
    <t>KOPĀ</t>
  </si>
  <si>
    <t>Cits finansējums, t.sk.:</t>
  </si>
  <si>
    <t>Klientu līdzdalības maksājumi</t>
  </si>
  <si>
    <t>Vienas gultas vietas izmaksas dienā</t>
  </si>
  <si>
    <t>Nodaļas gultasdienu skaits gadā (gultas/dienas)</t>
  </si>
  <si>
    <t>Kopējie IZDEVUMI, t.sk.:</t>
  </si>
  <si>
    <t>Atlīdzība</t>
  </si>
  <si>
    <t>Darba samaksa</t>
  </si>
  <si>
    <t>Pārējo darbinieku darba mēnešalga (darba alga)</t>
  </si>
  <si>
    <t xml:space="preserve">Piemaksas </t>
  </si>
  <si>
    <t>Piemaksa par nakts darbu</t>
  </si>
  <si>
    <t>Samaksa par virsstundu darbu un darbu svētku dienās</t>
  </si>
  <si>
    <t>Darba devēja valsts sociālās apdrošināšanas obligātās iemaksas</t>
  </si>
  <si>
    <t>Darba devēja izdevumi veselības, dzīvības un nelaimes gadījumu apdrošināšanai</t>
  </si>
  <si>
    <t>Preces un pakalpojumi</t>
  </si>
  <si>
    <t>Pakalpojumi</t>
  </si>
  <si>
    <t>Izdevumi par sakaru pakalpojumiem</t>
  </si>
  <si>
    <t>Izdevumi par ūdeni un kanalizāciju</t>
  </si>
  <si>
    <t>Maksa par elektroenerģiju</t>
  </si>
  <si>
    <t>Izdevumi par atkritumu izvešanu</t>
  </si>
  <si>
    <t>Uz līguma pamata pieaicināto ekspertu izdevumi</t>
  </si>
  <si>
    <t>Transportlīdzekļu uzturēšana un remonts</t>
  </si>
  <si>
    <t>Iekārtas, inventāra un aparatūras remonts, tehniskā apkalpošana</t>
  </si>
  <si>
    <t>Ēku, būvju un telpu uzturēšana</t>
  </si>
  <si>
    <t>Pārējie remontdarbu un iestāžu uzturēšanas pakalpojumi</t>
  </si>
  <si>
    <t>Informācijas tehnoloģiju pakalpojumi</t>
  </si>
  <si>
    <t>Krājumi, materiāli, energoresursi, preces, biroja preces un inventārs</t>
  </si>
  <si>
    <t xml:space="preserve">Biroja preces </t>
  </si>
  <si>
    <t>Inventārs</t>
  </si>
  <si>
    <t>Degviela</t>
  </si>
  <si>
    <t>Zāles, ķimikālijas, laboratorijas preces</t>
  </si>
  <si>
    <t>Remontmateriāli</t>
  </si>
  <si>
    <t>Saimniecības materiāli</t>
  </si>
  <si>
    <t>Mīkstais inventārs</t>
  </si>
  <si>
    <t>Virtuves inventārs, trauki un galda piederumi</t>
  </si>
  <si>
    <t>Ēdināšanas izdevumi</t>
  </si>
  <si>
    <t>Budžeta iestāžu nodokļu maksājumi</t>
  </si>
  <si>
    <t>Ilgstoša sociālā aprūpe un sociālā rehabilitācija institūcijā pilngadīgām personām</t>
  </si>
  <si>
    <t>Īslaicīga sociālā un veselības aprūpe institūcijā pilngadīgām personām</t>
  </si>
  <si>
    <t>Piemaksa par papildu darbu</t>
  </si>
  <si>
    <t>Izdevumi par siltumenerģiju</t>
  </si>
  <si>
    <t>Normatīvajos aktos noteiktie veselības un fiziskās sagatavotības pārbaudes izdevumi</t>
  </si>
  <si>
    <t>Izdevumi par saņemtajiem mācību pakalpojumiem</t>
  </si>
  <si>
    <t>Maksājumu pakalpojumi un komisijas</t>
  </si>
  <si>
    <t>Pārējie neklasificētie pakalpojumi</t>
  </si>
  <si>
    <t>Iekārtu, aparatūras un inventāra īre un noma</t>
  </si>
  <si>
    <t>Pārējā noma</t>
  </si>
  <si>
    <t>Darba aizsardzības līdzekļi</t>
  </si>
  <si>
    <t>Izdevumi par precēm iestādes sabiedrisko aktivitāšu īstenošanai</t>
  </si>
  <si>
    <t>Pārējie valsts un pašvaldību aprūpē, apgādē un dienestā (amatā) esošo personu uzturēšanas izdevumi, kuri nav minēti citos koda 2360 apakškodos</t>
  </si>
  <si>
    <t xml:space="preserve">Pārējie nodokļi un nodevas </t>
  </si>
  <si>
    <t>Darba devēja valsts sociālās apdrošināšanas obligātās iemaksas, pabalsti un kompensācijas</t>
  </si>
  <si>
    <t>Aprūpējamā vienas dienas uzturēšanās izmaksas (no pašvaldības budžeta) 2021.gadā</t>
  </si>
  <si>
    <t>Pakalpojumu izmaksas</t>
  </si>
  <si>
    <t>t.sk. no pašvaldības budžeta</t>
  </si>
  <si>
    <t xml:space="preserve">Kopā </t>
  </si>
  <si>
    <t>t.sk.no pašvaldības budžeta</t>
  </si>
  <si>
    <t>Sniegtie pakalpojumi pašvaldībā</t>
  </si>
  <si>
    <t>Pašvaldības dotācija</t>
  </si>
  <si>
    <t>Klientu pensijas 85%</t>
  </si>
  <si>
    <t>Kopējie IEŅĒMUMI, t.sk.</t>
  </si>
  <si>
    <t xml:space="preserve">  Jūrmalas pilsētas pašvaldības SIA "Veselības un sociālās aprūpes centrs - Sloka"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</si>
</sst>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</font>
    <font>
      <sz val="10"/>
      <name val="Times New Roman"/>
      <family val="1"/>
      <charset val="186"/>
    </font>
    <font>
      <b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3" fillId="0" borderId="0" xfId="1" applyFont="1" applyFill="1" applyAlignment="1">
      <alignment horizontal="right"/>
    </xf>
    <xf numFmtId="0" fontId="2" fillId="0" borderId="0" xfId="1" applyFont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7" fillId="0" borderId="0" xfId="1" applyFont="1" applyFill="1"/>
    <xf numFmtId="0" fontId="8" fillId="2" borderId="1" xfId="1" applyFont="1" applyFill="1" applyBorder="1" applyAlignment="1">
      <alignment vertical="center"/>
    </xf>
    <xf numFmtId="0" fontId="11" fillId="0" borderId="0" xfId="1" applyFont="1" applyAlignment="1">
      <alignment horizontal="left"/>
    </xf>
    <xf numFmtId="0" fontId="11" fillId="0" borderId="0" xfId="1" applyFont="1"/>
    <xf numFmtId="0" fontId="4" fillId="0" borderId="1" xfId="1" applyFont="1" applyFill="1" applyBorder="1" applyAlignment="1">
      <alignment vertical="center"/>
    </xf>
    <xf numFmtId="0" fontId="4" fillId="0" borderId="1" xfId="2" applyFont="1" applyFill="1" applyBorder="1" applyAlignment="1">
      <alignment vertical="center" wrapText="1"/>
    </xf>
    <xf numFmtId="0" fontId="2" fillId="0" borderId="0" xfId="1" applyFont="1" applyFill="1"/>
    <xf numFmtId="2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2" fillId="2" borderId="0" xfId="1" applyFont="1" applyFill="1"/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 wrapText="1"/>
    </xf>
    <xf numFmtId="0" fontId="4" fillId="0" borderId="0" xfId="1" applyFont="1" applyFill="1" applyAlignment="1">
      <alignment horizontal="left"/>
    </xf>
    <xf numFmtId="0" fontId="9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1" fontId="4" fillId="0" borderId="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vertical="center"/>
    </xf>
    <xf numFmtId="164" fontId="8" fillId="0" borderId="1" xfId="1" applyNumberFormat="1" applyFont="1" applyFill="1" applyBorder="1" applyAlignment="1">
      <alignment vertical="center"/>
    </xf>
    <xf numFmtId="1" fontId="6" fillId="0" borderId="0" xfId="1" applyNumberFormat="1" applyFont="1" applyFill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5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H68"/>
  <sheetViews>
    <sheetView tabSelected="1" view="pageLayout" zoomScaleNormal="100" workbookViewId="0">
      <selection activeCell="J3" sqref="J3"/>
    </sheetView>
  </sheetViews>
  <sheetFormatPr defaultRowHeight="12.75" x14ac:dyDescent="0.2"/>
  <cols>
    <col min="1" max="1" width="11.7109375" style="2" customWidth="1"/>
    <col min="2" max="2" width="43.28515625" style="2" customWidth="1"/>
    <col min="3" max="4" width="12" style="2" customWidth="1"/>
    <col min="5" max="6" width="11.85546875" style="2" customWidth="1"/>
    <col min="7" max="8" width="12.5703125" style="2" customWidth="1"/>
    <col min="9" max="16384" width="9.140625" style="2"/>
  </cols>
  <sheetData>
    <row r="1" spans="1:294" ht="15" x14ac:dyDescent="0.25">
      <c r="A1" s="1"/>
      <c r="B1" s="1"/>
      <c r="C1" s="1"/>
      <c r="D1" s="1"/>
      <c r="E1" s="1"/>
      <c r="F1" s="1"/>
      <c r="G1" s="1"/>
      <c r="H1" s="1"/>
    </row>
    <row r="2" spans="1:294" s="11" customFormat="1" x14ac:dyDescent="0.2">
      <c r="A2" s="3"/>
      <c r="B2" s="4"/>
      <c r="C2" s="4"/>
      <c r="D2" s="4"/>
      <c r="E2" s="4"/>
      <c r="F2" s="4"/>
      <c r="G2" s="4"/>
      <c r="H2" s="4"/>
    </row>
    <row r="3" spans="1:294" s="11" customFormat="1" ht="18.75" x14ac:dyDescent="0.3">
      <c r="A3" s="40" t="s">
        <v>54</v>
      </c>
      <c r="B3" s="40"/>
      <c r="C3" s="40"/>
      <c r="D3" s="40"/>
      <c r="E3" s="40"/>
      <c r="F3" s="40"/>
      <c r="G3" s="40"/>
      <c r="H3" s="40"/>
    </row>
    <row r="4" spans="1:294" s="11" customFormat="1" ht="18.75" x14ac:dyDescent="0.3">
      <c r="A4" s="40" t="s">
        <v>63</v>
      </c>
      <c r="B4" s="40"/>
      <c r="C4" s="40"/>
      <c r="D4" s="40"/>
      <c r="E4" s="40"/>
      <c r="F4" s="40"/>
      <c r="G4" s="40"/>
      <c r="H4" s="40"/>
    </row>
    <row r="5" spans="1:294" s="11" customFormat="1" ht="15.75" x14ac:dyDescent="0.25">
      <c r="A5" s="5"/>
      <c r="B5" s="5"/>
      <c r="C5" s="5"/>
      <c r="D5" s="5"/>
      <c r="E5" s="5"/>
      <c r="F5" s="5"/>
      <c r="G5" s="5"/>
      <c r="H5" s="5"/>
    </row>
    <row r="6" spans="1:294" x14ac:dyDescent="0.2">
      <c r="A6" s="41" t="s">
        <v>0</v>
      </c>
      <c r="B6" s="42" t="s">
        <v>1</v>
      </c>
      <c r="C6" s="42" t="s">
        <v>55</v>
      </c>
      <c r="D6" s="42"/>
      <c r="E6" s="42" t="s">
        <v>59</v>
      </c>
      <c r="F6" s="42"/>
      <c r="G6" s="42"/>
      <c r="H6" s="42"/>
    </row>
    <row r="7" spans="1:294" ht="32.25" customHeight="1" x14ac:dyDescent="0.2">
      <c r="A7" s="41"/>
      <c r="B7" s="42"/>
      <c r="C7" s="42"/>
      <c r="D7" s="42"/>
      <c r="E7" s="43" t="s">
        <v>39</v>
      </c>
      <c r="F7" s="43"/>
      <c r="G7" s="43" t="s">
        <v>40</v>
      </c>
      <c r="H7" s="43"/>
    </row>
    <row r="8" spans="1:294" ht="34.5" customHeight="1" x14ac:dyDescent="0.2">
      <c r="A8" s="41"/>
      <c r="B8" s="42"/>
      <c r="C8" s="42"/>
      <c r="D8" s="42"/>
      <c r="E8" s="43"/>
      <c r="F8" s="43"/>
      <c r="G8" s="43"/>
      <c r="H8" s="43"/>
    </row>
    <row r="9" spans="1:294" ht="40.5" customHeight="1" x14ac:dyDescent="0.2">
      <c r="A9" s="41"/>
      <c r="B9" s="42"/>
      <c r="C9" s="26" t="s">
        <v>2</v>
      </c>
      <c r="D9" s="27" t="s">
        <v>56</v>
      </c>
      <c r="E9" s="27" t="s">
        <v>57</v>
      </c>
      <c r="F9" s="27" t="s">
        <v>58</v>
      </c>
      <c r="G9" s="27" t="s">
        <v>57</v>
      </c>
      <c r="H9" s="27" t="s">
        <v>58</v>
      </c>
    </row>
    <row r="10" spans="1:294" ht="12" customHeight="1" x14ac:dyDescent="0.2">
      <c r="A10" s="19">
        <v>1</v>
      </c>
      <c r="B10" s="19">
        <v>2</v>
      </c>
      <c r="C10" s="19">
        <v>3</v>
      </c>
      <c r="D10" s="19"/>
      <c r="E10" s="19">
        <v>4</v>
      </c>
      <c r="F10" s="19">
        <v>5</v>
      </c>
      <c r="G10" s="19">
        <v>6</v>
      </c>
      <c r="H10" s="19">
        <v>7</v>
      </c>
    </row>
    <row r="11" spans="1:294" s="11" customFormat="1" ht="32.25" customHeight="1" x14ac:dyDescent="0.2">
      <c r="A11" s="19"/>
      <c r="B11" s="21" t="s">
        <v>62</v>
      </c>
      <c r="C11" s="28">
        <f>C12+C14+C15</f>
        <v>863246</v>
      </c>
      <c r="D11" s="28">
        <f>F11+H11</f>
        <v>751991</v>
      </c>
      <c r="E11" s="28">
        <f>E14+E12</f>
        <v>277317</v>
      </c>
      <c r="F11" s="28">
        <f>F19</f>
        <v>221190</v>
      </c>
      <c r="G11" s="28">
        <f>G15+G12</f>
        <v>585929</v>
      </c>
      <c r="H11" s="28">
        <f>H19</f>
        <v>530801</v>
      </c>
      <c r="I11" s="2"/>
    </row>
    <row r="12" spans="1:294" s="11" customFormat="1" x14ac:dyDescent="0.2">
      <c r="A12" s="19"/>
      <c r="B12" s="20" t="s">
        <v>60</v>
      </c>
      <c r="C12" s="29">
        <f>D19</f>
        <v>751991</v>
      </c>
      <c r="D12" s="28"/>
      <c r="E12" s="29">
        <f>F19</f>
        <v>221190</v>
      </c>
      <c r="F12" s="28"/>
      <c r="G12" s="29">
        <f>H19</f>
        <v>530801</v>
      </c>
      <c r="H12" s="28"/>
      <c r="I12" s="2"/>
    </row>
    <row r="13" spans="1:294" s="11" customFormat="1" x14ac:dyDescent="0.2">
      <c r="A13" s="19"/>
      <c r="B13" s="22" t="s">
        <v>3</v>
      </c>
      <c r="C13" s="24"/>
      <c r="D13" s="24"/>
      <c r="E13" s="24"/>
      <c r="F13" s="24"/>
      <c r="G13" s="30"/>
      <c r="H13" s="30"/>
      <c r="I13" s="2"/>
    </row>
    <row r="14" spans="1:294" s="11" customFormat="1" ht="15.75" customHeight="1" x14ac:dyDescent="0.2">
      <c r="A14" s="19"/>
      <c r="B14" s="23" t="s">
        <v>61</v>
      </c>
      <c r="C14" s="29">
        <f>E14</f>
        <v>56127</v>
      </c>
      <c r="D14" s="31"/>
      <c r="E14" s="29">
        <v>56127</v>
      </c>
      <c r="F14" s="24"/>
      <c r="G14" s="24"/>
      <c r="H14" s="24"/>
      <c r="I14" s="2"/>
    </row>
    <row r="15" spans="1:294" s="11" customFormat="1" ht="15.75" customHeight="1" x14ac:dyDescent="0.2">
      <c r="A15" s="19"/>
      <c r="B15" s="23" t="s">
        <v>4</v>
      </c>
      <c r="C15" s="29">
        <f>G15</f>
        <v>55128</v>
      </c>
      <c r="D15" s="31"/>
      <c r="E15" s="24"/>
      <c r="F15" s="24"/>
      <c r="G15" s="29">
        <v>55128</v>
      </c>
      <c r="H15" s="24"/>
      <c r="I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</row>
    <row r="16" spans="1:294" s="11" customFormat="1" ht="15.75" customHeight="1" x14ac:dyDescent="0.2">
      <c r="A16" s="19"/>
      <c r="B16" s="24" t="s">
        <v>5</v>
      </c>
      <c r="C16" s="26"/>
      <c r="D16" s="26"/>
      <c r="E16" s="32"/>
      <c r="F16" s="32">
        <v>24.24</v>
      </c>
      <c r="G16" s="32"/>
      <c r="H16" s="32">
        <v>41.55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</row>
    <row r="17" spans="1:294" s="11" customFormat="1" ht="15.75" customHeight="1" x14ac:dyDescent="0.2">
      <c r="A17" s="9"/>
      <c r="B17" s="25" t="s">
        <v>6</v>
      </c>
      <c r="C17" s="29"/>
      <c r="D17" s="29"/>
      <c r="E17" s="29"/>
      <c r="F17" s="29">
        <v>9125</v>
      </c>
      <c r="G17" s="29"/>
      <c r="H17" s="29">
        <v>12775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</row>
    <row r="18" spans="1:294" s="11" customFormat="1" ht="6.75" customHeight="1" x14ac:dyDescent="0.2">
      <c r="A18" s="9"/>
      <c r="B18" s="13"/>
      <c r="C18" s="29"/>
      <c r="D18" s="29"/>
      <c r="E18" s="29"/>
      <c r="F18" s="29"/>
      <c r="G18" s="29"/>
      <c r="H18" s="2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</row>
    <row r="19" spans="1:294" s="11" customFormat="1" ht="15.75" customHeight="1" x14ac:dyDescent="0.2">
      <c r="A19" s="33"/>
      <c r="B19" s="16" t="s">
        <v>7</v>
      </c>
      <c r="C19" s="34">
        <f>C21+C32</f>
        <v>863246</v>
      </c>
      <c r="D19" s="34">
        <f>D21+D32</f>
        <v>751991</v>
      </c>
      <c r="E19" s="34">
        <f t="shared" ref="E19:G19" si="0">E21+E32</f>
        <v>277317</v>
      </c>
      <c r="F19" s="34">
        <f>F21+F32</f>
        <v>221190</v>
      </c>
      <c r="G19" s="34">
        <f t="shared" si="0"/>
        <v>585929</v>
      </c>
      <c r="H19" s="34">
        <f>H21+H32</f>
        <v>530801</v>
      </c>
      <c r="I19" s="2"/>
    </row>
    <row r="20" spans="1:294" s="15" customFormat="1" ht="4.5" customHeight="1" x14ac:dyDescent="0.2">
      <c r="A20" s="35"/>
      <c r="B20" s="6"/>
      <c r="C20" s="36"/>
      <c r="D20" s="36"/>
      <c r="E20" s="36"/>
      <c r="F20" s="36"/>
      <c r="G20" s="36"/>
      <c r="H20" s="36"/>
      <c r="I20" s="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</row>
    <row r="21" spans="1:294" s="11" customFormat="1" ht="15.75" customHeight="1" x14ac:dyDescent="0.2">
      <c r="A21" s="16">
        <v>1000</v>
      </c>
      <c r="B21" s="16" t="s">
        <v>8</v>
      </c>
      <c r="C21" s="34">
        <f t="shared" ref="C21:H21" si="1">C22+C29</f>
        <v>696420</v>
      </c>
      <c r="D21" s="34">
        <f t="shared" si="1"/>
        <v>585165</v>
      </c>
      <c r="E21" s="34">
        <f t="shared" si="1"/>
        <v>223472</v>
      </c>
      <c r="F21" s="34">
        <f t="shared" si="1"/>
        <v>167345</v>
      </c>
      <c r="G21" s="34">
        <f t="shared" si="1"/>
        <v>472948</v>
      </c>
      <c r="H21" s="34">
        <f t="shared" si="1"/>
        <v>417820</v>
      </c>
      <c r="I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</row>
    <row r="22" spans="1:294" s="11" customFormat="1" ht="15.75" customHeight="1" x14ac:dyDescent="0.2">
      <c r="A22" s="21">
        <v>1100</v>
      </c>
      <c r="B22" s="16" t="s">
        <v>9</v>
      </c>
      <c r="C22" s="34">
        <f t="shared" ref="C22:H22" si="2">C23+C25</f>
        <v>545460</v>
      </c>
      <c r="D22" s="34">
        <f t="shared" si="2"/>
        <v>434205</v>
      </c>
      <c r="E22" s="34">
        <f t="shared" si="2"/>
        <v>176166</v>
      </c>
      <c r="F22" s="34">
        <f t="shared" si="2"/>
        <v>120039</v>
      </c>
      <c r="G22" s="34">
        <f t="shared" si="2"/>
        <v>369294</v>
      </c>
      <c r="H22" s="34">
        <f t="shared" si="2"/>
        <v>314166</v>
      </c>
      <c r="I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</row>
    <row r="23" spans="1:294" s="11" customFormat="1" ht="15.75" customHeight="1" x14ac:dyDescent="0.2">
      <c r="A23" s="37">
        <v>1110</v>
      </c>
      <c r="B23" s="16" t="s">
        <v>9</v>
      </c>
      <c r="C23" s="34">
        <f t="shared" ref="C23:H23" si="3">C24</f>
        <v>502654</v>
      </c>
      <c r="D23" s="34">
        <f t="shared" si="3"/>
        <v>391399</v>
      </c>
      <c r="E23" s="34">
        <f t="shared" si="3"/>
        <v>165949</v>
      </c>
      <c r="F23" s="34">
        <f t="shared" si="3"/>
        <v>109822</v>
      </c>
      <c r="G23" s="34">
        <f t="shared" si="3"/>
        <v>336705</v>
      </c>
      <c r="H23" s="34">
        <f t="shared" si="3"/>
        <v>281577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</row>
    <row r="24" spans="1:294" s="11" customFormat="1" ht="15.75" customHeight="1" x14ac:dyDescent="0.2">
      <c r="A24" s="24">
        <v>1119</v>
      </c>
      <c r="B24" s="13" t="s">
        <v>10</v>
      </c>
      <c r="C24" s="29">
        <f>E24+G24</f>
        <v>502654</v>
      </c>
      <c r="D24" s="29">
        <f>F24+H24</f>
        <v>391399</v>
      </c>
      <c r="E24" s="29">
        <v>165949</v>
      </c>
      <c r="F24" s="29">
        <f>165949-56127</f>
        <v>109822</v>
      </c>
      <c r="G24" s="29">
        <v>336705</v>
      </c>
      <c r="H24" s="29">
        <f>336705-55128</f>
        <v>281577</v>
      </c>
      <c r="I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</row>
    <row r="25" spans="1:294" s="11" customFormat="1" ht="15.75" customHeight="1" x14ac:dyDescent="0.2">
      <c r="A25" s="37">
        <v>1140</v>
      </c>
      <c r="B25" s="16" t="s">
        <v>11</v>
      </c>
      <c r="C25" s="28">
        <f t="shared" ref="C25:H25" si="4">SUM(C26:C28)</f>
        <v>42806</v>
      </c>
      <c r="D25" s="28">
        <f t="shared" si="4"/>
        <v>42806</v>
      </c>
      <c r="E25" s="28">
        <f t="shared" si="4"/>
        <v>10217</v>
      </c>
      <c r="F25" s="28">
        <f t="shared" si="4"/>
        <v>10217</v>
      </c>
      <c r="G25" s="28">
        <f t="shared" si="4"/>
        <v>32589</v>
      </c>
      <c r="H25" s="28">
        <f t="shared" si="4"/>
        <v>32589</v>
      </c>
      <c r="I25" s="2"/>
    </row>
    <row r="26" spans="1:294" s="11" customFormat="1" ht="15.75" customHeight="1" x14ac:dyDescent="0.2">
      <c r="A26" s="9">
        <v>1141</v>
      </c>
      <c r="B26" s="9" t="s">
        <v>12</v>
      </c>
      <c r="C26" s="29">
        <f t="shared" ref="C26:D28" si="5">E26+G26</f>
        <v>28795</v>
      </c>
      <c r="D26" s="29">
        <f t="shared" si="5"/>
        <v>28795</v>
      </c>
      <c r="E26" s="29">
        <v>5857</v>
      </c>
      <c r="F26" s="29">
        <v>5857</v>
      </c>
      <c r="G26" s="29">
        <v>22938</v>
      </c>
      <c r="H26" s="29">
        <v>22938</v>
      </c>
      <c r="I26" s="2"/>
    </row>
    <row r="27" spans="1:294" s="11" customFormat="1" ht="15.75" customHeight="1" x14ac:dyDescent="0.2">
      <c r="A27" s="9">
        <v>1142</v>
      </c>
      <c r="B27" s="10" t="s">
        <v>13</v>
      </c>
      <c r="C27" s="29">
        <f t="shared" si="5"/>
        <v>10768</v>
      </c>
      <c r="D27" s="29">
        <f t="shared" si="5"/>
        <v>10768</v>
      </c>
      <c r="E27" s="29">
        <v>3292</v>
      </c>
      <c r="F27" s="29">
        <v>3292</v>
      </c>
      <c r="G27" s="29">
        <v>7476</v>
      </c>
      <c r="H27" s="29">
        <v>7476</v>
      </c>
      <c r="I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</row>
    <row r="28" spans="1:294" s="11" customFormat="1" ht="15.75" customHeight="1" x14ac:dyDescent="0.2">
      <c r="A28" s="9">
        <v>1147</v>
      </c>
      <c r="B28" s="10" t="s">
        <v>41</v>
      </c>
      <c r="C28" s="29">
        <f t="shared" si="5"/>
        <v>3243</v>
      </c>
      <c r="D28" s="29">
        <f t="shared" si="5"/>
        <v>3243</v>
      </c>
      <c r="E28" s="29">
        <v>1068</v>
      </c>
      <c r="F28" s="29">
        <v>1068</v>
      </c>
      <c r="G28" s="29">
        <v>2175</v>
      </c>
      <c r="H28" s="29">
        <v>2175</v>
      </c>
    </row>
    <row r="29" spans="1:294" s="11" customFormat="1" ht="30" customHeight="1" x14ac:dyDescent="0.2">
      <c r="A29" s="21">
        <v>1200</v>
      </c>
      <c r="B29" s="17" t="s">
        <v>53</v>
      </c>
      <c r="C29" s="28">
        <f t="shared" ref="C29:H29" si="6">SUM(C30:C31)</f>
        <v>150960</v>
      </c>
      <c r="D29" s="28">
        <f t="shared" si="6"/>
        <v>150960</v>
      </c>
      <c r="E29" s="28">
        <f t="shared" si="6"/>
        <v>47306</v>
      </c>
      <c r="F29" s="28">
        <f t="shared" si="6"/>
        <v>47306</v>
      </c>
      <c r="G29" s="28">
        <f t="shared" si="6"/>
        <v>103654</v>
      </c>
      <c r="H29" s="28">
        <f t="shared" si="6"/>
        <v>103654</v>
      </c>
    </row>
    <row r="30" spans="1:294" s="11" customFormat="1" ht="30" customHeight="1" x14ac:dyDescent="0.2">
      <c r="A30" s="9">
        <v>1210</v>
      </c>
      <c r="B30" s="12" t="s">
        <v>14</v>
      </c>
      <c r="C30" s="29">
        <f>E30+G30</f>
        <v>127909</v>
      </c>
      <c r="D30" s="29">
        <f t="shared" ref="C30:D31" si="7">F30+H30</f>
        <v>127909</v>
      </c>
      <c r="E30" s="29">
        <v>41306</v>
      </c>
      <c r="F30" s="29">
        <v>41306</v>
      </c>
      <c r="G30" s="29">
        <v>86603</v>
      </c>
      <c r="H30" s="29">
        <v>86603</v>
      </c>
    </row>
    <row r="31" spans="1:294" s="11" customFormat="1" ht="30" customHeight="1" x14ac:dyDescent="0.2">
      <c r="A31" s="9">
        <v>1227</v>
      </c>
      <c r="B31" s="12" t="s">
        <v>15</v>
      </c>
      <c r="C31" s="29">
        <f t="shared" si="7"/>
        <v>23051</v>
      </c>
      <c r="D31" s="29">
        <f t="shared" si="7"/>
        <v>23051</v>
      </c>
      <c r="E31" s="29">
        <v>6000</v>
      </c>
      <c r="F31" s="29">
        <v>6000</v>
      </c>
      <c r="G31" s="29">
        <v>17051</v>
      </c>
      <c r="H31" s="29">
        <v>17051</v>
      </c>
    </row>
    <row r="32" spans="1:294" s="11" customFormat="1" ht="15.75" customHeight="1" x14ac:dyDescent="0.2">
      <c r="A32" s="16">
        <v>2000</v>
      </c>
      <c r="B32" s="16" t="s">
        <v>16</v>
      </c>
      <c r="C32" s="28">
        <f t="shared" ref="C32:G32" si="8">C33+C51+C64</f>
        <v>166826</v>
      </c>
      <c r="D32" s="28">
        <f t="shared" si="8"/>
        <v>166826</v>
      </c>
      <c r="E32" s="28">
        <f t="shared" si="8"/>
        <v>53845</v>
      </c>
      <c r="F32" s="28">
        <f>F33+F51+F64</f>
        <v>53845</v>
      </c>
      <c r="G32" s="28">
        <f t="shared" si="8"/>
        <v>112981</v>
      </c>
      <c r="H32" s="28">
        <f>H33+H51+H64</f>
        <v>112981</v>
      </c>
    </row>
    <row r="33" spans="1:8" s="11" customFormat="1" ht="15.75" customHeight="1" x14ac:dyDescent="0.2">
      <c r="A33" s="21">
        <v>2200</v>
      </c>
      <c r="B33" s="16" t="s">
        <v>17</v>
      </c>
      <c r="C33" s="28">
        <f t="shared" ref="C33:H33" si="9">SUM(C34:C50)</f>
        <v>76371</v>
      </c>
      <c r="D33" s="28">
        <f t="shared" si="9"/>
        <v>76371</v>
      </c>
      <c r="E33" s="28">
        <f t="shared" si="9"/>
        <v>24635</v>
      </c>
      <c r="F33" s="28">
        <f t="shared" si="9"/>
        <v>24635</v>
      </c>
      <c r="G33" s="28">
        <f t="shared" si="9"/>
        <v>51736</v>
      </c>
      <c r="H33" s="28">
        <f t="shared" si="9"/>
        <v>51736</v>
      </c>
    </row>
    <row r="34" spans="1:8" s="11" customFormat="1" ht="15.75" customHeight="1" x14ac:dyDescent="0.2">
      <c r="A34" s="9">
        <v>2210</v>
      </c>
      <c r="B34" s="13" t="s">
        <v>18</v>
      </c>
      <c r="C34" s="38">
        <f t="shared" ref="C34:D50" si="10">E34+G34</f>
        <v>2595</v>
      </c>
      <c r="D34" s="38">
        <f t="shared" si="10"/>
        <v>2595</v>
      </c>
      <c r="E34" s="38">
        <v>838</v>
      </c>
      <c r="F34" s="38">
        <v>838</v>
      </c>
      <c r="G34" s="38">
        <v>1757</v>
      </c>
      <c r="H34" s="38">
        <v>1757</v>
      </c>
    </row>
    <row r="35" spans="1:8" s="11" customFormat="1" ht="15.75" customHeight="1" x14ac:dyDescent="0.2">
      <c r="A35" s="9">
        <v>2221</v>
      </c>
      <c r="B35" s="13" t="s">
        <v>42</v>
      </c>
      <c r="C35" s="38">
        <f t="shared" si="10"/>
        <v>13877</v>
      </c>
      <c r="D35" s="38">
        <f t="shared" si="10"/>
        <v>13877</v>
      </c>
      <c r="E35" s="38">
        <f>4506-50</f>
        <v>4456</v>
      </c>
      <c r="F35" s="38">
        <f>4506-50</f>
        <v>4456</v>
      </c>
      <c r="G35" s="38">
        <f>9448-27</f>
        <v>9421</v>
      </c>
      <c r="H35" s="38">
        <f>9448-27</f>
        <v>9421</v>
      </c>
    </row>
    <row r="36" spans="1:8" s="11" customFormat="1" ht="15.75" customHeight="1" x14ac:dyDescent="0.2">
      <c r="A36" s="9">
        <v>2222</v>
      </c>
      <c r="B36" s="9" t="s">
        <v>19</v>
      </c>
      <c r="C36" s="38">
        <f t="shared" si="10"/>
        <v>13834</v>
      </c>
      <c r="D36" s="38">
        <f t="shared" si="10"/>
        <v>13834</v>
      </c>
      <c r="E36" s="38">
        <v>4467</v>
      </c>
      <c r="F36" s="38">
        <v>4467</v>
      </c>
      <c r="G36" s="38">
        <v>9367</v>
      </c>
      <c r="H36" s="38">
        <v>9367</v>
      </c>
    </row>
    <row r="37" spans="1:8" s="11" customFormat="1" ht="15.75" customHeight="1" x14ac:dyDescent="0.2">
      <c r="A37" s="9">
        <v>2223</v>
      </c>
      <c r="B37" s="9" t="s">
        <v>20</v>
      </c>
      <c r="C37" s="38">
        <f>E37+G37</f>
        <v>12486</v>
      </c>
      <c r="D37" s="38">
        <f t="shared" si="10"/>
        <v>12486</v>
      </c>
      <c r="E37" s="38">
        <v>4032</v>
      </c>
      <c r="F37" s="38">
        <v>4032</v>
      </c>
      <c r="G37" s="38">
        <v>8454</v>
      </c>
      <c r="H37" s="38">
        <v>8454</v>
      </c>
    </row>
    <row r="38" spans="1:8" s="11" customFormat="1" ht="15.75" customHeight="1" x14ac:dyDescent="0.2">
      <c r="A38" s="9">
        <v>2224</v>
      </c>
      <c r="B38" s="14" t="s">
        <v>21</v>
      </c>
      <c r="C38" s="38">
        <f t="shared" si="10"/>
        <v>3125</v>
      </c>
      <c r="D38" s="38">
        <f t="shared" si="10"/>
        <v>3125</v>
      </c>
      <c r="E38" s="38">
        <v>1009</v>
      </c>
      <c r="F38" s="38">
        <v>1009</v>
      </c>
      <c r="G38" s="38">
        <v>2116</v>
      </c>
      <c r="H38" s="38">
        <v>2116</v>
      </c>
    </row>
    <row r="39" spans="1:8" s="11" customFormat="1" ht="15.75" customHeight="1" x14ac:dyDescent="0.2">
      <c r="A39" s="9">
        <v>2232</v>
      </c>
      <c r="B39" s="14" t="s">
        <v>22</v>
      </c>
      <c r="C39" s="38">
        <f t="shared" si="10"/>
        <v>743</v>
      </c>
      <c r="D39" s="38">
        <f t="shared" si="10"/>
        <v>743</v>
      </c>
      <c r="E39" s="38">
        <v>240</v>
      </c>
      <c r="F39" s="38">
        <v>240</v>
      </c>
      <c r="G39" s="38">
        <v>503</v>
      </c>
      <c r="H39" s="38">
        <v>503</v>
      </c>
    </row>
    <row r="40" spans="1:8" s="11" customFormat="1" ht="30.75" customHeight="1" x14ac:dyDescent="0.2">
      <c r="A40" s="9">
        <v>2234</v>
      </c>
      <c r="B40" s="14" t="s">
        <v>43</v>
      </c>
      <c r="C40" s="38">
        <f t="shared" si="10"/>
        <v>1115</v>
      </c>
      <c r="D40" s="38">
        <f t="shared" si="10"/>
        <v>1115</v>
      </c>
      <c r="E40" s="38">
        <v>360</v>
      </c>
      <c r="F40" s="38">
        <v>360</v>
      </c>
      <c r="G40" s="38">
        <v>755</v>
      </c>
      <c r="H40" s="38">
        <v>755</v>
      </c>
    </row>
    <row r="41" spans="1:8" s="11" customFormat="1" ht="15.75" customHeight="1" x14ac:dyDescent="0.2">
      <c r="A41" s="9">
        <v>2235</v>
      </c>
      <c r="B41" s="14" t="s">
        <v>44</v>
      </c>
      <c r="C41" s="38">
        <f t="shared" si="10"/>
        <v>586</v>
      </c>
      <c r="D41" s="38">
        <f t="shared" si="10"/>
        <v>586</v>
      </c>
      <c r="E41" s="38">
        <v>189</v>
      </c>
      <c r="F41" s="38">
        <v>189</v>
      </c>
      <c r="G41" s="38">
        <v>397</v>
      </c>
      <c r="H41" s="38">
        <v>397</v>
      </c>
    </row>
    <row r="42" spans="1:8" s="11" customFormat="1" ht="15.75" customHeight="1" x14ac:dyDescent="0.2">
      <c r="A42" s="9">
        <v>2236</v>
      </c>
      <c r="B42" s="14" t="s">
        <v>45</v>
      </c>
      <c r="C42" s="38">
        <f t="shared" si="10"/>
        <v>376</v>
      </c>
      <c r="D42" s="38">
        <f t="shared" si="10"/>
        <v>376</v>
      </c>
      <c r="E42" s="38">
        <v>121</v>
      </c>
      <c r="F42" s="38">
        <v>121</v>
      </c>
      <c r="G42" s="38">
        <v>255</v>
      </c>
      <c r="H42" s="38">
        <v>255</v>
      </c>
    </row>
    <row r="43" spans="1:8" s="11" customFormat="1" ht="15.75" customHeight="1" x14ac:dyDescent="0.2">
      <c r="A43" s="9">
        <v>2239</v>
      </c>
      <c r="B43" s="14" t="s">
        <v>46</v>
      </c>
      <c r="C43" s="38">
        <f t="shared" si="10"/>
        <v>2664</v>
      </c>
      <c r="D43" s="38">
        <f t="shared" si="10"/>
        <v>2664</v>
      </c>
      <c r="E43" s="38">
        <v>860</v>
      </c>
      <c r="F43" s="38">
        <v>860</v>
      </c>
      <c r="G43" s="38">
        <v>1804</v>
      </c>
      <c r="H43" s="38">
        <v>1804</v>
      </c>
    </row>
    <row r="44" spans="1:8" s="11" customFormat="1" ht="15.75" customHeight="1" x14ac:dyDescent="0.2">
      <c r="A44" s="9">
        <v>2242</v>
      </c>
      <c r="B44" s="14" t="s">
        <v>23</v>
      </c>
      <c r="C44" s="38">
        <f t="shared" si="10"/>
        <v>2034</v>
      </c>
      <c r="D44" s="38">
        <f t="shared" si="10"/>
        <v>2034</v>
      </c>
      <c r="E44" s="38">
        <v>657</v>
      </c>
      <c r="F44" s="38">
        <v>657</v>
      </c>
      <c r="G44" s="38">
        <v>1377</v>
      </c>
      <c r="H44" s="38">
        <v>1377</v>
      </c>
    </row>
    <row r="45" spans="1:8" s="11" customFormat="1" ht="25.5" x14ac:dyDescent="0.2">
      <c r="A45" s="9">
        <v>2243</v>
      </c>
      <c r="B45" s="14" t="s">
        <v>24</v>
      </c>
      <c r="C45" s="38">
        <f t="shared" si="10"/>
        <v>1252</v>
      </c>
      <c r="D45" s="38">
        <f t="shared" si="10"/>
        <v>1252</v>
      </c>
      <c r="E45" s="38">
        <v>404</v>
      </c>
      <c r="F45" s="38">
        <v>404</v>
      </c>
      <c r="G45" s="38">
        <v>848</v>
      </c>
      <c r="H45" s="38">
        <v>848</v>
      </c>
    </row>
    <row r="46" spans="1:8" s="11" customFormat="1" ht="15.75" customHeight="1" x14ac:dyDescent="0.2">
      <c r="A46" s="9">
        <v>2244</v>
      </c>
      <c r="B46" s="14" t="s">
        <v>25</v>
      </c>
      <c r="C46" s="38">
        <f t="shared" si="10"/>
        <v>4812</v>
      </c>
      <c r="D46" s="38">
        <f t="shared" si="10"/>
        <v>4812</v>
      </c>
      <c r="E46" s="38">
        <v>1554</v>
      </c>
      <c r="F46" s="38">
        <v>1554</v>
      </c>
      <c r="G46" s="38">
        <v>3258</v>
      </c>
      <c r="H46" s="38">
        <v>3258</v>
      </c>
    </row>
    <row r="47" spans="1:8" s="11" customFormat="1" ht="15.75" customHeight="1" x14ac:dyDescent="0.2">
      <c r="A47" s="9">
        <v>2249</v>
      </c>
      <c r="B47" s="14" t="s">
        <v>26</v>
      </c>
      <c r="C47" s="38">
        <f t="shared" si="10"/>
        <v>9003</v>
      </c>
      <c r="D47" s="38">
        <f t="shared" si="10"/>
        <v>9003</v>
      </c>
      <c r="E47" s="38">
        <v>2907</v>
      </c>
      <c r="F47" s="38">
        <v>2907</v>
      </c>
      <c r="G47" s="38">
        <v>6096</v>
      </c>
      <c r="H47" s="38">
        <v>6096</v>
      </c>
    </row>
    <row r="48" spans="1:8" s="11" customFormat="1" ht="15.75" customHeight="1" x14ac:dyDescent="0.2">
      <c r="A48" s="9">
        <v>2250</v>
      </c>
      <c r="B48" s="14" t="s">
        <v>27</v>
      </c>
      <c r="C48" s="38">
        <f t="shared" si="10"/>
        <v>4575</v>
      </c>
      <c r="D48" s="38">
        <f t="shared" si="10"/>
        <v>4575</v>
      </c>
      <c r="E48" s="38">
        <v>1477</v>
      </c>
      <c r="F48" s="38">
        <v>1477</v>
      </c>
      <c r="G48" s="38">
        <v>3098</v>
      </c>
      <c r="H48" s="38">
        <v>3098</v>
      </c>
    </row>
    <row r="49" spans="1:8" s="11" customFormat="1" ht="15.75" customHeight="1" x14ac:dyDescent="0.2">
      <c r="A49" s="9">
        <v>2264</v>
      </c>
      <c r="B49" s="14" t="s">
        <v>47</v>
      </c>
      <c r="C49" s="38">
        <f t="shared" si="10"/>
        <v>3263</v>
      </c>
      <c r="D49" s="38">
        <f t="shared" si="10"/>
        <v>3263</v>
      </c>
      <c r="E49" s="38">
        <v>1054</v>
      </c>
      <c r="F49" s="38">
        <v>1054</v>
      </c>
      <c r="G49" s="38">
        <v>2209</v>
      </c>
      <c r="H49" s="38">
        <v>2209</v>
      </c>
    </row>
    <row r="50" spans="1:8" s="11" customFormat="1" ht="15.75" customHeight="1" x14ac:dyDescent="0.2">
      <c r="A50" s="9">
        <v>2269</v>
      </c>
      <c r="B50" s="14" t="s">
        <v>48</v>
      </c>
      <c r="C50" s="38">
        <f t="shared" si="10"/>
        <v>31</v>
      </c>
      <c r="D50" s="38">
        <f t="shared" si="10"/>
        <v>31</v>
      </c>
      <c r="E50" s="38">
        <v>10</v>
      </c>
      <c r="F50" s="38">
        <v>10</v>
      </c>
      <c r="G50" s="38">
        <v>21</v>
      </c>
      <c r="H50" s="38">
        <v>21</v>
      </c>
    </row>
    <row r="51" spans="1:8" s="11" customFormat="1" ht="26.25" customHeight="1" x14ac:dyDescent="0.2">
      <c r="A51" s="21">
        <v>2300</v>
      </c>
      <c r="B51" s="17" t="s">
        <v>28</v>
      </c>
      <c r="C51" s="39">
        <f>SUM(C52:C63)</f>
        <v>90232</v>
      </c>
      <c r="D51" s="39">
        <f>SUM(D52:D63)</f>
        <v>90232</v>
      </c>
      <c r="E51" s="39">
        <f>SUM(E52:E63)</f>
        <v>29138</v>
      </c>
      <c r="F51" s="39">
        <f>SUM(F52:F63)</f>
        <v>29138</v>
      </c>
      <c r="G51" s="39">
        <f t="shared" ref="G51:H51" si="11">SUM(G52:G63)</f>
        <v>61094</v>
      </c>
      <c r="H51" s="39">
        <f t="shared" si="11"/>
        <v>61094</v>
      </c>
    </row>
    <row r="52" spans="1:8" s="11" customFormat="1" ht="15.75" customHeight="1" x14ac:dyDescent="0.2">
      <c r="A52" s="9">
        <v>2311</v>
      </c>
      <c r="B52" s="14" t="s">
        <v>29</v>
      </c>
      <c r="C52" s="38">
        <f t="shared" ref="C52:D63" si="12">E52+G52</f>
        <v>1741</v>
      </c>
      <c r="D52" s="38">
        <f t="shared" si="12"/>
        <v>1741</v>
      </c>
      <c r="E52" s="38">
        <v>562</v>
      </c>
      <c r="F52" s="38">
        <v>562</v>
      </c>
      <c r="G52" s="38">
        <v>1179</v>
      </c>
      <c r="H52" s="38">
        <v>1179</v>
      </c>
    </row>
    <row r="53" spans="1:8" s="11" customFormat="1" ht="15.75" customHeight="1" x14ac:dyDescent="0.2">
      <c r="A53" s="9">
        <v>2312</v>
      </c>
      <c r="B53" s="14" t="s">
        <v>30</v>
      </c>
      <c r="C53" s="38">
        <f t="shared" si="12"/>
        <v>2097</v>
      </c>
      <c r="D53" s="38">
        <f t="shared" si="12"/>
        <v>2097</v>
      </c>
      <c r="E53" s="38">
        <v>677</v>
      </c>
      <c r="F53" s="38">
        <v>677</v>
      </c>
      <c r="G53" s="38">
        <v>1420</v>
      </c>
      <c r="H53" s="38">
        <v>1420</v>
      </c>
    </row>
    <row r="54" spans="1:8" s="11" customFormat="1" ht="15.75" customHeight="1" x14ac:dyDescent="0.2">
      <c r="A54" s="9">
        <v>2313</v>
      </c>
      <c r="B54" s="14" t="s">
        <v>49</v>
      </c>
      <c r="C54" s="38">
        <f t="shared" si="12"/>
        <v>1013</v>
      </c>
      <c r="D54" s="38">
        <f t="shared" si="12"/>
        <v>1013</v>
      </c>
      <c r="E54" s="38">
        <v>327</v>
      </c>
      <c r="F54" s="38">
        <v>327</v>
      </c>
      <c r="G54" s="38">
        <v>686</v>
      </c>
      <c r="H54" s="38">
        <v>686</v>
      </c>
    </row>
    <row r="55" spans="1:8" s="11" customFormat="1" ht="33" customHeight="1" x14ac:dyDescent="0.2">
      <c r="A55" s="9">
        <v>2314</v>
      </c>
      <c r="B55" s="14" t="s">
        <v>50</v>
      </c>
      <c r="C55" s="38">
        <f t="shared" si="12"/>
        <v>136</v>
      </c>
      <c r="D55" s="38">
        <f t="shared" si="12"/>
        <v>136</v>
      </c>
      <c r="E55" s="38">
        <v>44</v>
      </c>
      <c r="F55" s="38">
        <v>44</v>
      </c>
      <c r="G55" s="38">
        <v>92</v>
      </c>
      <c r="H55" s="38">
        <v>92</v>
      </c>
    </row>
    <row r="56" spans="1:8" s="11" customFormat="1" ht="15.75" customHeight="1" x14ac:dyDescent="0.2">
      <c r="A56" s="9">
        <v>2322</v>
      </c>
      <c r="B56" s="14" t="s">
        <v>31</v>
      </c>
      <c r="C56" s="38">
        <f t="shared" si="12"/>
        <v>1603</v>
      </c>
      <c r="D56" s="38">
        <f t="shared" si="12"/>
        <v>1603</v>
      </c>
      <c r="E56" s="38">
        <v>518</v>
      </c>
      <c r="F56" s="38">
        <v>518</v>
      </c>
      <c r="G56" s="38">
        <v>1085</v>
      </c>
      <c r="H56" s="38">
        <v>1085</v>
      </c>
    </row>
    <row r="57" spans="1:8" s="11" customFormat="1" ht="15.75" customHeight="1" x14ac:dyDescent="0.2">
      <c r="A57" s="9">
        <v>2341</v>
      </c>
      <c r="B57" s="9" t="s">
        <v>32</v>
      </c>
      <c r="C57" s="38">
        <f t="shared" si="12"/>
        <v>13284</v>
      </c>
      <c r="D57" s="38">
        <f t="shared" si="12"/>
        <v>13284</v>
      </c>
      <c r="E57" s="38">
        <v>4290</v>
      </c>
      <c r="F57" s="38">
        <v>4290</v>
      </c>
      <c r="G57" s="38">
        <v>8994</v>
      </c>
      <c r="H57" s="38">
        <v>8994</v>
      </c>
    </row>
    <row r="58" spans="1:8" s="11" customFormat="1" ht="15.75" customHeight="1" x14ac:dyDescent="0.2">
      <c r="A58" s="9">
        <v>2351</v>
      </c>
      <c r="B58" s="9" t="s">
        <v>33</v>
      </c>
      <c r="C58" s="38">
        <f t="shared" si="12"/>
        <v>1520</v>
      </c>
      <c r="D58" s="38">
        <f t="shared" si="12"/>
        <v>1520</v>
      </c>
      <c r="E58" s="38">
        <v>491</v>
      </c>
      <c r="F58" s="38">
        <v>491</v>
      </c>
      <c r="G58" s="38">
        <v>1029</v>
      </c>
      <c r="H58" s="38">
        <v>1029</v>
      </c>
    </row>
    <row r="59" spans="1:8" s="11" customFormat="1" ht="15.75" customHeight="1" x14ac:dyDescent="0.2">
      <c r="A59" s="9">
        <v>2352</v>
      </c>
      <c r="B59" s="9" t="s">
        <v>34</v>
      </c>
      <c r="C59" s="38">
        <f t="shared" si="12"/>
        <v>11135</v>
      </c>
      <c r="D59" s="38">
        <f t="shared" si="12"/>
        <v>11135</v>
      </c>
      <c r="E59" s="38">
        <v>3596</v>
      </c>
      <c r="F59" s="38">
        <v>3596</v>
      </c>
      <c r="G59" s="38">
        <v>7539</v>
      </c>
      <c r="H59" s="38">
        <v>7539</v>
      </c>
    </row>
    <row r="60" spans="1:8" s="11" customFormat="1" ht="15.75" customHeight="1" x14ac:dyDescent="0.2">
      <c r="A60" s="9">
        <v>2361</v>
      </c>
      <c r="B60" s="9" t="s">
        <v>35</v>
      </c>
      <c r="C60" s="38">
        <f t="shared" si="12"/>
        <v>512</v>
      </c>
      <c r="D60" s="38">
        <f t="shared" si="12"/>
        <v>512</v>
      </c>
      <c r="E60" s="38">
        <v>165</v>
      </c>
      <c r="F60" s="38">
        <v>165</v>
      </c>
      <c r="G60" s="38">
        <v>347</v>
      </c>
      <c r="H60" s="38">
        <v>347</v>
      </c>
    </row>
    <row r="61" spans="1:8" s="11" customFormat="1" ht="15.75" customHeight="1" x14ac:dyDescent="0.2">
      <c r="A61" s="9">
        <v>2362</v>
      </c>
      <c r="B61" s="9" t="s">
        <v>36</v>
      </c>
      <c r="C61" s="38">
        <f t="shared" si="12"/>
        <v>409</v>
      </c>
      <c r="D61" s="38">
        <f t="shared" si="12"/>
        <v>409</v>
      </c>
      <c r="E61" s="38">
        <v>132</v>
      </c>
      <c r="F61" s="38">
        <v>132</v>
      </c>
      <c r="G61" s="38">
        <v>277</v>
      </c>
      <c r="H61" s="38">
        <v>277</v>
      </c>
    </row>
    <row r="62" spans="1:8" s="11" customFormat="1" ht="15.75" customHeight="1" x14ac:dyDescent="0.2">
      <c r="A62" s="9">
        <v>2363</v>
      </c>
      <c r="B62" s="9" t="s">
        <v>37</v>
      </c>
      <c r="C62" s="38">
        <f t="shared" si="12"/>
        <v>44265</v>
      </c>
      <c r="D62" s="38">
        <f t="shared" si="12"/>
        <v>44265</v>
      </c>
      <c r="E62" s="38">
        <v>14294</v>
      </c>
      <c r="F62" s="38">
        <v>14294</v>
      </c>
      <c r="G62" s="38">
        <v>29971</v>
      </c>
      <c r="H62" s="38">
        <v>29971</v>
      </c>
    </row>
    <row r="63" spans="1:8" s="11" customFormat="1" ht="40.5" customHeight="1" x14ac:dyDescent="0.2">
      <c r="A63" s="9">
        <v>2369</v>
      </c>
      <c r="B63" s="14" t="s">
        <v>51</v>
      </c>
      <c r="C63" s="38">
        <f t="shared" si="12"/>
        <v>12517</v>
      </c>
      <c r="D63" s="38">
        <f t="shared" si="12"/>
        <v>12517</v>
      </c>
      <c r="E63" s="38">
        <v>4042</v>
      </c>
      <c r="F63" s="38">
        <v>4042</v>
      </c>
      <c r="G63" s="38">
        <v>8475</v>
      </c>
      <c r="H63" s="38">
        <v>8475</v>
      </c>
    </row>
    <row r="64" spans="1:8" s="11" customFormat="1" ht="15.75" customHeight="1" x14ac:dyDescent="0.2">
      <c r="A64" s="21">
        <v>2500</v>
      </c>
      <c r="B64" s="16" t="s">
        <v>38</v>
      </c>
      <c r="C64" s="34">
        <f t="shared" ref="C64:H64" si="13">C65</f>
        <v>223</v>
      </c>
      <c r="D64" s="34">
        <f t="shared" si="13"/>
        <v>223</v>
      </c>
      <c r="E64" s="34">
        <f t="shared" si="13"/>
        <v>72</v>
      </c>
      <c r="F64" s="34">
        <f t="shared" si="13"/>
        <v>72</v>
      </c>
      <c r="G64" s="34">
        <f t="shared" si="13"/>
        <v>151</v>
      </c>
      <c r="H64" s="34">
        <f t="shared" si="13"/>
        <v>151</v>
      </c>
    </row>
    <row r="65" spans="1:8" s="11" customFormat="1" ht="15.75" customHeight="1" x14ac:dyDescent="0.2">
      <c r="A65" s="9">
        <v>2519</v>
      </c>
      <c r="B65" s="9" t="s">
        <v>52</v>
      </c>
      <c r="C65" s="38">
        <f>E65+G65</f>
        <v>223</v>
      </c>
      <c r="D65" s="38">
        <f>F65+H65</f>
        <v>223</v>
      </c>
      <c r="E65" s="38">
        <v>72</v>
      </c>
      <c r="F65" s="38">
        <v>72</v>
      </c>
      <c r="G65" s="38">
        <v>151</v>
      </c>
      <c r="H65" s="38">
        <v>151</v>
      </c>
    </row>
    <row r="66" spans="1:8" s="11" customFormat="1" x14ac:dyDescent="0.2"/>
    <row r="67" spans="1:8" s="11" customFormat="1" x14ac:dyDescent="0.2">
      <c r="A67" s="18"/>
      <c r="C67" s="3"/>
      <c r="D67" s="3"/>
      <c r="E67" s="3"/>
      <c r="F67" s="3"/>
      <c r="G67" s="3"/>
      <c r="H67" s="3"/>
    </row>
    <row r="68" spans="1:8" x14ac:dyDescent="0.2">
      <c r="A68" s="7"/>
      <c r="C68" s="8"/>
      <c r="D68" s="8"/>
    </row>
  </sheetData>
  <mergeCells count="8">
    <mergeCell ref="A3:H3"/>
    <mergeCell ref="A4:H4"/>
    <mergeCell ref="A6:A9"/>
    <mergeCell ref="B6:B9"/>
    <mergeCell ref="E6:H6"/>
    <mergeCell ref="E7:F8"/>
    <mergeCell ref="G7:H8"/>
    <mergeCell ref="C6:D8"/>
  </mergeCells>
  <printOptions horizontalCentered="1"/>
  <pageMargins left="0.19685039370078741" right="0.11811023622047245" top="0.59055118110236227" bottom="0.39370078740157483" header="0.23622047244094491" footer="0.23622047244094491"/>
  <pageSetup paperSize="9" scale="65" orientation="portrait" r:id="rId1"/>
  <headerFooter>
    <oddHeader>&amp;R&amp;"Times New Roman,Regular" 5.pielikums Jūrmalas pilsētas domes
 2020.gada 22.decembra saistošajiem noteikumiem Nr.41
(protokols Nr.24, 6.punkts)</oddHeader>
    <oddFooter>&amp;L&amp;"Times New Roman,Regular"&amp;8&amp;D;&amp;T&amp;R&amp;"Times New Roman,Regular"&amp;8&amp;P(&amp;N)</oddFooter>
    <firstHeader xml:space="preserve">&amp;R&amp;"Times New Roman,Regular"&amp;8
3.pielikums Jūrmalas pilsētas domes  2016.gada __________ saistošajiem noteikumiem Nr._______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5.piel.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Krūtkrāmele</dc:creator>
  <cp:lastModifiedBy>Anna Pjatova</cp:lastModifiedBy>
  <cp:lastPrinted>2020-12-28T11:26:42Z</cp:lastPrinted>
  <dcterms:created xsi:type="dcterms:W3CDTF">2020-12-16T14:50:31Z</dcterms:created>
  <dcterms:modified xsi:type="dcterms:W3CDTF">2020-12-28T11:26:45Z</dcterms:modified>
</cp:coreProperties>
</file>